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E:\Qualidade planilhas para vender\08  Dashboard\"/>
    </mc:Choice>
  </mc:AlternateContent>
  <xr:revisionPtr revIDLastSave="0" documentId="13_ncr:1_{C93A6174-6DEC-4E39-B8FB-749AA86125E4}" xr6:coauthVersionLast="46" xr6:coauthVersionMax="46" xr10:uidLastSave="{00000000-0000-0000-0000-000000000000}"/>
  <bookViews>
    <workbookView xWindow="-120" yWindow="-120" windowWidth="20730" windowHeight="11160" tabRatio="744" activeTab="10" xr2:uid="{00000000-000D-0000-FFFF-FFFF00000000}"/>
  </bookViews>
  <sheets>
    <sheet name="CAD_AREA" sheetId="3" r:id="rId1"/>
    <sheet name="CAD_CARGO" sheetId="14" r:id="rId2"/>
    <sheet name="CAD_FUNC" sheetId="15" r:id="rId3"/>
    <sheet name="PPRA" sheetId="4" r:id="rId4"/>
    <sheet name="PCMSO" sheetId="5" r:id="rId5"/>
    <sheet name="C-A" sheetId="6" r:id="rId6"/>
    <sheet name="C-E" sheetId="7" r:id="rId7"/>
    <sheet name="RC_ACID" sheetId="8" r:id="rId8"/>
    <sheet name="RC_EXAM" sheetId="16" r:id="rId9"/>
    <sheet name="RI" sheetId="21" r:id="rId10"/>
    <sheet name="D-A" sheetId="23" r:id="rId11"/>
    <sheet name="D-E" sheetId="24" r:id="rId12"/>
  </sheets>
  <definedNames>
    <definedName name="_xlnm._FilterDatabase" localSheetId="5" hidden="1">'C-A'!$C$5:$I$5</definedName>
    <definedName name="_xlnm._FilterDatabase" localSheetId="6" hidden="1">'C-E'!$C$5:$L$5</definedName>
    <definedName name="_xlnm._FilterDatabase" localSheetId="4" hidden="1">PCMSO!$C$5:$F$5</definedName>
    <definedName name="_xlnm._FilterDatabase" localSheetId="3" hidden="1">PPRA!$C$5:$L$5</definedName>
    <definedName name="_xlnm.Print_Area" localSheetId="9">RI!$C$5:$M$58</definedName>
    <definedName name="Despesas_com_Marketing">#REF!</definedName>
    <definedName name="Despesas_com_Produtos">#REF!</definedName>
    <definedName name="Despesas_com_RH">#REF!</definedName>
    <definedName name="Despesas_com_Serviços">#REF!</definedName>
    <definedName name="Despesas_Não_Operacionais">#REF!</definedName>
    <definedName name="Despesas_Operacionais">#REF!</definedName>
    <definedName name="Impostos">#REF!</definedName>
    <definedName name="Investimentos">#REF!</definedName>
    <definedName name="Receitas_com_Produtos">#REF!</definedName>
    <definedName name="Receitas_Com_Serviços">#REF!</definedName>
    <definedName name="Receitas_Não_Operacionais">#REF!</definedName>
  </definedNames>
  <calcPr calcId="181029" concurrentCalc="0"/>
</workbook>
</file>

<file path=xl/calcChain.xml><?xml version="1.0" encoding="utf-8"?>
<calcChain xmlns="http://schemas.openxmlformats.org/spreadsheetml/2006/main">
  <c r="C45" i="21" l="1"/>
  <c r="H45" i="21"/>
  <c r="C9" i="24"/>
  <c r="C6" i="24"/>
  <c r="C15" i="24"/>
  <c r="C18" i="23"/>
  <c r="J23" i="23"/>
  <c r="K24" i="23"/>
  <c r="C15" i="23"/>
  <c r="K23" i="23"/>
  <c r="C12" i="23"/>
  <c r="K22" i="23"/>
  <c r="C9" i="23"/>
  <c r="K21" i="23"/>
  <c r="J24" i="23"/>
  <c r="J22" i="23"/>
  <c r="J21" i="23"/>
  <c r="Q10" i="3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R10" i="3"/>
  <c r="P6" i="3"/>
  <c r="O6" i="3"/>
  <c r="P7" i="3"/>
  <c r="E7" i="3"/>
  <c r="O7" i="3"/>
  <c r="P8" i="3"/>
  <c r="E8" i="3"/>
  <c r="O8" i="3"/>
  <c r="P9" i="3"/>
  <c r="E9" i="3"/>
  <c r="O9" i="3"/>
  <c r="P10" i="3"/>
  <c r="E10" i="3"/>
  <c r="O10" i="3"/>
  <c r="P11" i="3"/>
  <c r="E11" i="3"/>
  <c r="O11" i="3"/>
  <c r="P12" i="3"/>
  <c r="E12" i="3"/>
  <c r="O12" i="3"/>
  <c r="P13" i="3"/>
  <c r="E13" i="3"/>
  <c r="O13" i="3"/>
  <c r="P14" i="3"/>
  <c r="E14" i="3"/>
  <c r="O14" i="3"/>
  <c r="P15" i="3"/>
  <c r="E15" i="3"/>
  <c r="O15" i="3"/>
  <c r="P16" i="3"/>
  <c r="E16" i="3"/>
  <c r="O16" i="3"/>
  <c r="P17" i="3"/>
  <c r="E17" i="3"/>
  <c r="O17" i="3"/>
  <c r="P18" i="3"/>
  <c r="E18" i="3"/>
  <c r="O18" i="3"/>
  <c r="P19" i="3"/>
  <c r="E19" i="3"/>
  <c r="O19" i="3"/>
  <c r="P20" i="3"/>
  <c r="E20" i="3"/>
  <c r="O20" i="3"/>
  <c r="P21" i="3"/>
  <c r="E21" i="3"/>
  <c r="O21" i="3"/>
  <c r="P22" i="3"/>
  <c r="E22" i="3"/>
  <c r="O22" i="3"/>
  <c r="P23" i="3"/>
  <c r="E23" i="3"/>
  <c r="O23" i="3"/>
  <c r="P24" i="3"/>
  <c r="E24" i="3"/>
  <c r="O24" i="3"/>
  <c r="P25" i="3"/>
  <c r="E25" i="3"/>
  <c r="O25" i="3"/>
  <c r="P26" i="3"/>
  <c r="E26" i="3"/>
  <c r="O26" i="3"/>
  <c r="P27" i="3"/>
  <c r="E27" i="3"/>
  <c r="O27" i="3"/>
  <c r="P28" i="3"/>
  <c r="E28" i="3"/>
  <c r="O28" i="3"/>
  <c r="P29" i="3"/>
  <c r="E29" i="3"/>
  <c r="O29" i="3"/>
  <c r="P30" i="3"/>
  <c r="E30" i="3"/>
  <c r="O30" i="3"/>
  <c r="P31" i="3"/>
  <c r="E31" i="3"/>
  <c r="O31" i="3"/>
  <c r="P32" i="3"/>
  <c r="E32" i="3"/>
  <c r="O32" i="3"/>
  <c r="P33" i="3"/>
  <c r="E33" i="3"/>
  <c r="O33" i="3"/>
  <c r="P34" i="3"/>
  <c r="E34" i="3"/>
  <c r="O34" i="3"/>
  <c r="P35" i="3"/>
  <c r="E35" i="3"/>
  <c r="O35" i="3"/>
  <c r="P36" i="3"/>
  <c r="E36" i="3"/>
  <c r="O36" i="3"/>
  <c r="P37" i="3"/>
  <c r="E37" i="3"/>
  <c r="O37" i="3"/>
  <c r="P38" i="3"/>
  <c r="E38" i="3"/>
  <c r="O38" i="3"/>
  <c r="P39" i="3"/>
  <c r="E39" i="3"/>
  <c r="O39" i="3"/>
  <c r="P40" i="3"/>
  <c r="E40" i="3"/>
  <c r="O40" i="3"/>
  <c r="P41" i="3"/>
  <c r="E41" i="3"/>
  <c r="O41" i="3"/>
  <c r="P42" i="3"/>
  <c r="E42" i="3"/>
  <c r="O42" i="3"/>
  <c r="P43" i="3"/>
  <c r="E43" i="3"/>
  <c r="O43" i="3"/>
  <c r="P44" i="3"/>
  <c r="E44" i="3"/>
  <c r="O44" i="3"/>
  <c r="P45" i="3"/>
  <c r="E45" i="3"/>
  <c r="O45" i="3"/>
  <c r="P46" i="3"/>
  <c r="E46" i="3"/>
  <c r="O46" i="3"/>
  <c r="P47" i="3"/>
  <c r="E47" i="3"/>
  <c r="O47" i="3"/>
  <c r="P48" i="3"/>
  <c r="E48" i="3"/>
  <c r="O48" i="3"/>
  <c r="P49" i="3"/>
  <c r="E49" i="3"/>
  <c r="O49" i="3"/>
  <c r="P50" i="3"/>
  <c r="E50" i="3"/>
  <c r="O50" i="3"/>
  <c r="P51" i="3"/>
  <c r="E51" i="3"/>
  <c r="O51" i="3"/>
  <c r="P52" i="3"/>
  <c r="E52" i="3"/>
  <c r="O52" i="3"/>
  <c r="P53" i="3"/>
  <c r="E53" i="3"/>
  <c r="O53" i="3"/>
  <c r="P54" i="3"/>
  <c r="E54" i="3"/>
  <c r="O54" i="3"/>
  <c r="P55" i="3"/>
  <c r="E55" i="3"/>
  <c r="O55" i="3"/>
  <c r="P56" i="3"/>
  <c r="E56" i="3"/>
  <c r="O56" i="3"/>
  <c r="J8" i="8"/>
  <c r="Q6" i="3"/>
  <c r="Q7" i="3"/>
  <c r="Q8" i="3"/>
  <c r="R6" i="3"/>
  <c r="S6" i="3"/>
  <c r="T6" i="3"/>
  <c r="U6" i="3"/>
  <c r="R7" i="3"/>
  <c r="S7" i="3"/>
  <c r="T7" i="3"/>
  <c r="U7" i="3"/>
  <c r="R8" i="3"/>
  <c r="S8" i="3"/>
  <c r="T8" i="3"/>
  <c r="U8" i="3"/>
  <c r="Q9" i="3"/>
  <c r="R9" i="3"/>
  <c r="S9" i="3"/>
  <c r="T9" i="3"/>
  <c r="U9" i="3"/>
  <c r="S10" i="3"/>
  <c r="T10" i="3"/>
  <c r="U10" i="3"/>
  <c r="Q11" i="3"/>
  <c r="R11" i="3"/>
  <c r="S11" i="3"/>
  <c r="T11" i="3"/>
  <c r="U11" i="3"/>
  <c r="Q12" i="3"/>
  <c r="R12" i="3"/>
  <c r="S12" i="3"/>
  <c r="T12" i="3"/>
  <c r="U12" i="3"/>
  <c r="Q13" i="3"/>
  <c r="R13" i="3"/>
  <c r="S13" i="3"/>
  <c r="T13" i="3"/>
  <c r="U13" i="3"/>
  <c r="Q14" i="3"/>
  <c r="R14" i="3"/>
  <c r="S14" i="3"/>
  <c r="T14" i="3"/>
  <c r="U14" i="3"/>
  <c r="Q15" i="3"/>
  <c r="R15" i="3"/>
  <c r="S15" i="3"/>
  <c r="T15" i="3"/>
  <c r="U15" i="3"/>
  <c r="Q16" i="3"/>
  <c r="R16" i="3"/>
  <c r="S16" i="3"/>
  <c r="T16" i="3"/>
  <c r="U16" i="3"/>
  <c r="Q17" i="3"/>
  <c r="R17" i="3"/>
  <c r="S17" i="3"/>
  <c r="T17" i="3"/>
  <c r="U17" i="3"/>
  <c r="Q18" i="3"/>
  <c r="R18" i="3"/>
  <c r="S18" i="3"/>
  <c r="T18" i="3"/>
  <c r="U18" i="3"/>
  <c r="Q19" i="3"/>
  <c r="R19" i="3"/>
  <c r="S19" i="3"/>
  <c r="T19" i="3"/>
  <c r="U19" i="3"/>
  <c r="Q20" i="3"/>
  <c r="R20" i="3"/>
  <c r="S20" i="3"/>
  <c r="T20" i="3"/>
  <c r="U20" i="3"/>
  <c r="Q21" i="3"/>
  <c r="R21" i="3"/>
  <c r="S21" i="3"/>
  <c r="T21" i="3"/>
  <c r="U21" i="3"/>
  <c r="Q22" i="3"/>
  <c r="R22" i="3"/>
  <c r="S22" i="3"/>
  <c r="T22" i="3"/>
  <c r="U22" i="3"/>
  <c r="Q23" i="3"/>
  <c r="R23" i="3"/>
  <c r="S23" i="3"/>
  <c r="T23" i="3"/>
  <c r="U23" i="3"/>
  <c r="Q24" i="3"/>
  <c r="R24" i="3"/>
  <c r="S24" i="3"/>
  <c r="T24" i="3"/>
  <c r="U24" i="3"/>
  <c r="Q25" i="3"/>
  <c r="R25" i="3"/>
  <c r="S25" i="3"/>
  <c r="T25" i="3"/>
  <c r="U25" i="3"/>
  <c r="Q26" i="3"/>
  <c r="R26" i="3"/>
  <c r="S26" i="3"/>
  <c r="T26" i="3"/>
  <c r="U26" i="3"/>
  <c r="Q27" i="3"/>
  <c r="R27" i="3"/>
  <c r="S27" i="3"/>
  <c r="T27" i="3"/>
  <c r="U27" i="3"/>
  <c r="Q28" i="3"/>
  <c r="R28" i="3"/>
  <c r="S28" i="3"/>
  <c r="T28" i="3"/>
  <c r="U28" i="3"/>
  <c r="Q29" i="3"/>
  <c r="R29" i="3"/>
  <c r="S29" i="3"/>
  <c r="T29" i="3"/>
  <c r="U29" i="3"/>
  <c r="Q30" i="3"/>
  <c r="R30" i="3"/>
  <c r="S30" i="3"/>
  <c r="T30" i="3"/>
  <c r="U30" i="3"/>
  <c r="Q31" i="3"/>
  <c r="R31" i="3"/>
  <c r="S31" i="3"/>
  <c r="T31" i="3"/>
  <c r="U31" i="3"/>
  <c r="Q32" i="3"/>
  <c r="R32" i="3"/>
  <c r="S32" i="3"/>
  <c r="T32" i="3"/>
  <c r="U32" i="3"/>
  <c r="Q33" i="3"/>
  <c r="R33" i="3"/>
  <c r="S33" i="3"/>
  <c r="T33" i="3"/>
  <c r="U33" i="3"/>
  <c r="Q34" i="3"/>
  <c r="R34" i="3"/>
  <c r="S34" i="3"/>
  <c r="T34" i="3"/>
  <c r="U34" i="3"/>
  <c r="Q35" i="3"/>
  <c r="R35" i="3"/>
  <c r="S35" i="3"/>
  <c r="T35" i="3"/>
  <c r="U35" i="3"/>
  <c r="Q36" i="3"/>
  <c r="R36" i="3"/>
  <c r="S36" i="3"/>
  <c r="T36" i="3"/>
  <c r="U36" i="3"/>
  <c r="Q37" i="3"/>
  <c r="R37" i="3"/>
  <c r="S37" i="3"/>
  <c r="T37" i="3"/>
  <c r="U37" i="3"/>
  <c r="Q38" i="3"/>
  <c r="R38" i="3"/>
  <c r="S38" i="3"/>
  <c r="T38" i="3"/>
  <c r="U38" i="3"/>
  <c r="Q39" i="3"/>
  <c r="R39" i="3"/>
  <c r="S39" i="3"/>
  <c r="T39" i="3"/>
  <c r="U39" i="3"/>
  <c r="Q40" i="3"/>
  <c r="R40" i="3"/>
  <c r="S40" i="3"/>
  <c r="T40" i="3"/>
  <c r="U40" i="3"/>
  <c r="Q41" i="3"/>
  <c r="R41" i="3"/>
  <c r="S41" i="3"/>
  <c r="T41" i="3"/>
  <c r="U41" i="3"/>
  <c r="Q42" i="3"/>
  <c r="R42" i="3"/>
  <c r="S42" i="3"/>
  <c r="T42" i="3"/>
  <c r="U42" i="3"/>
  <c r="Q43" i="3"/>
  <c r="R43" i="3"/>
  <c r="S43" i="3"/>
  <c r="T43" i="3"/>
  <c r="U43" i="3"/>
  <c r="Q44" i="3"/>
  <c r="R44" i="3"/>
  <c r="S44" i="3"/>
  <c r="T44" i="3"/>
  <c r="U44" i="3"/>
  <c r="Q45" i="3"/>
  <c r="R45" i="3"/>
  <c r="S45" i="3"/>
  <c r="T45" i="3"/>
  <c r="U45" i="3"/>
  <c r="Q46" i="3"/>
  <c r="R46" i="3"/>
  <c r="S46" i="3"/>
  <c r="T46" i="3"/>
  <c r="U46" i="3"/>
  <c r="Q47" i="3"/>
  <c r="R47" i="3"/>
  <c r="S47" i="3"/>
  <c r="T47" i="3"/>
  <c r="U47" i="3"/>
  <c r="Q48" i="3"/>
  <c r="R48" i="3"/>
  <c r="S48" i="3"/>
  <c r="T48" i="3"/>
  <c r="U48" i="3"/>
  <c r="Q49" i="3"/>
  <c r="R49" i="3"/>
  <c r="S49" i="3"/>
  <c r="T49" i="3"/>
  <c r="U49" i="3"/>
  <c r="Q50" i="3"/>
  <c r="R50" i="3"/>
  <c r="S50" i="3"/>
  <c r="T50" i="3"/>
  <c r="U50" i="3"/>
  <c r="Q51" i="3"/>
  <c r="R51" i="3"/>
  <c r="S51" i="3"/>
  <c r="T51" i="3"/>
  <c r="U51" i="3"/>
  <c r="Q52" i="3"/>
  <c r="R52" i="3"/>
  <c r="S52" i="3"/>
  <c r="T52" i="3"/>
  <c r="U52" i="3"/>
  <c r="Q53" i="3"/>
  <c r="R53" i="3"/>
  <c r="S53" i="3"/>
  <c r="T53" i="3"/>
  <c r="U53" i="3"/>
  <c r="Q54" i="3"/>
  <c r="R54" i="3"/>
  <c r="S54" i="3"/>
  <c r="T54" i="3"/>
  <c r="U54" i="3"/>
  <c r="Q55" i="3"/>
  <c r="R55" i="3"/>
  <c r="S55" i="3"/>
  <c r="T55" i="3"/>
  <c r="U55" i="3"/>
  <c r="Q56" i="3"/>
  <c r="R56" i="3"/>
  <c r="S56" i="3"/>
  <c r="T56" i="3"/>
  <c r="U56" i="3"/>
  <c r="L8" i="8"/>
  <c r="M8" i="8"/>
  <c r="N8" i="8"/>
  <c r="O8" i="8"/>
  <c r="K8" i="8"/>
  <c r="P8" i="8"/>
  <c r="Q8" i="8"/>
  <c r="J9" i="8"/>
  <c r="L9" i="8"/>
  <c r="M9" i="8"/>
  <c r="N9" i="8"/>
  <c r="O9" i="8"/>
  <c r="K9" i="8"/>
  <c r="P9" i="8"/>
  <c r="Q9" i="8"/>
  <c r="J10" i="8"/>
  <c r="L10" i="8"/>
  <c r="M10" i="8"/>
  <c r="N10" i="8"/>
  <c r="O10" i="8"/>
  <c r="K10" i="8"/>
  <c r="P10" i="8"/>
  <c r="Q10" i="8"/>
  <c r="J11" i="8"/>
  <c r="L11" i="8"/>
  <c r="M11" i="8"/>
  <c r="N11" i="8"/>
  <c r="O11" i="8"/>
  <c r="K11" i="8"/>
  <c r="P11" i="8"/>
  <c r="Q11" i="8"/>
  <c r="J12" i="8"/>
  <c r="K12" i="8"/>
  <c r="P12" i="8"/>
  <c r="Q12" i="8"/>
  <c r="J13" i="8"/>
  <c r="K13" i="8"/>
  <c r="P13" i="8"/>
  <c r="Q13" i="8"/>
  <c r="J14" i="8"/>
  <c r="K14" i="8"/>
  <c r="P14" i="8"/>
  <c r="Q14" i="8"/>
  <c r="J15" i="8"/>
  <c r="K15" i="8"/>
  <c r="P15" i="8"/>
  <c r="Q15" i="8"/>
  <c r="J16" i="8"/>
  <c r="K16" i="8"/>
  <c r="P16" i="8"/>
  <c r="Q16" i="8"/>
  <c r="J7" i="8"/>
  <c r="L7" i="8"/>
  <c r="M7" i="8"/>
  <c r="N7" i="8"/>
  <c r="O7" i="8"/>
  <c r="K7" i="8"/>
  <c r="P7" i="8"/>
  <c r="Q7" i="8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M512" i="7"/>
  <c r="M513" i="7"/>
  <c r="M514" i="7"/>
  <c r="M515" i="7"/>
  <c r="M516" i="7"/>
  <c r="M517" i="7"/>
  <c r="M518" i="7"/>
  <c r="M519" i="7"/>
  <c r="M520" i="7"/>
  <c r="M521" i="7"/>
  <c r="M522" i="7"/>
  <c r="M523" i="7"/>
  <c r="M524" i="7"/>
  <c r="M525" i="7"/>
  <c r="M526" i="7"/>
  <c r="M527" i="7"/>
  <c r="M528" i="7"/>
  <c r="M529" i="7"/>
  <c r="M530" i="7"/>
  <c r="M531" i="7"/>
  <c r="M532" i="7"/>
  <c r="M533" i="7"/>
  <c r="M534" i="7"/>
  <c r="M535" i="7"/>
  <c r="M536" i="7"/>
  <c r="M537" i="7"/>
  <c r="M538" i="7"/>
  <c r="M539" i="7"/>
  <c r="M540" i="7"/>
  <c r="M541" i="7"/>
  <c r="M542" i="7"/>
  <c r="M543" i="7"/>
  <c r="M544" i="7"/>
  <c r="M545" i="7"/>
  <c r="M546" i="7"/>
  <c r="M547" i="7"/>
  <c r="M548" i="7"/>
  <c r="M549" i="7"/>
  <c r="M550" i="7"/>
  <c r="M551" i="7"/>
  <c r="M552" i="7"/>
  <c r="M553" i="7"/>
  <c r="M554" i="7"/>
  <c r="M555" i="7"/>
  <c r="M556" i="7"/>
  <c r="M557" i="7"/>
  <c r="M558" i="7"/>
  <c r="M559" i="7"/>
  <c r="M560" i="7"/>
  <c r="M561" i="7"/>
  <c r="M562" i="7"/>
  <c r="M563" i="7"/>
  <c r="M564" i="7"/>
  <c r="M565" i="7"/>
  <c r="M566" i="7"/>
  <c r="M567" i="7"/>
  <c r="M568" i="7"/>
  <c r="M569" i="7"/>
  <c r="M570" i="7"/>
  <c r="M571" i="7"/>
  <c r="M572" i="7"/>
  <c r="M573" i="7"/>
  <c r="M574" i="7"/>
  <c r="M575" i="7"/>
  <c r="M576" i="7"/>
  <c r="M577" i="7"/>
  <c r="M578" i="7"/>
  <c r="M579" i="7"/>
  <c r="M580" i="7"/>
  <c r="M581" i="7"/>
  <c r="M582" i="7"/>
  <c r="M583" i="7"/>
  <c r="M584" i="7"/>
  <c r="M585" i="7"/>
  <c r="M586" i="7"/>
  <c r="M587" i="7"/>
  <c r="M588" i="7"/>
  <c r="M589" i="7"/>
  <c r="M590" i="7"/>
  <c r="M591" i="7"/>
  <c r="M592" i="7"/>
  <c r="M593" i="7"/>
  <c r="M594" i="7"/>
  <c r="M595" i="7"/>
  <c r="M596" i="7"/>
  <c r="M597" i="7"/>
  <c r="M598" i="7"/>
  <c r="M599" i="7"/>
  <c r="M600" i="7"/>
  <c r="M601" i="7"/>
  <c r="M602" i="7"/>
  <c r="M603" i="7"/>
  <c r="M604" i="7"/>
  <c r="M605" i="7"/>
  <c r="M606" i="7"/>
  <c r="M607" i="7"/>
  <c r="M608" i="7"/>
  <c r="M609" i="7"/>
  <c r="M610" i="7"/>
  <c r="M611" i="7"/>
  <c r="M612" i="7"/>
  <c r="M613" i="7"/>
  <c r="M614" i="7"/>
  <c r="M615" i="7"/>
  <c r="M616" i="7"/>
  <c r="M617" i="7"/>
  <c r="M618" i="7"/>
  <c r="M619" i="7"/>
  <c r="M620" i="7"/>
  <c r="M621" i="7"/>
  <c r="M622" i="7"/>
  <c r="M623" i="7"/>
  <c r="M624" i="7"/>
  <c r="M625" i="7"/>
  <c r="M626" i="7"/>
  <c r="M627" i="7"/>
  <c r="M628" i="7"/>
  <c r="M629" i="7"/>
  <c r="M630" i="7"/>
  <c r="M631" i="7"/>
  <c r="M632" i="7"/>
  <c r="M633" i="7"/>
  <c r="M634" i="7"/>
  <c r="M635" i="7"/>
  <c r="M636" i="7"/>
  <c r="M637" i="7"/>
  <c r="M638" i="7"/>
  <c r="M639" i="7"/>
  <c r="M640" i="7"/>
  <c r="M641" i="7"/>
  <c r="M642" i="7"/>
  <c r="M643" i="7"/>
  <c r="M644" i="7"/>
  <c r="M645" i="7"/>
  <c r="M646" i="7"/>
  <c r="M647" i="7"/>
  <c r="M648" i="7"/>
  <c r="M649" i="7"/>
  <c r="M650" i="7"/>
  <c r="M651" i="7"/>
  <c r="M652" i="7"/>
  <c r="M653" i="7"/>
  <c r="M654" i="7"/>
  <c r="M655" i="7"/>
  <c r="M656" i="7"/>
  <c r="M657" i="7"/>
  <c r="M658" i="7"/>
  <c r="M659" i="7"/>
  <c r="M660" i="7"/>
  <c r="M661" i="7"/>
  <c r="M662" i="7"/>
  <c r="M663" i="7"/>
  <c r="M664" i="7"/>
  <c r="M665" i="7"/>
  <c r="M666" i="7"/>
  <c r="M667" i="7"/>
  <c r="M668" i="7"/>
  <c r="M669" i="7"/>
  <c r="M670" i="7"/>
  <c r="M671" i="7"/>
  <c r="M672" i="7"/>
  <c r="M673" i="7"/>
  <c r="M674" i="7"/>
  <c r="M675" i="7"/>
  <c r="M676" i="7"/>
  <c r="M677" i="7"/>
  <c r="M678" i="7"/>
  <c r="M679" i="7"/>
  <c r="M680" i="7"/>
  <c r="M681" i="7"/>
  <c r="M682" i="7"/>
  <c r="M683" i="7"/>
  <c r="M684" i="7"/>
  <c r="M685" i="7"/>
  <c r="M686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701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721" i="7"/>
  <c r="M722" i="7"/>
  <c r="M723" i="7"/>
  <c r="M724" i="7"/>
  <c r="M725" i="7"/>
  <c r="M726" i="7"/>
  <c r="M727" i="7"/>
  <c r="M728" i="7"/>
  <c r="M729" i="7"/>
  <c r="M730" i="7"/>
  <c r="M731" i="7"/>
  <c r="M732" i="7"/>
  <c r="M733" i="7"/>
  <c r="M734" i="7"/>
  <c r="M735" i="7"/>
  <c r="M736" i="7"/>
  <c r="M737" i="7"/>
  <c r="M738" i="7"/>
  <c r="M739" i="7"/>
  <c r="M740" i="7"/>
  <c r="M741" i="7"/>
  <c r="M742" i="7"/>
  <c r="M743" i="7"/>
  <c r="M744" i="7"/>
  <c r="M745" i="7"/>
  <c r="M746" i="7"/>
  <c r="M747" i="7"/>
  <c r="M748" i="7"/>
  <c r="M749" i="7"/>
  <c r="M750" i="7"/>
  <c r="M751" i="7"/>
  <c r="M752" i="7"/>
  <c r="M753" i="7"/>
  <c r="M754" i="7"/>
  <c r="M755" i="7"/>
  <c r="M756" i="7"/>
  <c r="M757" i="7"/>
  <c r="M758" i="7"/>
  <c r="M759" i="7"/>
  <c r="M760" i="7"/>
  <c r="M761" i="7"/>
  <c r="M762" i="7"/>
  <c r="M763" i="7"/>
  <c r="M764" i="7"/>
  <c r="M765" i="7"/>
  <c r="M766" i="7"/>
  <c r="M767" i="7"/>
  <c r="M768" i="7"/>
  <c r="M769" i="7"/>
  <c r="M770" i="7"/>
  <c r="M771" i="7"/>
  <c r="M772" i="7"/>
  <c r="M773" i="7"/>
  <c r="M774" i="7"/>
  <c r="M775" i="7"/>
  <c r="M776" i="7"/>
  <c r="M777" i="7"/>
  <c r="M778" i="7"/>
  <c r="M779" i="7"/>
  <c r="M780" i="7"/>
  <c r="M781" i="7"/>
  <c r="M782" i="7"/>
  <c r="M783" i="7"/>
  <c r="M784" i="7"/>
  <c r="M785" i="7"/>
  <c r="M786" i="7"/>
  <c r="M787" i="7"/>
  <c r="M788" i="7"/>
  <c r="M789" i="7"/>
  <c r="M790" i="7"/>
  <c r="M791" i="7"/>
  <c r="M792" i="7"/>
  <c r="M793" i="7"/>
  <c r="M794" i="7"/>
  <c r="M795" i="7"/>
  <c r="M796" i="7"/>
  <c r="M797" i="7"/>
  <c r="M798" i="7"/>
  <c r="M799" i="7"/>
  <c r="M800" i="7"/>
  <c r="M801" i="7"/>
  <c r="M802" i="7"/>
  <c r="M803" i="7"/>
  <c r="M804" i="7"/>
  <c r="M805" i="7"/>
  <c r="M806" i="7"/>
  <c r="M807" i="7"/>
  <c r="M808" i="7"/>
  <c r="M809" i="7"/>
  <c r="M810" i="7"/>
  <c r="M811" i="7"/>
  <c r="M812" i="7"/>
  <c r="M813" i="7"/>
  <c r="M814" i="7"/>
  <c r="M815" i="7"/>
  <c r="M816" i="7"/>
  <c r="M817" i="7"/>
  <c r="M818" i="7"/>
  <c r="M819" i="7"/>
  <c r="M820" i="7"/>
  <c r="M821" i="7"/>
  <c r="M822" i="7"/>
  <c r="M823" i="7"/>
  <c r="M824" i="7"/>
  <c r="M825" i="7"/>
  <c r="M826" i="7"/>
  <c r="M827" i="7"/>
  <c r="M828" i="7"/>
  <c r="M829" i="7"/>
  <c r="M830" i="7"/>
  <c r="M831" i="7"/>
  <c r="M832" i="7"/>
  <c r="M833" i="7"/>
  <c r="M834" i="7"/>
  <c r="M835" i="7"/>
  <c r="M836" i="7"/>
  <c r="M837" i="7"/>
  <c r="M838" i="7"/>
  <c r="M839" i="7"/>
  <c r="M840" i="7"/>
  <c r="M841" i="7"/>
  <c r="M842" i="7"/>
  <c r="M843" i="7"/>
  <c r="M844" i="7"/>
  <c r="M845" i="7"/>
  <c r="M846" i="7"/>
  <c r="M847" i="7"/>
  <c r="M848" i="7"/>
  <c r="M849" i="7"/>
  <c r="M850" i="7"/>
  <c r="M851" i="7"/>
  <c r="M852" i="7"/>
  <c r="M853" i="7"/>
  <c r="M854" i="7"/>
  <c r="M855" i="7"/>
  <c r="M856" i="7"/>
  <c r="M857" i="7"/>
  <c r="M858" i="7"/>
  <c r="M859" i="7"/>
  <c r="M860" i="7"/>
  <c r="M861" i="7"/>
  <c r="M862" i="7"/>
  <c r="M863" i="7"/>
  <c r="M864" i="7"/>
  <c r="M865" i="7"/>
  <c r="M866" i="7"/>
  <c r="M867" i="7"/>
  <c r="M868" i="7"/>
  <c r="M869" i="7"/>
  <c r="M870" i="7"/>
  <c r="M871" i="7"/>
  <c r="M872" i="7"/>
  <c r="M873" i="7"/>
  <c r="M874" i="7"/>
  <c r="M875" i="7"/>
  <c r="M876" i="7"/>
  <c r="M877" i="7"/>
  <c r="M878" i="7"/>
  <c r="M879" i="7"/>
  <c r="M880" i="7"/>
  <c r="M881" i="7"/>
  <c r="M882" i="7"/>
  <c r="M883" i="7"/>
  <c r="M884" i="7"/>
  <c r="M885" i="7"/>
  <c r="M886" i="7"/>
  <c r="M887" i="7"/>
  <c r="M888" i="7"/>
  <c r="M889" i="7"/>
  <c r="M890" i="7"/>
  <c r="M891" i="7"/>
  <c r="M892" i="7"/>
  <c r="M893" i="7"/>
  <c r="M894" i="7"/>
  <c r="M895" i="7"/>
  <c r="M896" i="7"/>
  <c r="M897" i="7"/>
  <c r="M898" i="7"/>
  <c r="M899" i="7"/>
  <c r="M900" i="7"/>
  <c r="M901" i="7"/>
  <c r="M902" i="7"/>
  <c r="M903" i="7"/>
  <c r="M904" i="7"/>
  <c r="M905" i="7"/>
  <c r="M906" i="7"/>
  <c r="M907" i="7"/>
  <c r="M908" i="7"/>
  <c r="M909" i="7"/>
  <c r="M910" i="7"/>
  <c r="M911" i="7"/>
  <c r="M912" i="7"/>
  <c r="M913" i="7"/>
  <c r="M914" i="7"/>
  <c r="M915" i="7"/>
  <c r="M916" i="7"/>
  <c r="M917" i="7"/>
  <c r="M918" i="7"/>
  <c r="M919" i="7"/>
  <c r="M920" i="7"/>
  <c r="M921" i="7"/>
  <c r="M922" i="7"/>
  <c r="M923" i="7"/>
  <c r="M924" i="7"/>
  <c r="M925" i="7"/>
  <c r="M926" i="7"/>
  <c r="M927" i="7"/>
  <c r="M928" i="7"/>
  <c r="M929" i="7"/>
  <c r="M930" i="7"/>
  <c r="M931" i="7"/>
  <c r="M932" i="7"/>
  <c r="M933" i="7"/>
  <c r="M934" i="7"/>
  <c r="M935" i="7"/>
  <c r="M936" i="7"/>
  <c r="M937" i="7"/>
  <c r="M938" i="7"/>
  <c r="M939" i="7"/>
  <c r="M940" i="7"/>
  <c r="M941" i="7"/>
  <c r="M942" i="7"/>
  <c r="M943" i="7"/>
  <c r="M944" i="7"/>
  <c r="M945" i="7"/>
  <c r="M946" i="7"/>
  <c r="M947" i="7"/>
  <c r="M948" i="7"/>
  <c r="M949" i="7"/>
  <c r="M950" i="7"/>
  <c r="M951" i="7"/>
  <c r="M952" i="7"/>
  <c r="M953" i="7"/>
  <c r="M954" i="7"/>
  <c r="M955" i="7"/>
  <c r="M956" i="7"/>
  <c r="M957" i="7"/>
  <c r="M958" i="7"/>
  <c r="M959" i="7"/>
  <c r="M960" i="7"/>
  <c r="M961" i="7"/>
  <c r="M962" i="7"/>
  <c r="M963" i="7"/>
  <c r="M964" i="7"/>
  <c r="M965" i="7"/>
  <c r="M966" i="7"/>
  <c r="M967" i="7"/>
  <c r="M968" i="7"/>
  <c r="M969" i="7"/>
  <c r="M970" i="7"/>
  <c r="M971" i="7"/>
  <c r="M972" i="7"/>
  <c r="M973" i="7"/>
  <c r="M974" i="7"/>
  <c r="M975" i="7"/>
  <c r="M976" i="7"/>
  <c r="M977" i="7"/>
  <c r="M978" i="7"/>
  <c r="M979" i="7"/>
  <c r="M980" i="7"/>
  <c r="M981" i="7"/>
  <c r="M982" i="7"/>
  <c r="M983" i="7"/>
  <c r="M984" i="7"/>
  <c r="M985" i="7"/>
  <c r="M986" i="7"/>
  <c r="M987" i="7"/>
  <c r="M988" i="7"/>
  <c r="M989" i="7"/>
  <c r="M990" i="7"/>
  <c r="M991" i="7"/>
  <c r="M992" i="7"/>
  <c r="M993" i="7"/>
  <c r="M994" i="7"/>
  <c r="D8" i="16"/>
  <c r="L19" i="24"/>
  <c r="D9" i="16"/>
  <c r="L20" i="24"/>
  <c r="D10" i="16"/>
  <c r="L21" i="24"/>
  <c r="D11" i="16"/>
  <c r="L22" i="24"/>
  <c r="D12" i="16"/>
  <c r="L23" i="24"/>
  <c r="D13" i="16"/>
  <c r="L24" i="24"/>
  <c r="D14" i="16"/>
  <c r="L25" i="24"/>
  <c r="D15" i="16"/>
  <c r="L26" i="24"/>
  <c r="D16" i="16"/>
  <c r="L27" i="24"/>
  <c r="D17" i="16"/>
  <c r="L28" i="24"/>
  <c r="D18" i="16"/>
  <c r="L29" i="24"/>
  <c r="D7" i="16"/>
  <c r="L18" i="24"/>
  <c r="C12" i="24"/>
  <c r="G19" i="24"/>
  <c r="G18" i="24"/>
  <c r="F19" i="24"/>
  <c r="F18" i="24"/>
  <c r="R21" i="23"/>
  <c r="R22" i="23"/>
  <c r="R23" i="23"/>
  <c r="R24" i="23"/>
  <c r="R25" i="23"/>
  <c r="K10" i="3"/>
  <c r="AC6" i="4"/>
  <c r="AC7" i="4"/>
  <c r="AC8" i="4"/>
  <c r="AC9" i="4"/>
  <c r="AC10" i="4"/>
  <c r="W10" i="4"/>
  <c r="X10" i="4"/>
  <c r="Y10" i="4"/>
  <c r="Z10" i="4"/>
  <c r="AB10" i="4"/>
  <c r="B10" i="4"/>
  <c r="W7" i="4"/>
  <c r="X7" i="4"/>
  <c r="Y7" i="4"/>
  <c r="Z7" i="4"/>
  <c r="AB7" i="4"/>
  <c r="B7" i="4"/>
  <c r="K6" i="3"/>
  <c r="Y8" i="4"/>
  <c r="X8" i="4"/>
  <c r="W8" i="4"/>
  <c r="Z8" i="4"/>
  <c r="AB8" i="4"/>
  <c r="B8" i="4"/>
  <c r="W6" i="4"/>
  <c r="X6" i="4"/>
  <c r="Y6" i="4"/>
  <c r="Z6" i="4"/>
  <c r="AB6" i="4"/>
  <c r="B6" i="4"/>
  <c r="K7" i="3"/>
  <c r="AC11" i="4"/>
  <c r="W11" i="4"/>
  <c r="X11" i="4"/>
  <c r="Y11" i="4"/>
  <c r="Z11" i="4"/>
  <c r="AB11" i="4"/>
  <c r="B11" i="4"/>
  <c r="AC12" i="4"/>
  <c r="W12" i="4"/>
  <c r="X12" i="4"/>
  <c r="Y12" i="4"/>
  <c r="Z12" i="4"/>
  <c r="AB12" i="4"/>
  <c r="B12" i="4"/>
  <c r="K8" i="3"/>
  <c r="W9" i="4"/>
  <c r="X9" i="4"/>
  <c r="Y9" i="4"/>
  <c r="Z9" i="4"/>
  <c r="AB9" i="4"/>
  <c r="B9" i="4"/>
  <c r="K9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L9" i="3"/>
  <c r="S22" i="23"/>
  <c r="L6" i="3"/>
  <c r="S23" i="23"/>
  <c r="L8" i="3"/>
  <c r="S24" i="23"/>
  <c r="L10" i="3"/>
  <c r="S25" i="23"/>
  <c r="L7" i="3"/>
  <c r="S21" i="23"/>
  <c r="O22" i="23"/>
  <c r="O21" i="23"/>
  <c r="J10" i="6"/>
  <c r="J6" i="6"/>
  <c r="J7" i="6"/>
  <c r="J8" i="6"/>
  <c r="J9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G22" i="23"/>
  <c r="G23" i="23"/>
  <c r="G21" i="23"/>
  <c r="C6" i="23"/>
  <c r="C47" i="21"/>
  <c r="C48" i="21"/>
  <c r="C49" i="21"/>
  <c r="C50" i="21"/>
  <c r="C51" i="21"/>
  <c r="C52" i="21"/>
  <c r="C53" i="21"/>
  <c r="C54" i="21"/>
  <c r="C55" i="21"/>
  <c r="C56" i="21"/>
  <c r="C57" i="21"/>
  <c r="C58" i="21"/>
  <c r="D46" i="21"/>
  <c r="E46" i="21"/>
  <c r="F46" i="21"/>
  <c r="C46" i="21"/>
  <c r="I46" i="21"/>
  <c r="J46" i="21"/>
  <c r="K46" i="21"/>
  <c r="H46" i="21"/>
  <c r="D31" i="21"/>
  <c r="E31" i="21"/>
  <c r="F31" i="21"/>
  <c r="G31" i="21"/>
  <c r="H31" i="21"/>
  <c r="I31" i="21"/>
  <c r="J31" i="21"/>
  <c r="C31" i="21"/>
  <c r="C30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D16" i="21"/>
  <c r="E16" i="21"/>
  <c r="F16" i="21"/>
  <c r="G16" i="21"/>
  <c r="H16" i="21"/>
  <c r="C16" i="21"/>
  <c r="C15" i="21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AB10" i="3"/>
  <c r="AA10" i="3"/>
  <c r="Y10" i="3"/>
  <c r="AB6" i="3"/>
  <c r="AA6" i="3"/>
  <c r="Y6" i="3"/>
  <c r="AB7" i="3"/>
  <c r="AA7" i="3"/>
  <c r="Y7" i="3"/>
  <c r="AB8" i="3"/>
  <c r="AA8" i="3"/>
  <c r="Y8" i="3"/>
  <c r="AB9" i="3"/>
  <c r="AA9" i="3"/>
  <c r="Y9" i="3"/>
  <c r="AB11" i="3"/>
  <c r="AA11" i="3"/>
  <c r="Y11" i="3"/>
  <c r="AB12" i="3"/>
  <c r="AA12" i="3"/>
  <c r="Y12" i="3"/>
  <c r="AB13" i="3"/>
  <c r="AA13" i="3"/>
  <c r="Y13" i="3"/>
  <c r="AB14" i="3"/>
  <c r="AA14" i="3"/>
  <c r="Y14" i="3"/>
  <c r="AB15" i="3"/>
  <c r="AA15" i="3"/>
  <c r="Y15" i="3"/>
  <c r="AB16" i="3"/>
  <c r="AA16" i="3"/>
  <c r="Y16" i="3"/>
  <c r="AB17" i="3"/>
  <c r="AA17" i="3"/>
  <c r="Y17" i="3"/>
  <c r="AB18" i="3"/>
  <c r="AA18" i="3"/>
  <c r="Y18" i="3"/>
  <c r="AB19" i="3"/>
  <c r="AA19" i="3"/>
  <c r="Y19" i="3"/>
  <c r="AB20" i="3"/>
  <c r="AA20" i="3"/>
  <c r="Y20" i="3"/>
  <c r="AB21" i="3"/>
  <c r="AA21" i="3"/>
  <c r="Y21" i="3"/>
  <c r="AB22" i="3"/>
  <c r="AA22" i="3"/>
  <c r="Y22" i="3"/>
  <c r="AB23" i="3"/>
  <c r="AA23" i="3"/>
  <c r="Y23" i="3"/>
  <c r="AB24" i="3"/>
  <c r="AA24" i="3"/>
  <c r="Y24" i="3"/>
  <c r="AB25" i="3"/>
  <c r="AA25" i="3"/>
  <c r="Y25" i="3"/>
  <c r="AB26" i="3"/>
  <c r="AA26" i="3"/>
  <c r="Y26" i="3"/>
  <c r="AB27" i="3"/>
  <c r="AA27" i="3"/>
  <c r="Y27" i="3"/>
  <c r="AB28" i="3"/>
  <c r="AA28" i="3"/>
  <c r="Y28" i="3"/>
  <c r="AB29" i="3"/>
  <c r="AA29" i="3"/>
  <c r="Y29" i="3"/>
  <c r="AB30" i="3"/>
  <c r="AA30" i="3"/>
  <c r="Y30" i="3"/>
  <c r="AB31" i="3"/>
  <c r="AA31" i="3"/>
  <c r="Y31" i="3"/>
  <c r="AB32" i="3"/>
  <c r="AA32" i="3"/>
  <c r="Y32" i="3"/>
  <c r="AB33" i="3"/>
  <c r="AA33" i="3"/>
  <c r="Y33" i="3"/>
  <c r="AB34" i="3"/>
  <c r="AA34" i="3"/>
  <c r="Y34" i="3"/>
  <c r="AB35" i="3"/>
  <c r="AA35" i="3"/>
  <c r="Y35" i="3"/>
  <c r="AB36" i="3"/>
  <c r="AA36" i="3"/>
  <c r="Y36" i="3"/>
  <c r="AB37" i="3"/>
  <c r="AA37" i="3"/>
  <c r="Y37" i="3"/>
  <c r="AB38" i="3"/>
  <c r="AA38" i="3"/>
  <c r="Y38" i="3"/>
  <c r="AB39" i="3"/>
  <c r="AA39" i="3"/>
  <c r="Y39" i="3"/>
  <c r="AB40" i="3"/>
  <c r="AA40" i="3"/>
  <c r="Y40" i="3"/>
  <c r="AB41" i="3"/>
  <c r="AA41" i="3"/>
  <c r="Y41" i="3"/>
  <c r="AB42" i="3"/>
  <c r="AA42" i="3"/>
  <c r="Y42" i="3"/>
  <c r="AB43" i="3"/>
  <c r="AA43" i="3"/>
  <c r="Y43" i="3"/>
  <c r="AB44" i="3"/>
  <c r="AA44" i="3"/>
  <c r="Y44" i="3"/>
  <c r="AB45" i="3"/>
  <c r="AA45" i="3"/>
  <c r="Y45" i="3"/>
  <c r="AB46" i="3"/>
  <c r="AA46" i="3"/>
  <c r="Y46" i="3"/>
  <c r="AB47" i="3"/>
  <c r="AA47" i="3"/>
  <c r="Y47" i="3"/>
  <c r="AB48" i="3"/>
  <c r="AA48" i="3"/>
  <c r="Y48" i="3"/>
  <c r="AB49" i="3"/>
  <c r="AA49" i="3"/>
  <c r="Y49" i="3"/>
  <c r="AB50" i="3"/>
  <c r="AA50" i="3"/>
  <c r="Y50" i="3"/>
  <c r="AB51" i="3"/>
  <c r="AA51" i="3"/>
  <c r="Y51" i="3"/>
  <c r="AB52" i="3"/>
  <c r="AA52" i="3"/>
  <c r="Y52" i="3"/>
  <c r="AB53" i="3"/>
  <c r="AA53" i="3"/>
  <c r="Y53" i="3"/>
  <c r="AB54" i="3"/>
  <c r="AA54" i="3"/>
  <c r="Y54" i="3"/>
  <c r="AB55" i="3"/>
  <c r="AA55" i="3"/>
  <c r="Y55" i="3"/>
  <c r="AB56" i="3"/>
  <c r="AA56" i="3"/>
  <c r="Y56" i="3"/>
  <c r="Z7" i="3"/>
  <c r="Z6" i="3"/>
  <c r="AC7" i="3"/>
  <c r="AD7" i="3"/>
  <c r="Z26" i="3"/>
  <c r="Z55" i="3"/>
  <c r="Z54" i="3"/>
  <c r="Z53" i="3"/>
  <c r="Z52" i="3"/>
  <c r="Z51" i="3"/>
  <c r="Z50" i="3"/>
  <c r="Z49" i="3"/>
  <c r="H17" i="16"/>
  <c r="I17" i="16"/>
  <c r="J17" i="16"/>
  <c r="K17" i="16"/>
  <c r="Z48" i="3"/>
  <c r="H18" i="16"/>
  <c r="I18" i="16"/>
  <c r="J18" i="16"/>
  <c r="K18" i="16"/>
  <c r="Z8" i="3"/>
  <c r="AC8" i="3"/>
  <c r="AD8" i="3"/>
  <c r="D48" i="21"/>
  <c r="E8" i="16"/>
  <c r="E48" i="21"/>
  <c r="F8" i="16"/>
  <c r="F48" i="21"/>
  <c r="D49" i="21"/>
  <c r="E9" i="16"/>
  <c r="E49" i="21"/>
  <c r="F9" i="16"/>
  <c r="F49" i="21"/>
  <c r="D50" i="21"/>
  <c r="E10" i="16"/>
  <c r="E50" i="21"/>
  <c r="F10" i="16"/>
  <c r="F50" i="21"/>
  <c r="D51" i="21"/>
  <c r="E11" i="16"/>
  <c r="E51" i="21"/>
  <c r="F11" i="16"/>
  <c r="F51" i="21"/>
  <c r="D52" i="21"/>
  <c r="E12" i="16"/>
  <c r="E52" i="21"/>
  <c r="F12" i="16"/>
  <c r="F52" i="21"/>
  <c r="D53" i="21"/>
  <c r="E13" i="16"/>
  <c r="E53" i="21"/>
  <c r="F13" i="16"/>
  <c r="F53" i="21"/>
  <c r="D54" i="21"/>
  <c r="E14" i="16"/>
  <c r="E54" i="21"/>
  <c r="F14" i="16"/>
  <c r="F54" i="21"/>
  <c r="D55" i="21"/>
  <c r="E15" i="16"/>
  <c r="E55" i="21"/>
  <c r="F15" i="16"/>
  <c r="F55" i="21"/>
  <c r="D56" i="21"/>
  <c r="E16" i="16"/>
  <c r="E56" i="21"/>
  <c r="F16" i="16"/>
  <c r="F56" i="21"/>
  <c r="D57" i="21"/>
  <c r="E17" i="16"/>
  <c r="E57" i="21"/>
  <c r="F17" i="16"/>
  <c r="F57" i="21"/>
  <c r="D58" i="21"/>
  <c r="E18" i="16"/>
  <c r="E58" i="21"/>
  <c r="F18" i="16"/>
  <c r="F58" i="21"/>
  <c r="E7" i="16"/>
  <c r="E47" i="21"/>
  <c r="F7" i="16"/>
  <c r="F47" i="21"/>
  <c r="D47" i="21"/>
  <c r="I12" i="15"/>
  <c r="G7" i="15"/>
  <c r="G8" i="15"/>
  <c r="G9" i="15"/>
  <c r="G10" i="15"/>
  <c r="G11" i="15"/>
  <c r="G12" i="15"/>
  <c r="B12" i="15"/>
  <c r="I6" i="15"/>
  <c r="B6" i="15"/>
  <c r="I7" i="15"/>
  <c r="B7" i="15"/>
  <c r="I8" i="15"/>
  <c r="B8" i="15"/>
  <c r="I9" i="15"/>
  <c r="B9" i="15"/>
  <c r="I10" i="15"/>
  <c r="B10" i="15"/>
  <c r="I11" i="15"/>
  <c r="B11" i="15"/>
  <c r="G13" i="15"/>
  <c r="I13" i="15"/>
  <c r="B13" i="15"/>
  <c r="G14" i="15"/>
  <c r="I14" i="15"/>
  <c r="B14" i="15"/>
  <c r="G15" i="15"/>
  <c r="I15" i="15"/>
  <c r="B15" i="15"/>
  <c r="G16" i="15"/>
  <c r="I16" i="15"/>
  <c r="B16" i="15"/>
  <c r="G17" i="15"/>
  <c r="I17" i="15"/>
  <c r="B17" i="15"/>
  <c r="G18" i="15"/>
  <c r="I18" i="15"/>
  <c r="B18" i="15"/>
  <c r="G19" i="15"/>
  <c r="I19" i="15"/>
  <c r="B19" i="15"/>
  <c r="G20" i="15"/>
  <c r="I20" i="15"/>
  <c r="B20" i="15"/>
  <c r="G21" i="15"/>
  <c r="I21" i="15"/>
  <c r="B21" i="15"/>
  <c r="G22" i="15"/>
  <c r="I22" i="15"/>
  <c r="B22" i="15"/>
  <c r="G23" i="15"/>
  <c r="I23" i="15"/>
  <c r="B23" i="15"/>
  <c r="G24" i="15"/>
  <c r="I24" i="15"/>
  <c r="B24" i="15"/>
  <c r="G25" i="15"/>
  <c r="I25" i="15"/>
  <c r="B25" i="15"/>
  <c r="G26" i="15"/>
  <c r="I26" i="15"/>
  <c r="B26" i="15"/>
  <c r="G27" i="15"/>
  <c r="I27" i="15"/>
  <c r="B27" i="15"/>
  <c r="G28" i="15"/>
  <c r="I28" i="15"/>
  <c r="B28" i="15"/>
  <c r="G29" i="15"/>
  <c r="I29" i="15"/>
  <c r="B29" i="15"/>
  <c r="G30" i="15"/>
  <c r="I30" i="15"/>
  <c r="B30" i="15"/>
  <c r="G31" i="15"/>
  <c r="I31" i="15"/>
  <c r="B31" i="15"/>
  <c r="G32" i="15"/>
  <c r="I32" i="15"/>
  <c r="B32" i="15"/>
  <c r="G33" i="15"/>
  <c r="I33" i="15"/>
  <c r="B33" i="15"/>
  <c r="G34" i="15"/>
  <c r="I34" i="15"/>
  <c r="B34" i="15"/>
  <c r="G35" i="15"/>
  <c r="I35" i="15"/>
  <c r="B35" i="15"/>
  <c r="G36" i="15"/>
  <c r="I36" i="15"/>
  <c r="B36" i="15"/>
  <c r="G37" i="15"/>
  <c r="I37" i="15"/>
  <c r="B37" i="15"/>
  <c r="G38" i="15"/>
  <c r="I38" i="15"/>
  <c r="B38" i="15"/>
  <c r="G39" i="15"/>
  <c r="I39" i="15"/>
  <c r="B39" i="15"/>
  <c r="G40" i="15"/>
  <c r="I40" i="15"/>
  <c r="B40" i="15"/>
  <c r="G41" i="15"/>
  <c r="I41" i="15"/>
  <c r="B41" i="15"/>
  <c r="G42" i="15"/>
  <c r="I42" i="15"/>
  <c r="B42" i="15"/>
  <c r="G43" i="15"/>
  <c r="I43" i="15"/>
  <c r="B43" i="15"/>
  <c r="G44" i="15"/>
  <c r="I44" i="15"/>
  <c r="B44" i="15"/>
  <c r="G45" i="15"/>
  <c r="I45" i="15"/>
  <c r="B45" i="15"/>
  <c r="G46" i="15"/>
  <c r="I46" i="15"/>
  <c r="B46" i="15"/>
  <c r="G47" i="15"/>
  <c r="I47" i="15"/>
  <c r="B47" i="15"/>
  <c r="G48" i="15"/>
  <c r="I48" i="15"/>
  <c r="B48" i="15"/>
  <c r="G49" i="15"/>
  <c r="I49" i="15"/>
  <c r="B49" i="15"/>
  <c r="G50" i="15"/>
  <c r="I50" i="15"/>
  <c r="B50" i="15"/>
  <c r="G51" i="15"/>
  <c r="I51" i="15"/>
  <c r="B51" i="15"/>
  <c r="G52" i="15"/>
  <c r="I52" i="15"/>
  <c r="B52" i="15"/>
  <c r="G53" i="15"/>
  <c r="I53" i="15"/>
  <c r="B53" i="15"/>
  <c r="G54" i="15"/>
  <c r="I54" i="15"/>
  <c r="B54" i="15"/>
  <c r="G55" i="15"/>
  <c r="I55" i="15"/>
  <c r="B55" i="15"/>
  <c r="G56" i="15"/>
  <c r="I56" i="15"/>
  <c r="B56" i="15"/>
  <c r="G57" i="15"/>
  <c r="I57" i="15"/>
  <c r="B57" i="15"/>
  <c r="G58" i="15"/>
  <c r="I58" i="15"/>
  <c r="B58" i="15"/>
  <c r="G59" i="15"/>
  <c r="I59" i="15"/>
  <c r="B59" i="15"/>
  <c r="G60" i="15"/>
  <c r="I60" i="15"/>
  <c r="B60" i="15"/>
  <c r="G61" i="15"/>
  <c r="I61" i="15"/>
  <c r="B61" i="15"/>
  <c r="G62" i="15"/>
  <c r="I62" i="15"/>
  <c r="B62" i="15"/>
  <c r="G63" i="15"/>
  <c r="I63" i="15"/>
  <c r="B63" i="15"/>
  <c r="G64" i="15"/>
  <c r="I64" i="15"/>
  <c r="B64" i="15"/>
  <c r="G65" i="15"/>
  <c r="I65" i="15"/>
  <c r="B65" i="15"/>
  <c r="G66" i="15"/>
  <c r="I66" i="15"/>
  <c r="B66" i="15"/>
  <c r="G67" i="15"/>
  <c r="I67" i="15"/>
  <c r="B67" i="15"/>
  <c r="G68" i="15"/>
  <c r="I68" i="15"/>
  <c r="B68" i="15"/>
  <c r="G69" i="15"/>
  <c r="I69" i="15"/>
  <c r="B69" i="15"/>
  <c r="G70" i="15"/>
  <c r="I70" i="15"/>
  <c r="B70" i="15"/>
  <c r="G71" i="15"/>
  <c r="I71" i="15"/>
  <c r="B71" i="15"/>
  <c r="G72" i="15"/>
  <c r="I72" i="15"/>
  <c r="B72" i="15"/>
  <c r="G73" i="15"/>
  <c r="I73" i="15"/>
  <c r="B73" i="15"/>
  <c r="G74" i="15"/>
  <c r="I74" i="15"/>
  <c r="B74" i="15"/>
  <c r="G75" i="15"/>
  <c r="I75" i="15"/>
  <c r="B75" i="15"/>
  <c r="G76" i="15"/>
  <c r="I76" i="15"/>
  <c r="B76" i="15"/>
  <c r="G77" i="15"/>
  <c r="I77" i="15"/>
  <c r="B77" i="15"/>
  <c r="G78" i="15"/>
  <c r="I78" i="15"/>
  <c r="B78" i="15"/>
  <c r="G79" i="15"/>
  <c r="I79" i="15"/>
  <c r="B79" i="15"/>
  <c r="G80" i="15"/>
  <c r="I80" i="15"/>
  <c r="B80" i="15"/>
  <c r="G81" i="15"/>
  <c r="I81" i="15"/>
  <c r="B81" i="15"/>
  <c r="G82" i="15"/>
  <c r="I82" i="15"/>
  <c r="B82" i="15"/>
  <c r="G83" i="15"/>
  <c r="I83" i="15"/>
  <c r="B83" i="15"/>
  <c r="G84" i="15"/>
  <c r="I84" i="15"/>
  <c r="B84" i="15"/>
  <c r="G85" i="15"/>
  <c r="I85" i="15"/>
  <c r="B85" i="15"/>
  <c r="G86" i="15"/>
  <c r="I86" i="15"/>
  <c r="B86" i="15"/>
  <c r="G87" i="15"/>
  <c r="I87" i="15"/>
  <c r="B87" i="15"/>
  <c r="G88" i="15"/>
  <c r="I88" i="15"/>
  <c r="B88" i="15"/>
  <c r="G89" i="15"/>
  <c r="I89" i="15"/>
  <c r="B89" i="15"/>
  <c r="G90" i="15"/>
  <c r="I90" i="15"/>
  <c r="B90" i="15"/>
  <c r="G91" i="15"/>
  <c r="I91" i="15"/>
  <c r="B91" i="15"/>
  <c r="G92" i="15"/>
  <c r="I92" i="15"/>
  <c r="B92" i="15"/>
  <c r="G93" i="15"/>
  <c r="I93" i="15"/>
  <c r="B93" i="15"/>
  <c r="G94" i="15"/>
  <c r="I94" i="15"/>
  <c r="B94" i="15"/>
  <c r="G95" i="15"/>
  <c r="I95" i="15"/>
  <c r="B95" i="15"/>
  <c r="G96" i="15"/>
  <c r="I96" i="15"/>
  <c r="B96" i="15"/>
  <c r="G97" i="15"/>
  <c r="I97" i="15"/>
  <c r="B97" i="15"/>
  <c r="G98" i="15"/>
  <c r="I98" i="15"/>
  <c r="B98" i="15"/>
  <c r="G99" i="15"/>
  <c r="I99" i="15"/>
  <c r="B99" i="15"/>
  <c r="G100" i="15"/>
  <c r="I100" i="15"/>
  <c r="B100" i="15"/>
  <c r="G101" i="15"/>
  <c r="I101" i="15"/>
  <c r="B101" i="15"/>
  <c r="G102" i="15"/>
  <c r="I102" i="15"/>
  <c r="B102" i="15"/>
  <c r="G103" i="15"/>
  <c r="I103" i="15"/>
  <c r="B103" i="15"/>
  <c r="G104" i="15"/>
  <c r="I104" i="15"/>
  <c r="B104" i="15"/>
  <c r="G105" i="15"/>
  <c r="I105" i="15"/>
  <c r="B105" i="15"/>
  <c r="G106" i="15"/>
  <c r="I106" i="15"/>
  <c r="B106" i="15"/>
  <c r="F6" i="15"/>
  <c r="H6" i="15"/>
  <c r="F7" i="15"/>
  <c r="F8" i="15"/>
  <c r="F9" i="15"/>
  <c r="H9" i="15"/>
  <c r="J6" i="5"/>
  <c r="B6" i="5"/>
  <c r="I7" i="5"/>
  <c r="J7" i="5"/>
  <c r="B7" i="5"/>
  <c r="I8" i="5"/>
  <c r="J8" i="5"/>
  <c r="B8" i="5"/>
  <c r="I9" i="5"/>
  <c r="J9" i="5"/>
  <c r="B9" i="5"/>
  <c r="I10" i="5"/>
  <c r="J10" i="5"/>
  <c r="B10" i="5"/>
  <c r="I11" i="5"/>
  <c r="J11" i="5"/>
  <c r="B11" i="5"/>
  <c r="I12" i="5"/>
  <c r="J12" i="5"/>
  <c r="B12" i="5"/>
  <c r="I13" i="5"/>
  <c r="J13" i="5"/>
  <c r="B13" i="5"/>
  <c r="I14" i="5"/>
  <c r="J14" i="5"/>
  <c r="B14" i="5"/>
  <c r="I15" i="5"/>
  <c r="J15" i="5"/>
  <c r="B15" i="5"/>
  <c r="I16" i="5"/>
  <c r="J16" i="5"/>
  <c r="B16" i="5"/>
  <c r="I17" i="5"/>
  <c r="J17" i="5"/>
  <c r="B17" i="5"/>
  <c r="I18" i="5"/>
  <c r="J18" i="5"/>
  <c r="B18" i="5"/>
  <c r="I19" i="5"/>
  <c r="J19" i="5"/>
  <c r="B19" i="5"/>
  <c r="I20" i="5"/>
  <c r="J20" i="5"/>
  <c r="B20" i="5"/>
  <c r="I21" i="5"/>
  <c r="J21" i="5"/>
  <c r="B21" i="5"/>
  <c r="I22" i="5"/>
  <c r="J22" i="5"/>
  <c r="B22" i="5"/>
  <c r="I23" i="5"/>
  <c r="J23" i="5"/>
  <c r="B23" i="5"/>
  <c r="I24" i="5"/>
  <c r="J24" i="5"/>
  <c r="B24" i="5"/>
  <c r="I25" i="5"/>
  <c r="J25" i="5"/>
  <c r="B25" i="5"/>
  <c r="I26" i="5"/>
  <c r="J26" i="5"/>
  <c r="B26" i="5"/>
  <c r="I27" i="5"/>
  <c r="J27" i="5"/>
  <c r="B27" i="5"/>
  <c r="I28" i="5"/>
  <c r="J28" i="5"/>
  <c r="B28" i="5"/>
  <c r="I29" i="5"/>
  <c r="J29" i="5"/>
  <c r="B29" i="5"/>
  <c r="I30" i="5"/>
  <c r="J30" i="5"/>
  <c r="B30" i="5"/>
  <c r="I31" i="5"/>
  <c r="J31" i="5"/>
  <c r="B31" i="5"/>
  <c r="I32" i="5"/>
  <c r="J32" i="5"/>
  <c r="B32" i="5"/>
  <c r="I33" i="5"/>
  <c r="J33" i="5"/>
  <c r="B33" i="5"/>
  <c r="I34" i="5"/>
  <c r="J34" i="5"/>
  <c r="B34" i="5"/>
  <c r="I35" i="5"/>
  <c r="J35" i="5"/>
  <c r="B35" i="5"/>
  <c r="I36" i="5"/>
  <c r="J36" i="5"/>
  <c r="B36" i="5"/>
  <c r="I37" i="5"/>
  <c r="J37" i="5"/>
  <c r="B37" i="5"/>
  <c r="I38" i="5"/>
  <c r="J38" i="5"/>
  <c r="B38" i="5"/>
  <c r="I39" i="5"/>
  <c r="J39" i="5"/>
  <c r="B39" i="5"/>
  <c r="I40" i="5"/>
  <c r="J40" i="5"/>
  <c r="B40" i="5"/>
  <c r="I41" i="5"/>
  <c r="J41" i="5"/>
  <c r="B41" i="5"/>
  <c r="I42" i="5"/>
  <c r="J42" i="5"/>
  <c r="B42" i="5"/>
  <c r="I43" i="5"/>
  <c r="J43" i="5"/>
  <c r="B43" i="5"/>
  <c r="I44" i="5"/>
  <c r="J44" i="5"/>
  <c r="B44" i="5"/>
  <c r="I45" i="5"/>
  <c r="J45" i="5"/>
  <c r="B45" i="5"/>
  <c r="I46" i="5"/>
  <c r="J46" i="5"/>
  <c r="B46" i="5"/>
  <c r="I47" i="5"/>
  <c r="J47" i="5"/>
  <c r="B47" i="5"/>
  <c r="I48" i="5"/>
  <c r="J48" i="5"/>
  <c r="B48" i="5"/>
  <c r="I49" i="5"/>
  <c r="J49" i="5"/>
  <c r="B49" i="5"/>
  <c r="I50" i="5"/>
  <c r="J50" i="5"/>
  <c r="B50" i="5"/>
  <c r="I51" i="5"/>
  <c r="J51" i="5"/>
  <c r="B51" i="5"/>
  <c r="I52" i="5"/>
  <c r="J52" i="5"/>
  <c r="B52" i="5"/>
  <c r="I53" i="5"/>
  <c r="J53" i="5"/>
  <c r="B53" i="5"/>
  <c r="I54" i="5"/>
  <c r="J54" i="5"/>
  <c r="B54" i="5"/>
  <c r="I55" i="5"/>
  <c r="J55" i="5"/>
  <c r="B55" i="5"/>
  <c r="I56" i="5"/>
  <c r="J56" i="5"/>
  <c r="B56" i="5"/>
  <c r="I57" i="5"/>
  <c r="J57" i="5"/>
  <c r="B57" i="5"/>
  <c r="I58" i="5"/>
  <c r="J58" i="5"/>
  <c r="B58" i="5"/>
  <c r="I59" i="5"/>
  <c r="J59" i="5"/>
  <c r="B59" i="5"/>
  <c r="I60" i="5"/>
  <c r="J60" i="5"/>
  <c r="B60" i="5"/>
  <c r="I61" i="5"/>
  <c r="J61" i="5"/>
  <c r="B61" i="5"/>
  <c r="I62" i="5"/>
  <c r="J62" i="5"/>
  <c r="B62" i="5"/>
  <c r="I63" i="5"/>
  <c r="J63" i="5"/>
  <c r="B63" i="5"/>
  <c r="I64" i="5"/>
  <c r="J64" i="5"/>
  <c r="B64" i="5"/>
  <c r="I65" i="5"/>
  <c r="J65" i="5"/>
  <c r="B65" i="5"/>
  <c r="I66" i="5"/>
  <c r="J66" i="5"/>
  <c r="B66" i="5"/>
  <c r="I67" i="5"/>
  <c r="J67" i="5"/>
  <c r="B67" i="5"/>
  <c r="I68" i="5"/>
  <c r="J68" i="5"/>
  <c r="B68" i="5"/>
  <c r="I69" i="5"/>
  <c r="J69" i="5"/>
  <c r="B69" i="5"/>
  <c r="I70" i="5"/>
  <c r="J70" i="5"/>
  <c r="B70" i="5"/>
  <c r="I71" i="5"/>
  <c r="J71" i="5"/>
  <c r="B71" i="5"/>
  <c r="I72" i="5"/>
  <c r="J72" i="5"/>
  <c r="B72" i="5"/>
  <c r="I73" i="5"/>
  <c r="J73" i="5"/>
  <c r="B73" i="5"/>
  <c r="I74" i="5"/>
  <c r="J74" i="5"/>
  <c r="B74" i="5"/>
  <c r="I75" i="5"/>
  <c r="J75" i="5"/>
  <c r="B75" i="5"/>
  <c r="I76" i="5"/>
  <c r="J76" i="5"/>
  <c r="B76" i="5"/>
  <c r="I77" i="5"/>
  <c r="J77" i="5"/>
  <c r="B77" i="5"/>
  <c r="I78" i="5"/>
  <c r="J78" i="5"/>
  <c r="B78" i="5"/>
  <c r="I79" i="5"/>
  <c r="J79" i="5"/>
  <c r="B79" i="5"/>
  <c r="I80" i="5"/>
  <c r="J80" i="5"/>
  <c r="B80" i="5"/>
  <c r="I81" i="5"/>
  <c r="J81" i="5"/>
  <c r="B81" i="5"/>
  <c r="I82" i="5"/>
  <c r="J82" i="5"/>
  <c r="B82" i="5"/>
  <c r="I83" i="5"/>
  <c r="J83" i="5"/>
  <c r="B83" i="5"/>
  <c r="I84" i="5"/>
  <c r="J84" i="5"/>
  <c r="B84" i="5"/>
  <c r="I85" i="5"/>
  <c r="J85" i="5"/>
  <c r="B85" i="5"/>
  <c r="I86" i="5"/>
  <c r="J86" i="5"/>
  <c r="B86" i="5"/>
  <c r="I87" i="5"/>
  <c r="J87" i="5"/>
  <c r="B87" i="5"/>
  <c r="I88" i="5"/>
  <c r="J88" i="5"/>
  <c r="B88" i="5"/>
  <c r="I89" i="5"/>
  <c r="J89" i="5"/>
  <c r="B89" i="5"/>
  <c r="I90" i="5"/>
  <c r="J90" i="5"/>
  <c r="B90" i="5"/>
  <c r="I91" i="5"/>
  <c r="J91" i="5"/>
  <c r="B91" i="5"/>
  <c r="I92" i="5"/>
  <c r="J92" i="5"/>
  <c r="B92" i="5"/>
  <c r="I93" i="5"/>
  <c r="J93" i="5"/>
  <c r="B93" i="5"/>
  <c r="I94" i="5"/>
  <c r="J94" i="5"/>
  <c r="B94" i="5"/>
  <c r="I95" i="5"/>
  <c r="J95" i="5"/>
  <c r="B95" i="5"/>
  <c r="I96" i="5"/>
  <c r="J96" i="5"/>
  <c r="B96" i="5"/>
  <c r="I97" i="5"/>
  <c r="J97" i="5"/>
  <c r="B97" i="5"/>
  <c r="I98" i="5"/>
  <c r="J98" i="5"/>
  <c r="B98" i="5"/>
  <c r="I99" i="5"/>
  <c r="J99" i="5"/>
  <c r="B99" i="5"/>
  <c r="I100" i="5"/>
  <c r="J100" i="5"/>
  <c r="B100" i="5"/>
  <c r="I101" i="5"/>
  <c r="J101" i="5"/>
  <c r="B101" i="5"/>
  <c r="I102" i="5"/>
  <c r="J102" i="5"/>
  <c r="B102" i="5"/>
  <c r="I103" i="5"/>
  <c r="J103" i="5"/>
  <c r="B103" i="5"/>
  <c r="I104" i="5"/>
  <c r="J104" i="5"/>
  <c r="B104" i="5"/>
  <c r="I105" i="5"/>
  <c r="J105" i="5"/>
  <c r="B105" i="5"/>
  <c r="I106" i="5"/>
  <c r="J106" i="5"/>
  <c r="B106" i="5"/>
  <c r="I107" i="5"/>
  <c r="J107" i="5"/>
  <c r="B107" i="5"/>
  <c r="I108" i="5"/>
  <c r="J108" i="5"/>
  <c r="B108" i="5"/>
  <c r="I109" i="5"/>
  <c r="J109" i="5"/>
  <c r="B109" i="5"/>
  <c r="I110" i="5"/>
  <c r="J110" i="5"/>
  <c r="B110" i="5"/>
  <c r="I111" i="5"/>
  <c r="J111" i="5"/>
  <c r="B111" i="5"/>
  <c r="I112" i="5"/>
  <c r="J112" i="5"/>
  <c r="B112" i="5"/>
  <c r="I113" i="5"/>
  <c r="J113" i="5"/>
  <c r="B113" i="5"/>
  <c r="I114" i="5"/>
  <c r="J114" i="5"/>
  <c r="B114" i="5"/>
  <c r="I115" i="5"/>
  <c r="J115" i="5"/>
  <c r="B115" i="5"/>
  <c r="I116" i="5"/>
  <c r="J116" i="5"/>
  <c r="B116" i="5"/>
  <c r="I117" i="5"/>
  <c r="J117" i="5"/>
  <c r="B117" i="5"/>
  <c r="I118" i="5"/>
  <c r="J118" i="5"/>
  <c r="B118" i="5"/>
  <c r="I119" i="5"/>
  <c r="J119" i="5"/>
  <c r="B119" i="5"/>
  <c r="I120" i="5"/>
  <c r="J120" i="5"/>
  <c r="B120" i="5"/>
  <c r="I121" i="5"/>
  <c r="J121" i="5"/>
  <c r="B121" i="5"/>
  <c r="I122" i="5"/>
  <c r="J122" i="5"/>
  <c r="B122" i="5"/>
  <c r="I123" i="5"/>
  <c r="J123" i="5"/>
  <c r="B123" i="5"/>
  <c r="I124" i="5"/>
  <c r="J124" i="5"/>
  <c r="B124" i="5"/>
  <c r="I125" i="5"/>
  <c r="J125" i="5"/>
  <c r="B125" i="5"/>
  <c r="I126" i="5"/>
  <c r="J126" i="5"/>
  <c r="B126" i="5"/>
  <c r="I127" i="5"/>
  <c r="J127" i="5"/>
  <c r="B127" i="5"/>
  <c r="I128" i="5"/>
  <c r="J128" i="5"/>
  <c r="B128" i="5"/>
  <c r="I129" i="5"/>
  <c r="J129" i="5"/>
  <c r="B129" i="5"/>
  <c r="I130" i="5"/>
  <c r="J130" i="5"/>
  <c r="B130" i="5"/>
  <c r="I131" i="5"/>
  <c r="J131" i="5"/>
  <c r="B131" i="5"/>
  <c r="I132" i="5"/>
  <c r="J132" i="5"/>
  <c r="B132" i="5"/>
  <c r="I133" i="5"/>
  <c r="J133" i="5"/>
  <c r="B133" i="5"/>
  <c r="I134" i="5"/>
  <c r="J134" i="5"/>
  <c r="B134" i="5"/>
  <c r="I135" i="5"/>
  <c r="J135" i="5"/>
  <c r="B135" i="5"/>
  <c r="I136" i="5"/>
  <c r="J136" i="5"/>
  <c r="B136" i="5"/>
  <c r="I137" i="5"/>
  <c r="J137" i="5"/>
  <c r="B137" i="5"/>
  <c r="I138" i="5"/>
  <c r="J138" i="5"/>
  <c r="B138" i="5"/>
  <c r="I139" i="5"/>
  <c r="J139" i="5"/>
  <c r="B139" i="5"/>
  <c r="I140" i="5"/>
  <c r="J140" i="5"/>
  <c r="B140" i="5"/>
  <c r="I141" i="5"/>
  <c r="J141" i="5"/>
  <c r="B141" i="5"/>
  <c r="I142" i="5"/>
  <c r="J142" i="5"/>
  <c r="B142" i="5"/>
  <c r="I143" i="5"/>
  <c r="J143" i="5"/>
  <c r="B143" i="5"/>
  <c r="I144" i="5"/>
  <c r="J144" i="5"/>
  <c r="B144" i="5"/>
  <c r="I145" i="5"/>
  <c r="J145" i="5"/>
  <c r="B145" i="5"/>
  <c r="I146" i="5"/>
  <c r="J146" i="5"/>
  <c r="B146" i="5"/>
  <c r="I147" i="5"/>
  <c r="J147" i="5"/>
  <c r="B147" i="5"/>
  <c r="I148" i="5"/>
  <c r="J148" i="5"/>
  <c r="B148" i="5"/>
  <c r="I149" i="5"/>
  <c r="J149" i="5"/>
  <c r="B149" i="5"/>
  <c r="I150" i="5"/>
  <c r="J150" i="5"/>
  <c r="B150" i="5"/>
  <c r="I151" i="5"/>
  <c r="J151" i="5"/>
  <c r="B151" i="5"/>
  <c r="I152" i="5"/>
  <c r="J152" i="5"/>
  <c r="B152" i="5"/>
  <c r="I153" i="5"/>
  <c r="J153" i="5"/>
  <c r="B153" i="5"/>
  <c r="I154" i="5"/>
  <c r="J154" i="5"/>
  <c r="B154" i="5"/>
  <c r="I155" i="5"/>
  <c r="J155" i="5"/>
  <c r="B155" i="5"/>
  <c r="I156" i="5"/>
  <c r="J156" i="5"/>
  <c r="B156" i="5"/>
  <c r="I157" i="5"/>
  <c r="J157" i="5"/>
  <c r="B157" i="5"/>
  <c r="I158" i="5"/>
  <c r="J158" i="5"/>
  <c r="B158" i="5"/>
  <c r="I159" i="5"/>
  <c r="J159" i="5"/>
  <c r="B159" i="5"/>
  <c r="I160" i="5"/>
  <c r="J160" i="5"/>
  <c r="B160" i="5"/>
  <c r="I161" i="5"/>
  <c r="J161" i="5"/>
  <c r="B161" i="5"/>
  <c r="I162" i="5"/>
  <c r="J162" i="5"/>
  <c r="B162" i="5"/>
  <c r="I163" i="5"/>
  <c r="J163" i="5"/>
  <c r="B163" i="5"/>
  <c r="I164" i="5"/>
  <c r="J164" i="5"/>
  <c r="B164" i="5"/>
  <c r="I165" i="5"/>
  <c r="J165" i="5"/>
  <c r="B165" i="5"/>
  <c r="I166" i="5"/>
  <c r="J166" i="5"/>
  <c r="B166" i="5"/>
  <c r="I167" i="5"/>
  <c r="J167" i="5"/>
  <c r="B167" i="5"/>
  <c r="I168" i="5"/>
  <c r="J168" i="5"/>
  <c r="B168" i="5"/>
  <c r="I169" i="5"/>
  <c r="J169" i="5"/>
  <c r="B169" i="5"/>
  <c r="I170" i="5"/>
  <c r="J170" i="5"/>
  <c r="B170" i="5"/>
  <c r="I171" i="5"/>
  <c r="J171" i="5"/>
  <c r="B171" i="5"/>
  <c r="I172" i="5"/>
  <c r="J172" i="5"/>
  <c r="B172" i="5"/>
  <c r="I173" i="5"/>
  <c r="J173" i="5"/>
  <c r="B173" i="5"/>
  <c r="I174" i="5"/>
  <c r="J174" i="5"/>
  <c r="B174" i="5"/>
  <c r="I175" i="5"/>
  <c r="J175" i="5"/>
  <c r="B175" i="5"/>
  <c r="I176" i="5"/>
  <c r="J176" i="5"/>
  <c r="B176" i="5"/>
  <c r="I177" i="5"/>
  <c r="J177" i="5"/>
  <c r="B177" i="5"/>
  <c r="I178" i="5"/>
  <c r="J178" i="5"/>
  <c r="B178" i="5"/>
  <c r="I179" i="5"/>
  <c r="J179" i="5"/>
  <c r="B179" i="5"/>
  <c r="I180" i="5"/>
  <c r="J180" i="5"/>
  <c r="B180" i="5"/>
  <c r="I181" i="5"/>
  <c r="J181" i="5"/>
  <c r="B181" i="5"/>
  <c r="I182" i="5"/>
  <c r="J182" i="5"/>
  <c r="B182" i="5"/>
  <c r="I183" i="5"/>
  <c r="J183" i="5"/>
  <c r="B183" i="5"/>
  <c r="I184" i="5"/>
  <c r="J184" i="5"/>
  <c r="B184" i="5"/>
  <c r="I185" i="5"/>
  <c r="J185" i="5"/>
  <c r="B185" i="5"/>
  <c r="I186" i="5"/>
  <c r="J186" i="5"/>
  <c r="B186" i="5"/>
  <c r="I187" i="5"/>
  <c r="J187" i="5"/>
  <c r="B187" i="5"/>
  <c r="I188" i="5"/>
  <c r="J188" i="5"/>
  <c r="B188" i="5"/>
  <c r="I189" i="5"/>
  <c r="J189" i="5"/>
  <c r="B189" i="5"/>
  <c r="I190" i="5"/>
  <c r="J190" i="5"/>
  <c r="B190" i="5"/>
  <c r="I191" i="5"/>
  <c r="J191" i="5"/>
  <c r="B191" i="5"/>
  <c r="I192" i="5"/>
  <c r="J192" i="5"/>
  <c r="B192" i="5"/>
  <c r="I193" i="5"/>
  <c r="J193" i="5"/>
  <c r="B193" i="5"/>
  <c r="I194" i="5"/>
  <c r="J194" i="5"/>
  <c r="B194" i="5"/>
  <c r="I195" i="5"/>
  <c r="J195" i="5"/>
  <c r="B195" i="5"/>
  <c r="I196" i="5"/>
  <c r="J196" i="5"/>
  <c r="B196" i="5"/>
  <c r="I197" i="5"/>
  <c r="J197" i="5"/>
  <c r="B197" i="5"/>
  <c r="I198" i="5"/>
  <c r="J198" i="5"/>
  <c r="B198" i="5"/>
  <c r="I199" i="5"/>
  <c r="J199" i="5"/>
  <c r="B199" i="5"/>
  <c r="I200" i="5"/>
  <c r="J200" i="5"/>
  <c r="B200" i="5"/>
  <c r="I201" i="5"/>
  <c r="J201" i="5"/>
  <c r="B201" i="5"/>
  <c r="I202" i="5"/>
  <c r="J202" i="5"/>
  <c r="B202" i="5"/>
  <c r="I203" i="5"/>
  <c r="J203" i="5"/>
  <c r="B203" i="5"/>
  <c r="I204" i="5"/>
  <c r="J204" i="5"/>
  <c r="B204" i="5"/>
  <c r="I205" i="5"/>
  <c r="J205" i="5"/>
  <c r="B205" i="5"/>
  <c r="I206" i="5"/>
  <c r="J206" i="5"/>
  <c r="B206" i="5"/>
  <c r="I207" i="5"/>
  <c r="J207" i="5"/>
  <c r="B207" i="5"/>
  <c r="I208" i="5"/>
  <c r="J208" i="5"/>
  <c r="B208" i="5"/>
  <c r="I209" i="5"/>
  <c r="J209" i="5"/>
  <c r="B209" i="5"/>
  <c r="I210" i="5"/>
  <c r="J210" i="5"/>
  <c r="B210" i="5"/>
  <c r="I211" i="5"/>
  <c r="J211" i="5"/>
  <c r="B211" i="5"/>
  <c r="I212" i="5"/>
  <c r="J212" i="5"/>
  <c r="B212" i="5"/>
  <c r="I213" i="5"/>
  <c r="J213" i="5"/>
  <c r="B213" i="5"/>
  <c r="I214" i="5"/>
  <c r="J214" i="5"/>
  <c r="B214" i="5"/>
  <c r="I215" i="5"/>
  <c r="J215" i="5"/>
  <c r="B215" i="5"/>
  <c r="I216" i="5"/>
  <c r="J216" i="5"/>
  <c r="B216" i="5"/>
  <c r="I217" i="5"/>
  <c r="J217" i="5"/>
  <c r="B217" i="5"/>
  <c r="I218" i="5"/>
  <c r="J218" i="5"/>
  <c r="B218" i="5"/>
  <c r="I219" i="5"/>
  <c r="J219" i="5"/>
  <c r="B219" i="5"/>
  <c r="I220" i="5"/>
  <c r="J220" i="5"/>
  <c r="B220" i="5"/>
  <c r="I221" i="5"/>
  <c r="J221" i="5"/>
  <c r="B221" i="5"/>
  <c r="I222" i="5"/>
  <c r="J222" i="5"/>
  <c r="B222" i="5"/>
  <c r="I223" i="5"/>
  <c r="J223" i="5"/>
  <c r="B223" i="5"/>
  <c r="I224" i="5"/>
  <c r="J224" i="5"/>
  <c r="B224" i="5"/>
  <c r="I225" i="5"/>
  <c r="J225" i="5"/>
  <c r="B225" i="5"/>
  <c r="I226" i="5"/>
  <c r="J226" i="5"/>
  <c r="B226" i="5"/>
  <c r="I227" i="5"/>
  <c r="J227" i="5"/>
  <c r="B227" i="5"/>
  <c r="I228" i="5"/>
  <c r="J228" i="5"/>
  <c r="B228" i="5"/>
  <c r="I229" i="5"/>
  <c r="J229" i="5"/>
  <c r="B229" i="5"/>
  <c r="I230" i="5"/>
  <c r="J230" i="5"/>
  <c r="B230" i="5"/>
  <c r="I231" i="5"/>
  <c r="J231" i="5"/>
  <c r="B231" i="5"/>
  <c r="I232" i="5"/>
  <c r="J232" i="5"/>
  <c r="B232" i="5"/>
  <c r="I233" i="5"/>
  <c r="J233" i="5"/>
  <c r="B233" i="5"/>
  <c r="I234" i="5"/>
  <c r="J234" i="5"/>
  <c r="B234" i="5"/>
  <c r="I235" i="5"/>
  <c r="J235" i="5"/>
  <c r="B235" i="5"/>
  <c r="I236" i="5"/>
  <c r="J236" i="5"/>
  <c r="B236" i="5"/>
  <c r="I237" i="5"/>
  <c r="J237" i="5"/>
  <c r="B237" i="5"/>
  <c r="I238" i="5"/>
  <c r="J238" i="5"/>
  <c r="B238" i="5"/>
  <c r="I239" i="5"/>
  <c r="J239" i="5"/>
  <c r="B239" i="5"/>
  <c r="I240" i="5"/>
  <c r="J240" i="5"/>
  <c r="B240" i="5"/>
  <c r="I241" i="5"/>
  <c r="J241" i="5"/>
  <c r="B241" i="5"/>
  <c r="I242" i="5"/>
  <c r="J242" i="5"/>
  <c r="B242" i="5"/>
  <c r="I243" i="5"/>
  <c r="J243" i="5"/>
  <c r="B243" i="5"/>
  <c r="I244" i="5"/>
  <c r="J244" i="5"/>
  <c r="B244" i="5"/>
  <c r="I245" i="5"/>
  <c r="J245" i="5"/>
  <c r="B245" i="5"/>
  <c r="I246" i="5"/>
  <c r="J246" i="5"/>
  <c r="B246" i="5"/>
  <c r="I247" i="5"/>
  <c r="J247" i="5"/>
  <c r="B247" i="5"/>
  <c r="I248" i="5"/>
  <c r="J248" i="5"/>
  <c r="B248" i="5"/>
  <c r="I249" i="5"/>
  <c r="J249" i="5"/>
  <c r="B249" i="5"/>
  <c r="I250" i="5"/>
  <c r="J250" i="5"/>
  <c r="B250" i="5"/>
  <c r="I251" i="5"/>
  <c r="J251" i="5"/>
  <c r="B251" i="5"/>
  <c r="I252" i="5"/>
  <c r="J252" i="5"/>
  <c r="B252" i="5"/>
  <c r="I253" i="5"/>
  <c r="J253" i="5"/>
  <c r="B253" i="5"/>
  <c r="I254" i="5"/>
  <c r="J254" i="5"/>
  <c r="B254" i="5"/>
  <c r="I255" i="5"/>
  <c r="J255" i="5"/>
  <c r="B255" i="5"/>
  <c r="I256" i="5"/>
  <c r="J256" i="5"/>
  <c r="B256" i="5"/>
  <c r="I257" i="5"/>
  <c r="J257" i="5"/>
  <c r="B257" i="5"/>
  <c r="I258" i="5"/>
  <c r="J258" i="5"/>
  <c r="B258" i="5"/>
  <c r="I259" i="5"/>
  <c r="J259" i="5"/>
  <c r="B259" i="5"/>
  <c r="I260" i="5"/>
  <c r="J260" i="5"/>
  <c r="B260" i="5"/>
  <c r="I261" i="5"/>
  <c r="J261" i="5"/>
  <c r="B261" i="5"/>
  <c r="I262" i="5"/>
  <c r="J262" i="5"/>
  <c r="B262" i="5"/>
  <c r="I263" i="5"/>
  <c r="J263" i="5"/>
  <c r="B263" i="5"/>
  <c r="I264" i="5"/>
  <c r="J264" i="5"/>
  <c r="B264" i="5"/>
  <c r="I265" i="5"/>
  <c r="J265" i="5"/>
  <c r="B265" i="5"/>
  <c r="I266" i="5"/>
  <c r="J266" i="5"/>
  <c r="B266" i="5"/>
  <c r="I267" i="5"/>
  <c r="J267" i="5"/>
  <c r="B267" i="5"/>
  <c r="I268" i="5"/>
  <c r="J268" i="5"/>
  <c r="B268" i="5"/>
  <c r="I269" i="5"/>
  <c r="J269" i="5"/>
  <c r="B269" i="5"/>
  <c r="I270" i="5"/>
  <c r="J270" i="5"/>
  <c r="B270" i="5"/>
  <c r="I271" i="5"/>
  <c r="J271" i="5"/>
  <c r="B271" i="5"/>
  <c r="I272" i="5"/>
  <c r="J272" i="5"/>
  <c r="B272" i="5"/>
  <c r="I273" i="5"/>
  <c r="J273" i="5"/>
  <c r="B273" i="5"/>
  <c r="I274" i="5"/>
  <c r="J274" i="5"/>
  <c r="B274" i="5"/>
  <c r="I275" i="5"/>
  <c r="J275" i="5"/>
  <c r="B275" i="5"/>
  <c r="I276" i="5"/>
  <c r="J276" i="5"/>
  <c r="B276" i="5"/>
  <c r="I277" i="5"/>
  <c r="J277" i="5"/>
  <c r="B277" i="5"/>
  <c r="I278" i="5"/>
  <c r="J278" i="5"/>
  <c r="B278" i="5"/>
  <c r="I279" i="5"/>
  <c r="J279" i="5"/>
  <c r="B279" i="5"/>
  <c r="I280" i="5"/>
  <c r="J280" i="5"/>
  <c r="B280" i="5"/>
  <c r="I281" i="5"/>
  <c r="J281" i="5"/>
  <c r="B281" i="5"/>
  <c r="I282" i="5"/>
  <c r="J282" i="5"/>
  <c r="B282" i="5"/>
  <c r="I283" i="5"/>
  <c r="J283" i="5"/>
  <c r="B283" i="5"/>
  <c r="I284" i="5"/>
  <c r="J284" i="5"/>
  <c r="B284" i="5"/>
  <c r="I285" i="5"/>
  <c r="J285" i="5"/>
  <c r="B285" i="5"/>
  <c r="I286" i="5"/>
  <c r="J286" i="5"/>
  <c r="B286" i="5"/>
  <c r="I287" i="5"/>
  <c r="J287" i="5"/>
  <c r="B287" i="5"/>
  <c r="I288" i="5"/>
  <c r="J288" i="5"/>
  <c r="B288" i="5"/>
  <c r="I289" i="5"/>
  <c r="J289" i="5"/>
  <c r="B289" i="5"/>
  <c r="I290" i="5"/>
  <c r="J290" i="5"/>
  <c r="B290" i="5"/>
  <c r="I291" i="5"/>
  <c r="J291" i="5"/>
  <c r="B291" i="5"/>
  <c r="I292" i="5"/>
  <c r="J292" i="5"/>
  <c r="B292" i="5"/>
  <c r="I293" i="5"/>
  <c r="J293" i="5"/>
  <c r="B293" i="5"/>
  <c r="I294" i="5"/>
  <c r="J294" i="5"/>
  <c r="B294" i="5"/>
  <c r="I295" i="5"/>
  <c r="J295" i="5"/>
  <c r="B295" i="5"/>
  <c r="I296" i="5"/>
  <c r="J296" i="5"/>
  <c r="B296" i="5"/>
  <c r="I297" i="5"/>
  <c r="J297" i="5"/>
  <c r="B297" i="5"/>
  <c r="I298" i="5"/>
  <c r="J298" i="5"/>
  <c r="B298" i="5"/>
  <c r="I299" i="5"/>
  <c r="J299" i="5"/>
  <c r="B299" i="5"/>
  <c r="I300" i="5"/>
  <c r="J300" i="5"/>
  <c r="B300" i="5"/>
  <c r="I301" i="5"/>
  <c r="J301" i="5"/>
  <c r="B301" i="5"/>
  <c r="I302" i="5"/>
  <c r="J302" i="5"/>
  <c r="B302" i="5"/>
  <c r="I303" i="5"/>
  <c r="J303" i="5"/>
  <c r="B303" i="5"/>
  <c r="I304" i="5"/>
  <c r="J304" i="5"/>
  <c r="B304" i="5"/>
  <c r="I305" i="5"/>
  <c r="J305" i="5"/>
  <c r="B305" i="5"/>
  <c r="I306" i="5"/>
  <c r="J306" i="5"/>
  <c r="B306" i="5"/>
  <c r="I307" i="5"/>
  <c r="J307" i="5"/>
  <c r="B307" i="5"/>
  <c r="I308" i="5"/>
  <c r="J308" i="5"/>
  <c r="B308" i="5"/>
  <c r="I309" i="5"/>
  <c r="J309" i="5"/>
  <c r="B309" i="5"/>
  <c r="I310" i="5"/>
  <c r="J310" i="5"/>
  <c r="B310" i="5"/>
  <c r="I311" i="5"/>
  <c r="J311" i="5"/>
  <c r="B311" i="5"/>
  <c r="I312" i="5"/>
  <c r="J312" i="5"/>
  <c r="B312" i="5"/>
  <c r="I313" i="5"/>
  <c r="J313" i="5"/>
  <c r="B313" i="5"/>
  <c r="I314" i="5"/>
  <c r="J314" i="5"/>
  <c r="B314" i="5"/>
  <c r="I315" i="5"/>
  <c r="J315" i="5"/>
  <c r="B315" i="5"/>
  <c r="I316" i="5"/>
  <c r="J316" i="5"/>
  <c r="B316" i="5"/>
  <c r="I317" i="5"/>
  <c r="J317" i="5"/>
  <c r="B317" i="5"/>
  <c r="I318" i="5"/>
  <c r="J318" i="5"/>
  <c r="B318" i="5"/>
  <c r="I319" i="5"/>
  <c r="J319" i="5"/>
  <c r="B319" i="5"/>
  <c r="I320" i="5"/>
  <c r="J320" i="5"/>
  <c r="B320" i="5"/>
  <c r="I321" i="5"/>
  <c r="J321" i="5"/>
  <c r="B321" i="5"/>
  <c r="I322" i="5"/>
  <c r="J322" i="5"/>
  <c r="B322" i="5"/>
  <c r="I323" i="5"/>
  <c r="J323" i="5"/>
  <c r="B323" i="5"/>
  <c r="I324" i="5"/>
  <c r="J324" i="5"/>
  <c r="B324" i="5"/>
  <c r="I325" i="5"/>
  <c r="J325" i="5"/>
  <c r="B325" i="5"/>
  <c r="I326" i="5"/>
  <c r="J326" i="5"/>
  <c r="B326" i="5"/>
  <c r="I327" i="5"/>
  <c r="J327" i="5"/>
  <c r="B327" i="5"/>
  <c r="I328" i="5"/>
  <c r="J328" i="5"/>
  <c r="B328" i="5"/>
  <c r="I329" i="5"/>
  <c r="J329" i="5"/>
  <c r="B329" i="5"/>
  <c r="I330" i="5"/>
  <c r="J330" i="5"/>
  <c r="B330" i="5"/>
  <c r="I331" i="5"/>
  <c r="J331" i="5"/>
  <c r="B331" i="5"/>
  <c r="I332" i="5"/>
  <c r="J332" i="5"/>
  <c r="B332" i="5"/>
  <c r="I333" i="5"/>
  <c r="J333" i="5"/>
  <c r="B333" i="5"/>
  <c r="I334" i="5"/>
  <c r="J334" i="5"/>
  <c r="B334" i="5"/>
  <c r="I335" i="5"/>
  <c r="J335" i="5"/>
  <c r="B335" i="5"/>
  <c r="I336" i="5"/>
  <c r="J336" i="5"/>
  <c r="B336" i="5"/>
  <c r="I337" i="5"/>
  <c r="J337" i="5"/>
  <c r="B337" i="5"/>
  <c r="I338" i="5"/>
  <c r="J338" i="5"/>
  <c r="B338" i="5"/>
  <c r="I339" i="5"/>
  <c r="J339" i="5"/>
  <c r="B339" i="5"/>
  <c r="I340" i="5"/>
  <c r="J340" i="5"/>
  <c r="B340" i="5"/>
  <c r="I341" i="5"/>
  <c r="J341" i="5"/>
  <c r="B341" i="5"/>
  <c r="I342" i="5"/>
  <c r="J342" i="5"/>
  <c r="B342" i="5"/>
  <c r="I343" i="5"/>
  <c r="J343" i="5"/>
  <c r="B343" i="5"/>
  <c r="I344" i="5"/>
  <c r="J344" i="5"/>
  <c r="B344" i="5"/>
  <c r="I345" i="5"/>
  <c r="J345" i="5"/>
  <c r="B345" i="5"/>
  <c r="I346" i="5"/>
  <c r="J346" i="5"/>
  <c r="B346" i="5"/>
  <c r="I347" i="5"/>
  <c r="J347" i="5"/>
  <c r="B347" i="5"/>
  <c r="I348" i="5"/>
  <c r="J348" i="5"/>
  <c r="B348" i="5"/>
  <c r="I349" i="5"/>
  <c r="J349" i="5"/>
  <c r="B349" i="5"/>
  <c r="I350" i="5"/>
  <c r="J350" i="5"/>
  <c r="B350" i="5"/>
  <c r="I351" i="5"/>
  <c r="J351" i="5"/>
  <c r="B351" i="5"/>
  <c r="I352" i="5"/>
  <c r="J352" i="5"/>
  <c r="B352" i="5"/>
  <c r="I353" i="5"/>
  <c r="J353" i="5"/>
  <c r="B353" i="5"/>
  <c r="I354" i="5"/>
  <c r="J354" i="5"/>
  <c r="B354" i="5"/>
  <c r="I355" i="5"/>
  <c r="J355" i="5"/>
  <c r="B355" i="5"/>
  <c r="I356" i="5"/>
  <c r="J356" i="5"/>
  <c r="B356" i="5"/>
  <c r="I357" i="5"/>
  <c r="J357" i="5"/>
  <c r="B357" i="5"/>
  <c r="I358" i="5"/>
  <c r="J358" i="5"/>
  <c r="B358" i="5"/>
  <c r="I359" i="5"/>
  <c r="J359" i="5"/>
  <c r="B359" i="5"/>
  <c r="I360" i="5"/>
  <c r="J360" i="5"/>
  <c r="B360" i="5"/>
  <c r="I361" i="5"/>
  <c r="J361" i="5"/>
  <c r="B361" i="5"/>
  <c r="I362" i="5"/>
  <c r="J362" i="5"/>
  <c r="B362" i="5"/>
  <c r="I363" i="5"/>
  <c r="J363" i="5"/>
  <c r="B363" i="5"/>
  <c r="I364" i="5"/>
  <c r="J364" i="5"/>
  <c r="B364" i="5"/>
  <c r="I365" i="5"/>
  <c r="J365" i="5"/>
  <c r="B365" i="5"/>
  <c r="I366" i="5"/>
  <c r="J366" i="5"/>
  <c r="B366" i="5"/>
  <c r="I367" i="5"/>
  <c r="J367" i="5"/>
  <c r="B367" i="5"/>
  <c r="I368" i="5"/>
  <c r="J368" i="5"/>
  <c r="B368" i="5"/>
  <c r="I369" i="5"/>
  <c r="J369" i="5"/>
  <c r="B369" i="5"/>
  <c r="I370" i="5"/>
  <c r="J370" i="5"/>
  <c r="B370" i="5"/>
  <c r="I371" i="5"/>
  <c r="J371" i="5"/>
  <c r="B371" i="5"/>
  <c r="I372" i="5"/>
  <c r="J372" i="5"/>
  <c r="B372" i="5"/>
  <c r="I373" i="5"/>
  <c r="J373" i="5"/>
  <c r="B373" i="5"/>
  <c r="I374" i="5"/>
  <c r="J374" i="5"/>
  <c r="B374" i="5"/>
  <c r="I375" i="5"/>
  <c r="J375" i="5"/>
  <c r="B375" i="5"/>
  <c r="I376" i="5"/>
  <c r="J376" i="5"/>
  <c r="B376" i="5"/>
  <c r="I377" i="5"/>
  <c r="J377" i="5"/>
  <c r="B377" i="5"/>
  <c r="I378" i="5"/>
  <c r="J378" i="5"/>
  <c r="B378" i="5"/>
  <c r="I379" i="5"/>
  <c r="J379" i="5"/>
  <c r="B379" i="5"/>
  <c r="I380" i="5"/>
  <c r="J380" i="5"/>
  <c r="B380" i="5"/>
  <c r="I381" i="5"/>
  <c r="J381" i="5"/>
  <c r="B381" i="5"/>
  <c r="I382" i="5"/>
  <c r="J382" i="5"/>
  <c r="B382" i="5"/>
  <c r="I383" i="5"/>
  <c r="J383" i="5"/>
  <c r="B383" i="5"/>
  <c r="I384" i="5"/>
  <c r="J384" i="5"/>
  <c r="B384" i="5"/>
  <c r="I385" i="5"/>
  <c r="J385" i="5"/>
  <c r="B385" i="5"/>
  <c r="I386" i="5"/>
  <c r="J386" i="5"/>
  <c r="B386" i="5"/>
  <c r="I387" i="5"/>
  <c r="J387" i="5"/>
  <c r="B387" i="5"/>
  <c r="I388" i="5"/>
  <c r="J388" i="5"/>
  <c r="B388" i="5"/>
  <c r="I389" i="5"/>
  <c r="J389" i="5"/>
  <c r="B389" i="5"/>
  <c r="I390" i="5"/>
  <c r="J390" i="5"/>
  <c r="B390" i="5"/>
  <c r="I391" i="5"/>
  <c r="J391" i="5"/>
  <c r="B391" i="5"/>
  <c r="I392" i="5"/>
  <c r="J392" i="5"/>
  <c r="B392" i="5"/>
  <c r="I393" i="5"/>
  <c r="J393" i="5"/>
  <c r="B393" i="5"/>
  <c r="I394" i="5"/>
  <c r="J394" i="5"/>
  <c r="B394" i="5"/>
  <c r="I395" i="5"/>
  <c r="J395" i="5"/>
  <c r="B395" i="5"/>
  <c r="I396" i="5"/>
  <c r="J396" i="5"/>
  <c r="B396" i="5"/>
  <c r="I397" i="5"/>
  <c r="J397" i="5"/>
  <c r="B397" i="5"/>
  <c r="I398" i="5"/>
  <c r="J398" i="5"/>
  <c r="B398" i="5"/>
  <c r="I399" i="5"/>
  <c r="J399" i="5"/>
  <c r="B399" i="5"/>
  <c r="I400" i="5"/>
  <c r="J400" i="5"/>
  <c r="B400" i="5"/>
  <c r="I401" i="5"/>
  <c r="J401" i="5"/>
  <c r="B401" i="5"/>
  <c r="I402" i="5"/>
  <c r="J402" i="5"/>
  <c r="B402" i="5"/>
  <c r="I403" i="5"/>
  <c r="J403" i="5"/>
  <c r="B403" i="5"/>
  <c r="I404" i="5"/>
  <c r="J404" i="5"/>
  <c r="B404" i="5"/>
  <c r="I405" i="5"/>
  <c r="J405" i="5"/>
  <c r="B405" i="5"/>
  <c r="I406" i="5"/>
  <c r="J406" i="5"/>
  <c r="B406" i="5"/>
  <c r="I407" i="5"/>
  <c r="J407" i="5"/>
  <c r="B407" i="5"/>
  <c r="I408" i="5"/>
  <c r="J408" i="5"/>
  <c r="B408" i="5"/>
  <c r="I409" i="5"/>
  <c r="J409" i="5"/>
  <c r="B409" i="5"/>
  <c r="I410" i="5"/>
  <c r="J410" i="5"/>
  <c r="B410" i="5"/>
  <c r="I411" i="5"/>
  <c r="J411" i="5"/>
  <c r="B411" i="5"/>
  <c r="I412" i="5"/>
  <c r="J412" i="5"/>
  <c r="B412" i="5"/>
  <c r="I413" i="5"/>
  <c r="J413" i="5"/>
  <c r="B413" i="5"/>
  <c r="I414" i="5"/>
  <c r="J414" i="5"/>
  <c r="B414" i="5"/>
  <c r="I415" i="5"/>
  <c r="J415" i="5"/>
  <c r="B415" i="5"/>
  <c r="I416" i="5"/>
  <c r="J416" i="5"/>
  <c r="B416" i="5"/>
  <c r="I417" i="5"/>
  <c r="J417" i="5"/>
  <c r="B417" i="5"/>
  <c r="I418" i="5"/>
  <c r="J418" i="5"/>
  <c r="B418" i="5"/>
  <c r="I419" i="5"/>
  <c r="J419" i="5"/>
  <c r="B419" i="5"/>
  <c r="I420" i="5"/>
  <c r="J420" i="5"/>
  <c r="B420" i="5"/>
  <c r="I421" i="5"/>
  <c r="J421" i="5"/>
  <c r="B421" i="5"/>
  <c r="I422" i="5"/>
  <c r="J422" i="5"/>
  <c r="B422" i="5"/>
  <c r="I423" i="5"/>
  <c r="J423" i="5"/>
  <c r="B423" i="5"/>
  <c r="I424" i="5"/>
  <c r="J424" i="5"/>
  <c r="B424" i="5"/>
  <c r="I425" i="5"/>
  <c r="J425" i="5"/>
  <c r="B425" i="5"/>
  <c r="I426" i="5"/>
  <c r="J426" i="5"/>
  <c r="B426" i="5"/>
  <c r="I427" i="5"/>
  <c r="J427" i="5"/>
  <c r="B427" i="5"/>
  <c r="I428" i="5"/>
  <c r="J428" i="5"/>
  <c r="B428" i="5"/>
  <c r="I429" i="5"/>
  <c r="J429" i="5"/>
  <c r="B429" i="5"/>
  <c r="I430" i="5"/>
  <c r="J430" i="5"/>
  <c r="B430" i="5"/>
  <c r="I431" i="5"/>
  <c r="J431" i="5"/>
  <c r="B431" i="5"/>
  <c r="I432" i="5"/>
  <c r="J432" i="5"/>
  <c r="B432" i="5"/>
  <c r="I433" i="5"/>
  <c r="J433" i="5"/>
  <c r="B433" i="5"/>
  <c r="I434" i="5"/>
  <c r="J434" i="5"/>
  <c r="B434" i="5"/>
  <c r="I435" i="5"/>
  <c r="J435" i="5"/>
  <c r="B435" i="5"/>
  <c r="I436" i="5"/>
  <c r="J436" i="5"/>
  <c r="B436" i="5"/>
  <c r="I437" i="5"/>
  <c r="J437" i="5"/>
  <c r="B437" i="5"/>
  <c r="I438" i="5"/>
  <c r="J438" i="5"/>
  <c r="B438" i="5"/>
  <c r="I439" i="5"/>
  <c r="J439" i="5"/>
  <c r="B439" i="5"/>
  <c r="I440" i="5"/>
  <c r="J440" i="5"/>
  <c r="B440" i="5"/>
  <c r="I441" i="5"/>
  <c r="J441" i="5"/>
  <c r="B441" i="5"/>
  <c r="I442" i="5"/>
  <c r="J442" i="5"/>
  <c r="B442" i="5"/>
  <c r="I443" i="5"/>
  <c r="J443" i="5"/>
  <c r="B443" i="5"/>
  <c r="I444" i="5"/>
  <c r="J444" i="5"/>
  <c r="B444" i="5"/>
  <c r="I445" i="5"/>
  <c r="J445" i="5"/>
  <c r="B445" i="5"/>
  <c r="I446" i="5"/>
  <c r="J446" i="5"/>
  <c r="B446" i="5"/>
  <c r="I447" i="5"/>
  <c r="J447" i="5"/>
  <c r="B447" i="5"/>
  <c r="I448" i="5"/>
  <c r="J448" i="5"/>
  <c r="B448" i="5"/>
  <c r="I449" i="5"/>
  <c r="J449" i="5"/>
  <c r="B449" i="5"/>
  <c r="I450" i="5"/>
  <c r="J450" i="5"/>
  <c r="B450" i="5"/>
  <c r="I451" i="5"/>
  <c r="J451" i="5"/>
  <c r="B451" i="5"/>
  <c r="I452" i="5"/>
  <c r="J452" i="5"/>
  <c r="B452" i="5"/>
  <c r="I453" i="5"/>
  <c r="J453" i="5"/>
  <c r="B453" i="5"/>
  <c r="I454" i="5"/>
  <c r="J454" i="5"/>
  <c r="B454" i="5"/>
  <c r="I455" i="5"/>
  <c r="J455" i="5"/>
  <c r="B455" i="5"/>
  <c r="I456" i="5"/>
  <c r="J456" i="5"/>
  <c r="B456" i="5"/>
  <c r="I457" i="5"/>
  <c r="J457" i="5"/>
  <c r="B457" i="5"/>
  <c r="I458" i="5"/>
  <c r="J458" i="5"/>
  <c r="B458" i="5"/>
  <c r="I459" i="5"/>
  <c r="J459" i="5"/>
  <c r="B459" i="5"/>
  <c r="I460" i="5"/>
  <c r="J460" i="5"/>
  <c r="B460" i="5"/>
  <c r="I461" i="5"/>
  <c r="J461" i="5"/>
  <c r="B461" i="5"/>
  <c r="I462" i="5"/>
  <c r="J462" i="5"/>
  <c r="B462" i="5"/>
  <c r="I463" i="5"/>
  <c r="J463" i="5"/>
  <c r="B463" i="5"/>
  <c r="I464" i="5"/>
  <c r="J464" i="5"/>
  <c r="B464" i="5"/>
  <c r="I465" i="5"/>
  <c r="J465" i="5"/>
  <c r="B465" i="5"/>
  <c r="I466" i="5"/>
  <c r="J466" i="5"/>
  <c r="B466" i="5"/>
  <c r="I467" i="5"/>
  <c r="J467" i="5"/>
  <c r="B467" i="5"/>
  <c r="I468" i="5"/>
  <c r="J468" i="5"/>
  <c r="B468" i="5"/>
  <c r="I469" i="5"/>
  <c r="J469" i="5"/>
  <c r="B469" i="5"/>
  <c r="I470" i="5"/>
  <c r="J470" i="5"/>
  <c r="B470" i="5"/>
  <c r="I471" i="5"/>
  <c r="J471" i="5"/>
  <c r="B471" i="5"/>
  <c r="I472" i="5"/>
  <c r="J472" i="5"/>
  <c r="B472" i="5"/>
  <c r="I473" i="5"/>
  <c r="J473" i="5"/>
  <c r="B473" i="5"/>
  <c r="I474" i="5"/>
  <c r="J474" i="5"/>
  <c r="B474" i="5"/>
  <c r="I475" i="5"/>
  <c r="J475" i="5"/>
  <c r="B475" i="5"/>
  <c r="I476" i="5"/>
  <c r="J476" i="5"/>
  <c r="B476" i="5"/>
  <c r="I477" i="5"/>
  <c r="J477" i="5"/>
  <c r="B477" i="5"/>
  <c r="I478" i="5"/>
  <c r="J478" i="5"/>
  <c r="B478" i="5"/>
  <c r="I479" i="5"/>
  <c r="J479" i="5"/>
  <c r="B479" i="5"/>
  <c r="I480" i="5"/>
  <c r="J480" i="5"/>
  <c r="B480" i="5"/>
  <c r="I481" i="5"/>
  <c r="J481" i="5"/>
  <c r="B481" i="5"/>
  <c r="I482" i="5"/>
  <c r="J482" i="5"/>
  <c r="B482" i="5"/>
  <c r="I483" i="5"/>
  <c r="J483" i="5"/>
  <c r="B483" i="5"/>
  <c r="I484" i="5"/>
  <c r="J484" i="5"/>
  <c r="B484" i="5"/>
  <c r="I485" i="5"/>
  <c r="J485" i="5"/>
  <c r="B485" i="5"/>
  <c r="I486" i="5"/>
  <c r="J486" i="5"/>
  <c r="B486" i="5"/>
  <c r="I487" i="5"/>
  <c r="J487" i="5"/>
  <c r="B487" i="5"/>
  <c r="I488" i="5"/>
  <c r="J488" i="5"/>
  <c r="B488" i="5"/>
  <c r="I489" i="5"/>
  <c r="J489" i="5"/>
  <c r="B489" i="5"/>
  <c r="I490" i="5"/>
  <c r="J490" i="5"/>
  <c r="B490" i="5"/>
  <c r="I491" i="5"/>
  <c r="J491" i="5"/>
  <c r="B491" i="5"/>
  <c r="I492" i="5"/>
  <c r="J492" i="5"/>
  <c r="B492" i="5"/>
  <c r="I493" i="5"/>
  <c r="J493" i="5"/>
  <c r="B493" i="5"/>
  <c r="I494" i="5"/>
  <c r="J494" i="5"/>
  <c r="B494" i="5"/>
  <c r="I495" i="5"/>
  <c r="J495" i="5"/>
  <c r="B495" i="5"/>
  <c r="I496" i="5"/>
  <c r="J496" i="5"/>
  <c r="B496" i="5"/>
  <c r="I497" i="5"/>
  <c r="J497" i="5"/>
  <c r="B497" i="5"/>
  <c r="I498" i="5"/>
  <c r="J498" i="5"/>
  <c r="B498" i="5"/>
  <c r="I499" i="5"/>
  <c r="J499" i="5"/>
  <c r="B499" i="5"/>
  <c r="I500" i="5"/>
  <c r="J500" i="5"/>
  <c r="B500" i="5"/>
  <c r="I501" i="5"/>
  <c r="J501" i="5"/>
  <c r="B501" i="5"/>
  <c r="I502" i="5"/>
  <c r="J502" i="5"/>
  <c r="B502" i="5"/>
  <c r="I503" i="5"/>
  <c r="J503" i="5"/>
  <c r="B503" i="5"/>
  <c r="I504" i="5"/>
  <c r="J504" i="5"/>
  <c r="B504" i="5"/>
  <c r="I505" i="5"/>
  <c r="J505" i="5"/>
  <c r="B505" i="5"/>
  <c r="I506" i="5"/>
  <c r="J506" i="5"/>
  <c r="B506" i="5"/>
  <c r="I507" i="5"/>
  <c r="J507" i="5"/>
  <c r="B507" i="5"/>
  <c r="I508" i="5"/>
  <c r="J508" i="5"/>
  <c r="B508" i="5"/>
  <c r="I509" i="5"/>
  <c r="J509" i="5"/>
  <c r="B509" i="5"/>
  <c r="I510" i="5"/>
  <c r="J510" i="5"/>
  <c r="B510" i="5"/>
  <c r="I511" i="5"/>
  <c r="J511" i="5"/>
  <c r="B511" i="5"/>
  <c r="I512" i="5"/>
  <c r="J512" i="5"/>
  <c r="B512" i="5"/>
  <c r="I513" i="5"/>
  <c r="J513" i="5"/>
  <c r="B513" i="5"/>
  <c r="I514" i="5"/>
  <c r="J514" i="5"/>
  <c r="B514" i="5"/>
  <c r="I515" i="5"/>
  <c r="J515" i="5"/>
  <c r="B515" i="5"/>
  <c r="I516" i="5"/>
  <c r="J516" i="5"/>
  <c r="B516" i="5"/>
  <c r="I517" i="5"/>
  <c r="J517" i="5"/>
  <c r="B517" i="5"/>
  <c r="I518" i="5"/>
  <c r="J518" i="5"/>
  <c r="B518" i="5"/>
  <c r="I519" i="5"/>
  <c r="J519" i="5"/>
  <c r="B519" i="5"/>
  <c r="I520" i="5"/>
  <c r="J520" i="5"/>
  <c r="B520" i="5"/>
  <c r="I521" i="5"/>
  <c r="J521" i="5"/>
  <c r="B521" i="5"/>
  <c r="I522" i="5"/>
  <c r="J522" i="5"/>
  <c r="B522" i="5"/>
  <c r="I523" i="5"/>
  <c r="J523" i="5"/>
  <c r="B523" i="5"/>
  <c r="I524" i="5"/>
  <c r="J524" i="5"/>
  <c r="B524" i="5"/>
  <c r="I525" i="5"/>
  <c r="J525" i="5"/>
  <c r="B525" i="5"/>
  <c r="I526" i="5"/>
  <c r="J526" i="5"/>
  <c r="B526" i="5"/>
  <c r="I527" i="5"/>
  <c r="J527" i="5"/>
  <c r="B527" i="5"/>
  <c r="I528" i="5"/>
  <c r="J528" i="5"/>
  <c r="B528" i="5"/>
  <c r="I529" i="5"/>
  <c r="J529" i="5"/>
  <c r="B529" i="5"/>
  <c r="I530" i="5"/>
  <c r="J530" i="5"/>
  <c r="B530" i="5"/>
  <c r="I531" i="5"/>
  <c r="J531" i="5"/>
  <c r="B531" i="5"/>
  <c r="I532" i="5"/>
  <c r="J532" i="5"/>
  <c r="B532" i="5"/>
  <c r="I533" i="5"/>
  <c r="J533" i="5"/>
  <c r="B533" i="5"/>
  <c r="I534" i="5"/>
  <c r="J534" i="5"/>
  <c r="B534" i="5"/>
  <c r="I535" i="5"/>
  <c r="J535" i="5"/>
  <c r="B535" i="5"/>
  <c r="I536" i="5"/>
  <c r="J536" i="5"/>
  <c r="B536" i="5"/>
  <c r="I537" i="5"/>
  <c r="J537" i="5"/>
  <c r="B537" i="5"/>
  <c r="I538" i="5"/>
  <c r="J538" i="5"/>
  <c r="B538" i="5"/>
  <c r="I539" i="5"/>
  <c r="J539" i="5"/>
  <c r="B539" i="5"/>
  <c r="I540" i="5"/>
  <c r="J540" i="5"/>
  <c r="B540" i="5"/>
  <c r="I541" i="5"/>
  <c r="J541" i="5"/>
  <c r="B541" i="5"/>
  <c r="I542" i="5"/>
  <c r="J542" i="5"/>
  <c r="B542" i="5"/>
  <c r="I543" i="5"/>
  <c r="J543" i="5"/>
  <c r="B543" i="5"/>
  <c r="I544" i="5"/>
  <c r="J544" i="5"/>
  <c r="B544" i="5"/>
  <c r="I545" i="5"/>
  <c r="J545" i="5"/>
  <c r="B545" i="5"/>
  <c r="I546" i="5"/>
  <c r="J546" i="5"/>
  <c r="B546" i="5"/>
  <c r="I547" i="5"/>
  <c r="J547" i="5"/>
  <c r="B547" i="5"/>
  <c r="I548" i="5"/>
  <c r="J548" i="5"/>
  <c r="B548" i="5"/>
  <c r="I549" i="5"/>
  <c r="J549" i="5"/>
  <c r="B549" i="5"/>
  <c r="I550" i="5"/>
  <c r="J550" i="5"/>
  <c r="B550" i="5"/>
  <c r="I551" i="5"/>
  <c r="J551" i="5"/>
  <c r="B551" i="5"/>
  <c r="I552" i="5"/>
  <c r="J552" i="5"/>
  <c r="B552" i="5"/>
  <c r="I553" i="5"/>
  <c r="J553" i="5"/>
  <c r="B553" i="5"/>
  <c r="I554" i="5"/>
  <c r="J554" i="5"/>
  <c r="B554" i="5"/>
  <c r="I555" i="5"/>
  <c r="J555" i="5"/>
  <c r="B555" i="5"/>
  <c r="I556" i="5"/>
  <c r="J556" i="5"/>
  <c r="B556" i="5"/>
  <c r="I557" i="5"/>
  <c r="J557" i="5"/>
  <c r="B557" i="5"/>
  <c r="I558" i="5"/>
  <c r="J558" i="5"/>
  <c r="B558" i="5"/>
  <c r="I559" i="5"/>
  <c r="J559" i="5"/>
  <c r="B559" i="5"/>
  <c r="I560" i="5"/>
  <c r="J560" i="5"/>
  <c r="B560" i="5"/>
  <c r="I561" i="5"/>
  <c r="J561" i="5"/>
  <c r="B561" i="5"/>
  <c r="I562" i="5"/>
  <c r="J562" i="5"/>
  <c r="B562" i="5"/>
  <c r="I563" i="5"/>
  <c r="J563" i="5"/>
  <c r="B563" i="5"/>
  <c r="I564" i="5"/>
  <c r="J564" i="5"/>
  <c r="B564" i="5"/>
  <c r="I565" i="5"/>
  <c r="J565" i="5"/>
  <c r="B565" i="5"/>
  <c r="I566" i="5"/>
  <c r="J566" i="5"/>
  <c r="B566" i="5"/>
  <c r="I567" i="5"/>
  <c r="J567" i="5"/>
  <c r="B567" i="5"/>
  <c r="I568" i="5"/>
  <c r="J568" i="5"/>
  <c r="B568" i="5"/>
  <c r="I569" i="5"/>
  <c r="J569" i="5"/>
  <c r="B569" i="5"/>
  <c r="I570" i="5"/>
  <c r="J570" i="5"/>
  <c r="B570" i="5"/>
  <c r="I571" i="5"/>
  <c r="J571" i="5"/>
  <c r="B571" i="5"/>
  <c r="I572" i="5"/>
  <c r="J572" i="5"/>
  <c r="B572" i="5"/>
  <c r="I573" i="5"/>
  <c r="J573" i="5"/>
  <c r="B573" i="5"/>
  <c r="I574" i="5"/>
  <c r="J574" i="5"/>
  <c r="B574" i="5"/>
  <c r="I575" i="5"/>
  <c r="J575" i="5"/>
  <c r="B575" i="5"/>
  <c r="I576" i="5"/>
  <c r="J576" i="5"/>
  <c r="B576" i="5"/>
  <c r="I577" i="5"/>
  <c r="J577" i="5"/>
  <c r="B577" i="5"/>
  <c r="I578" i="5"/>
  <c r="J578" i="5"/>
  <c r="B578" i="5"/>
  <c r="I579" i="5"/>
  <c r="J579" i="5"/>
  <c r="B579" i="5"/>
  <c r="I580" i="5"/>
  <c r="J580" i="5"/>
  <c r="B580" i="5"/>
  <c r="I581" i="5"/>
  <c r="J581" i="5"/>
  <c r="B581" i="5"/>
  <c r="I582" i="5"/>
  <c r="J582" i="5"/>
  <c r="B582" i="5"/>
  <c r="I583" i="5"/>
  <c r="J583" i="5"/>
  <c r="B583" i="5"/>
  <c r="I584" i="5"/>
  <c r="J584" i="5"/>
  <c r="B584" i="5"/>
  <c r="I585" i="5"/>
  <c r="J585" i="5"/>
  <c r="B585" i="5"/>
  <c r="I586" i="5"/>
  <c r="J586" i="5"/>
  <c r="B586" i="5"/>
  <c r="I587" i="5"/>
  <c r="J587" i="5"/>
  <c r="B587" i="5"/>
  <c r="I588" i="5"/>
  <c r="J588" i="5"/>
  <c r="B588" i="5"/>
  <c r="I589" i="5"/>
  <c r="J589" i="5"/>
  <c r="B589" i="5"/>
  <c r="I590" i="5"/>
  <c r="J590" i="5"/>
  <c r="B590" i="5"/>
  <c r="I591" i="5"/>
  <c r="J591" i="5"/>
  <c r="B591" i="5"/>
  <c r="I592" i="5"/>
  <c r="J592" i="5"/>
  <c r="B592" i="5"/>
  <c r="I593" i="5"/>
  <c r="J593" i="5"/>
  <c r="B593" i="5"/>
  <c r="I594" i="5"/>
  <c r="J594" i="5"/>
  <c r="B594" i="5"/>
  <c r="I595" i="5"/>
  <c r="J595" i="5"/>
  <c r="B595" i="5"/>
  <c r="I596" i="5"/>
  <c r="J596" i="5"/>
  <c r="B596" i="5"/>
  <c r="I597" i="5"/>
  <c r="J597" i="5"/>
  <c r="B597" i="5"/>
  <c r="I598" i="5"/>
  <c r="J598" i="5"/>
  <c r="B598" i="5"/>
  <c r="I599" i="5"/>
  <c r="J599" i="5"/>
  <c r="B599" i="5"/>
  <c r="I600" i="5"/>
  <c r="J600" i="5"/>
  <c r="B600" i="5"/>
  <c r="I601" i="5"/>
  <c r="J601" i="5"/>
  <c r="B601" i="5"/>
  <c r="I602" i="5"/>
  <c r="J602" i="5"/>
  <c r="B602" i="5"/>
  <c r="I603" i="5"/>
  <c r="J603" i="5"/>
  <c r="B603" i="5"/>
  <c r="I604" i="5"/>
  <c r="J604" i="5"/>
  <c r="B604" i="5"/>
  <c r="I605" i="5"/>
  <c r="J605" i="5"/>
  <c r="B605" i="5"/>
  <c r="I606" i="5"/>
  <c r="J606" i="5"/>
  <c r="B606" i="5"/>
  <c r="I607" i="5"/>
  <c r="J607" i="5"/>
  <c r="B607" i="5"/>
  <c r="H8" i="16"/>
  <c r="H48" i="21"/>
  <c r="H6" i="5"/>
  <c r="H7" i="5"/>
  <c r="H8" i="5"/>
  <c r="I8" i="16"/>
  <c r="I48" i="21"/>
  <c r="K8" i="5"/>
  <c r="K7" i="5"/>
  <c r="K9" i="5"/>
  <c r="J8" i="16"/>
  <c r="J48" i="21"/>
  <c r="L8" i="5"/>
  <c r="L7" i="5"/>
  <c r="L9" i="5"/>
  <c r="K8" i="16"/>
  <c r="K48" i="21"/>
  <c r="H9" i="16"/>
  <c r="H49" i="21"/>
  <c r="H9" i="5"/>
  <c r="I9" i="16"/>
  <c r="I49" i="21"/>
  <c r="K6" i="5"/>
  <c r="J9" i="16"/>
  <c r="J49" i="21"/>
  <c r="L6" i="5"/>
  <c r="K9" i="16"/>
  <c r="K49" i="21"/>
  <c r="H10" i="16"/>
  <c r="H50" i="21"/>
  <c r="I10" i="16"/>
  <c r="I50" i="21"/>
  <c r="J10" i="16"/>
  <c r="J50" i="21"/>
  <c r="K10" i="16"/>
  <c r="K50" i="21"/>
  <c r="H11" i="16"/>
  <c r="H51" i="21"/>
  <c r="I11" i="16"/>
  <c r="I51" i="21"/>
  <c r="J11" i="16"/>
  <c r="J51" i="21"/>
  <c r="K11" i="16"/>
  <c r="K51" i="21"/>
  <c r="H12" i="16"/>
  <c r="H52" i="21"/>
  <c r="I12" i="16"/>
  <c r="I52" i="21"/>
  <c r="J12" i="16"/>
  <c r="J52" i="21"/>
  <c r="K12" i="16"/>
  <c r="K52" i="21"/>
  <c r="H13" i="16"/>
  <c r="H53" i="21"/>
  <c r="I13" i="16"/>
  <c r="I53" i="21"/>
  <c r="J13" i="16"/>
  <c r="J53" i="21"/>
  <c r="K13" i="16"/>
  <c r="K53" i="21"/>
  <c r="H14" i="16"/>
  <c r="H54" i="21"/>
  <c r="I14" i="16"/>
  <c r="I54" i="21"/>
  <c r="J14" i="16"/>
  <c r="J54" i="21"/>
  <c r="K14" i="16"/>
  <c r="K54" i="21"/>
  <c r="H15" i="16"/>
  <c r="H55" i="21"/>
  <c r="I15" i="16"/>
  <c r="I55" i="21"/>
  <c r="J15" i="16"/>
  <c r="J55" i="21"/>
  <c r="K15" i="16"/>
  <c r="K55" i="21"/>
  <c r="H16" i="16"/>
  <c r="H56" i="21"/>
  <c r="I16" i="16"/>
  <c r="I56" i="21"/>
  <c r="J16" i="16"/>
  <c r="J56" i="21"/>
  <c r="K16" i="16"/>
  <c r="K56" i="21"/>
  <c r="H7" i="16"/>
  <c r="I7" i="16"/>
  <c r="I47" i="21"/>
  <c r="J7" i="16"/>
  <c r="J47" i="21"/>
  <c r="K7" i="16"/>
  <c r="K47" i="21"/>
  <c r="H47" i="21"/>
  <c r="C33" i="21"/>
  <c r="D33" i="21"/>
  <c r="E33" i="21"/>
  <c r="F33" i="21"/>
  <c r="G33" i="21"/>
  <c r="H33" i="21"/>
  <c r="I33" i="21"/>
  <c r="V9" i="3"/>
  <c r="V10" i="3"/>
  <c r="J33" i="21"/>
  <c r="C34" i="21"/>
  <c r="D34" i="21"/>
  <c r="E34" i="21"/>
  <c r="F34" i="21"/>
  <c r="G34" i="21"/>
  <c r="H34" i="21"/>
  <c r="I34" i="21"/>
  <c r="V8" i="3"/>
  <c r="J34" i="21"/>
  <c r="C35" i="21"/>
  <c r="D35" i="21"/>
  <c r="E35" i="21"/>
  <c r="F35" i="21"/>
  <c r="G35" i="21"/>
  <c r="H35" i="21"/>
  <c r="I35" i="21"/>
  <c r="V6" i="3"/>
  <c r="J35" i="21"/>
  <c r="C36" i="21"/>
  <c r="D36" i="21"/>
  <c r="E36" i="21"/>
  <c r="F36" i="21"/>
  <c r="G36" i="21"/>
  <c r="H36" i="21"/>
  <c r="I36" i="21"/>
  <c r="J36" i="21"/>
  <c r="C37" i="21"/>
  <c r="D37" i="21"/>
  <c r="L12" i="8"/>
  <c r="E37" i="21"/>
  <c r="M12" i="8"/>
  <c r="F37" i="21"/>
  <c r="N12" i="8"/>
  <c r="G37" i="21"/>
  <c r="O12" i="8"/>
  <c r="H37" i="21"/>
  <c r="I37" i="21"/>
  <c r="J37" i="21"/>
  <c r="C38" i="21"/>
  <c r="D38" i="21"/>
  <c r="L13" i="8"/>
  <c r="E38" i="21"/>
  <c r="M13" i="8"/>
  <c r="F38" i="21"/>
  <c r="N13" i="8"/>
  <c r="G38" i="21"/>
  <c r="O13" i="8"/>
  <c r="H38" i="21"/>
  <c r="I38" i="21"/>
  <c r="J38" i="21"/>
  <c r="C39" i="21"/>
  <c r="D39" i="21"/>
  <c r="L14" i="8"/>
  <c r="E39" i="21"/>
  <c r="M14" i="8"/>
  <c r="F39" i="21"/>
  <c r="N14" i="8"/>
  <c r="G39" i="21"/>
  <c r="O14" i="8"/>
  <c r="H39" i="21"/>
  <c r="I39" i="21"/>
  <c r="J39" i="21"/>
  <c r="C40" i="21"/>
  <c r="D40" i="21"/>
  <c r="L15" i="8"/>
  <c r="E40" i="21"/>
  <c r="M15" i="8"/>
  <c r="F40" i="21"/>
  <c r="N15" i="8"/>
  <c r="G40" i="21"/>
  <c r="O15" i="8"/>
  <c r="H40" i="21"/>
  <c r="I40" i="21"/>
  <c r="J40" i="21"/>
  <c r="C41" i="21"/>
  <c r="D41" i="21"/>
  <c r="L16" i="8"/>
  <c r="E41" i="21"/>
  <c r="M16" i="8"/>
  <c r="F41" i="21"/>
  <c r="N16" i="8"/>
  <c r="G41" i="21"/>
  <c r="O16" i="8"/>
  <c r="H41" i="21"/>
  <c r="I41" i="21"/>
  <c r="J41" i="21"/>
  <c r="V7" i="3"/>
  <c r="J32" i="21"/>
  <c r="I32" i="21"/>
  <c r="D32" i="21"/>
  <c r="E32" i="21"/>
  <c r="F32" i="21"/>
  <c r="G32" i="21"/>
  <c r="H32" i="21"/>
  <c r="C32" i="21"/>
  <c r="N10" i="6"/>
  <c r="N6" i="6"/>
  <c r="N7" i="6"/>
  <c r="N8" i="6"/>
  <c r="N9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N502" i="6"/>
  <c r="N503" i="6"/>
  <c r="N504" i="6"/>
  <c r="N505" i="6"/>
  <c r="N506" i="6"/>
  <c r="N507" i="6"/>
  <c r="N508" i="6"/>
  <c r="N509" i="6"/>
  <c r="N510" i="6"/>
  <c r="N511" i="6"/>
  <c r="N512" i="6"/>
  <c r="N513" i="6"/>
  <c r="N514" i="6"/>
  <c r="N515" i="6"/>
  <c r="N516" i="6"/>
  <c r="N517" i="6"/>
  <c r="N518" i="6"/>
  <c r="N519" i="6"/>
  <c r="N520" i="6"/>
  <c r="N521" i="6"/>
  <c r="N522" i="6"/>
  <c r="N523" i="6"/>
  <c r="N524" i="6"/>
  <c r="N525" i="6"/>
  <c r="N526" i="6"/>
  <c r="N527" i="6"/>
  <c r="N528" i="6"/>
  <c r="N529" i="6"/>
  <c r="N530" i="6"/>
  <c r="N531" i="6"/>
  <c r="N532" i="6"/>
  <c r="N533" i="6"/>
  <c r="N534" i="6"/>
  <c r="N535" i="6"/>
  <c r="N536" i="6"/>
  <c r="N537" i="6"/>
  <c r="N538" i="6"/>
  <c r="N539" i="6"/>
  <c r="N540" i="6"/>
  <c r="N541" i="6"/>
  <c r="N542" i="6"/>
  <c r="N543" i="6"/>
  <c r="N544" i="6"/>
  <c r="N545" i="6"/>
  <c r="N546" i="6"/>
  <c r="N547" i="6"/>
  <c r="N548" i="6"/>
  <c r="N549" i="6"/>
  <c r="N550" i="6"/>
  <c r="N551" i="6"/>
  <c r="N552" i="6"/>
  <c r="N553" i="6"/>
  <c r="N554" i="6"/>
  <c r="N555" i="6"/>
  <c r="N556" i="6"/>
  <c r="N557" i="6"/>
  <c r="N558" i="6"/>
  <c r="N559" i="6"/>
  <c r="N560" i="6"/>
  <c r="N561" i="6"/>
  <c r="N562" i="6"/>
  <c r="N563" i="6"/>
  <c r="N564" i="6"/>
  <c r="N565" i="6"/>
  <c r="N566" i="6"/>
  <c r="N567" i="6"/>
  <c r="N568" i="6"/>
  <c r="N569" i="6"/>
  <c r="N570" i="6"/>
  <c r="N571" i="6"/>
  <c r="N572" i="6"/>
  <c r="N573" i="6"/>
  <c r="N574" i="6"/>
  <c r="N575" i="6"/>
  <c r="N576" i="6"/>
  <c r="N577" i="6"/>
  <c r="N578" i="6"/>
  <c r="N579" i="6"/>
  <c r="N580" i="6"/>
  <c r="N581" i="6"/>
  <c r="N582" i="6"/>
  <c r="N583" i="6"/>
  <c r="N584" i="6"/>
  <c r="N585" i="6"/>
  <c r="N586" i="6"/>
  <c r="N587" i="6"/>
  <c r="N588" i="6"/>
  <c r="N589" i="6"/>
  <c r="N590" i="6"/>
  <c r="N591" i="6"/>
  <c r="N592" i="6"/>
  <c r="N593" i="6"/>
  <c r="N594" i="6"/>
  <c r="N595" i="6"/>
  <c r="N596" i="6"/>
  <c r="N597" i="6"/>
  <c r="N598" i="6"/>
  <c r="N599" i="6"/>
  <c r="N600" i="6"/>
  <c r="N601" i="6"/>
  <c r="N602" i="6"/>
  <c r="N603" i="6"/>
  <c r="N604" i="6"/>
  <c r="N605" i="6"/>
  <c r="N606" i="6"/>
  <c r="N607" i="6"/>
  <c r="N608" i="6"/>
  <c r="N609" i="6"/>
  <c r="N610" i="6"/>
  <c r="N611" i="6"/>
  <c r="N612" i="6"/>
  <c r="N613" i="6"/>
  <c r="N614" i="6"/>
  <c r="N615" i="6"/>
  <c r="N616" i="6"/>
  <c r="N617" i="6"/>
  <c r="N618" i="6"/>
  <c r="N619" i="6"/>
  <c r="N620" i="6"/>
  <c r="N621" i="6"/>
  <c r="N622" i="6"/>
  <c r="N623" i="6"/>
  <c r="N624" i="6"/>
  <c r="N625" i="6"/>
  <c r="N626" i="6"/>
  <c r="N627" i="6"/>
  <c r="N628" i="6"/>
  <c r="N629" i="6"/>
  <c r="N630" i="6"/>
  <c r="N631" i="6"/>
  <c r="N632" i="6"/>
  <c r="N633" i="6"/>
  <c r="N634" i="6"/>
  <c r="N635" i="6"/>
  <c r="N636" i="6"/>
  <c r="N637" i="6"/>
  <c r="N638" i="6"/>
  <c r="N639" i="6"/>
  <c r="N640" i="6"/>
  <c r="N641" i="6"/>
  <c r="N642" i="6"/>
  <c r="N643" i="6"/>
  <c r="N644" i="6"/>
  <c r="N645" i="6"/>
  <c r="N646" i="6"/>
  <c r="N647" i="6"/>
  <c r="N648" i="6"/>
  <c r="N649" i="6"/>
  <c r="N650" i="6"/>
  <c r="N651" i="6"/>
  <c r="N652" i="6"/>
  <c r="N653" i="6"/>
  <c r="N654" i="6"/>
  <c r="N655" i="6"/>
  <c r="N656" i="6"/>
  <c r="N657" i="6"/>
  <c r="N658" i="6"/>
  <c r="N659" i="6"/>
  <c r="N660" i="6"/>
  <c r="N661" i="6"/>
  <c r="N662" i="6"/>
  <c r="N663" i="6"/>
  <c r="N664" i="6"/>
  <c r="N665" i="6"/>
  <c r="N666" i="6"/>
  <c r="N667" i="6"/>
  <c r="N668" i="6"/>
  <c r="N669" i="6"/>
  <c r="N670" i="6"/>
  <c r="N671" i="6"/>
  <c r="N672" i="6"/>
  <c r="N673" i="6"/>
  <c r="N674" i="6"/>
  <c r="N675" i="6"/>
  <c r="N676" i="6"/>
  <c r="N677" i="6"/>
  <c r="N678" i="6"/>
  <c r="N679" i="6"/>
  <c r="N680" i="6"/>
  <c r="N681" i="6"/>
  <c r="N682" i="6"/>
  <c r="N683" i="6"/>
  <c r="N684" i="6"/>
  <c r="N685" i="6"/>
  <c r="N686" i="6"/>
  <c r="N687" i="6"/>
  <c r="N688" i="6"/>
  <c r="N689" i="6"/>
  <c r="N690" i="6"/>
  <c r="N691" i="6"/>
  <c r="N692" i="6"/>
  <c r="N693" i="6"/>
  <c r="N694" i="6"/>
  <c r="N695" i="6"/>
  <c r="N696" i="6"/>
  <c r="N697" i="6"/>
  <c r="N698" i="6"/>
  <c r="N699" i="6"/>
  <c r="N700" i="6"/>
  <c r="N701" i="6"/>
  <c r="N702" i="6"/>
  <c r="N703" i="6"/>
  <c r="N704" i="6"/>
  <c r="N705" i="6"/>
  <c r="N706" i="6"/>
  <c r="N707" i="6"/>
  <c r="N708" i="6"/>
  <c r="N709" i="6"/>
  <c r="N710" i="6"/>
  <c r="N711" i="6"/>
  <c r="N712" i="6"/>
  <c r="N713" i="6"/>
  <c r="N714" i="6"/>
  <c r="N715" i="6"/>
  <c r="N716" i="6"/>
  <c r="N717" i="6"/>
  <c r="N718" i="6"/>
  <c r="N719" i="6"/>
  <c r="N720" i="6"/>
  <c r="N721" i="6"/>
  <c r="N722" i="6"/>
  <c r="N723" i="6"/>
  <c r="N724" i="6"/>
  <c r="N725" i="6"/>
  <c r="N726" i="6"/>
  <c r="N727" i="6"/>
  <c r="N728" i="6"/>
  <c r="N729" i="6"/>
  <c r="N730" i="6"/>
  <c r="N731" i="6"/>
  <c r="N732" i="6"/>
  <c r="N733" i="6"/>
  <c r="N734" i="6"/>
  <c r="N735" i="6"/>
  <c r="N736" i="6"/>
  <c r="N737" i="6"/>
  <c r="N738" i="6"/>
  <c r="N739" i="6"/>
  <c r="N740" i="6"/>
  <c r="N741" i="6"/>
  <c r="N742" i="6"/>
  <c r="N743" i="6"/>
  <c r="N744" i="6"/>
  <c r="N745" i="6"/>
  <c r="N746" i="6"/>
  <c r="N747" i="6"/>
  <c r="N748" i="6"/>
  <c r="N749" i="6"/>
  <c r="N750" i="6"/>
  <c r="N751" i="6"/>
  <c r="N752" i="6"/>
  <c r="N753" i="6"/>
  <c r="N754" i="6"/>
  <c r="N755" i="6"/>
  <c r="N756" i="6"/>
  <c r="N757" i="6"/>
  <c r="N758" i="6"/>
  <c r="N759" i="6"/>
  <c r="N760" i="6"/>
  <c r="N761" i="6"/>
  <c r="N762" i="6"/>
  <c r="N763" i="6"/>
  <c r="N764" i="6"/>
  <c r="N765" i="6"/>
  <c r="N766" i="6"/>
  <c r="N767" i="6"/>
  <c r="N768" i="6"/>
  <c r="N769" i="6"/>
  <c r="N770" i="6"/>
  <c r="N771" i="6"/>
  <c r="N772" i="6"/>
  <c r="N773" i="6"/>
  <c r="N774" i="6"/>
  <c r="N775" i="6"/>
  <c r="N776" i="6"/>
  <c r="N777" i="6"/>
  <c r="N778" i="6"/>
  <c r="N779" i="6"/>
  <c r="N780" i="6"/>
  <c r="N781" i="6"/>
  <c r="N782" i="6"/>
  <c r="N783" i="6"/>
  <c r="N784" i="6"/>
  <c r="N785" i="6"/>
  <c r="N786" i="6"/>
  <c r="N787" i="6"/>
  <c r="N788" i="6"/>
  <c r="N789" i="6"/>
  <c r="N790" i="6"/>
  <c r="N791" i="6"/>
  <c r="N792" i="6"/>
  <c r="N793" i="6"/>
  <c r="N794" i="6"/>
  <c r="N795" i="6"/>
  <c r="N796" i="6"/>
  <c r="N797" i="6"/>
  <c r="N798" i="6"/>
  <c r="N799" i="6"/>
  <c r="N800" i="6"/>
  <c r="N801" i="6"/>
  <c r="N802" i="6"/>
  <c r="N803" i="6"/>
  <c r="N804" i="6"/>
  <c r="N805" i="6"/>
  <c r="N806" i="6"/>
  <c r="N807" i="6"/>
  <c r="N808" i="6"/>
  <c r="N809" i="6"/>
  <c r="N810" i="6"/>
  <c r="N811" i="6"/>
  <c r="N812" i="6"/>
  <c r="N813" i="6"/>
  <c r="N814" i="6"/>
  <c r="N815" i="6"/>
  <c r="N816" i="6"/>
  <c r="N817" i="6"/>
  <c r="N818" i="6"/>
  <c r="N819" i="6"/>
  <c r="N820" i="6"/>
  <c r="N821" i="6"/>
  <c r="N822" i="6"/>
  <c r="N823" i="6"/>
  <c r="N824" i="6"/>
  <c r="N825" i="6"/>
  <c r="N826" i="6"/>
  <c r="N827" i="6"/>
  <c r="N828" i="6"/>
  <c r="N829" i="6"/>
  <c r="N830" i="6"/>
  <c r="N831" i="6"/>
  <c r="N832" i="6"/>
  <c r="N833" i="6"/>
  <c r="N834" i="6"/>
  <c r="N835" i="6"/>
  <c r="N836" i="6"/>
  <c r="N837" i="6"/>
  <c r="N838" i="6"/>
  <c r="N839" i="6"/>
  <c r="N840" i="6"/>
  <c r="N841" i="6"/>
  <c r="N842" i="6"/>
  <c r="N843" i="6"/>
  <c r="N844" i="6"/>
  <c r="N845" i="6"/>
  <c r="N846" i="6"/>
  <c r="N847" i="6"/>
  <c r="N848" i="6"/>
  <c r="N849" i="6"/>
  <c r="N850" i="6"/>
  <c r="N851" i="6"/>
  <c r="N852" i="6"/>
  <c r="N853" i="6"/>
  <c r="N854" i="6"/>
  <c r="N855" i="6"/>
  <c r="N856" i="6"/>
  <c r="N857" i="6"/>
  <c r="N858" i="6"/>
  <c r="N859" i="6"/>
  <c r="N860" i="6"/>
  <c r="N861" i="6"/>
  <c r="N862" i="6"/>
  <c r="N863" i="6"/>
  <c r="N864" i="6"/>
  <c r="N865" i="6"/>
  <c r="N866" i="6"/>
  <c r="N867" i="6"/>
  <c r="N868" i="6"/>
  <c r="N869" i="6"/>
  <c r="N870" i="6"/>
  <c r="N871" i="6"/>
  <c r="N872" i="6"/>
  <c r="N873" i="6"/>
  <c r="N874" i="6"/>
  <c r="N875" i="6"/>
  <c r="N876" i="6"/>
  <c r="N877" i="6"/>
  <c r="N878" i="6"/>
  <c r="N879" i="6"/>
  <c r="N880" i="6"/>
  <c r="N881" i="6"/>
  <c r="N882" i="6"/>
  <c r="N883" i="6"/>
  <c r="N884" i="6"/>
  <c r="N885" i="6"/>
  <c r="N886" i="6"/>
  <c r="N887" i="6"/>
  <c r="N888" i="6"/>
  <c r="N889" i="6"/>
  <c r="N890" i="6"/>
  <c r="N891" i="6"/>
  <c r="N892" i="6"/>
  <c r="N893" i="6"/>
  <c r="N894" i="6"/>
  <c r="N895" i="6"/>
  <c r="N896" i="6"/>
  <c r="N897" i="6"/>
  <c r="N898" i="6"/>
  <c r="N899" i="6"/>
  <c r="N900" i="6"/>
  <c r="N901" i="6"/>
  <c r="N902" i="6"/>
  <c r="N903" i="6"/>
  <c r="N904" i="6"/>
  <c r="N905" i="6"/>
  <c r="N906" i="6"/>
  <c r="N907" i="6"/>
  <c r="N908" i="6"/>
  <c r="N909" i="6"/>
  <c r="N910" i="6"/>
  <c r="N911" i="6"/>
  <c r="N912" i="6"/>
  <c r="N913" i="6"/>
  <c r="N914" i="6"/>
  <c r="N915" i="6"/>
  <c r="N916" i="6"/>
  <c r="N917" i="6"/>
  <c r="N918" i="6"/>
  <c r="N919" i="6"/>
  <c r="N920" i="6"/>
  <c r="N921" i="6"/>
  <c r="N922" i="6"/>
  <c r="N923" i="6"/>
  <c r="N924" i="6"/>
  <c r="N925" i="6"/>
  <c r="N926" i="6"/>
  <c r="N927" i="6"/>
  <c r="N928" i="6"/>
  <c r="N929" i="6"/>
  <c r="N930" i="6"/>
  <c r="N931" i="6"/>
  <c r="N932" i="6"/>
  <c r="N933" i="6"/>
  <c r="N934" i="6"/>
  <c r="N935" i="6"/>
  <c r="N936" i="6"/>
  <c r="N937" i="6"/>
  <c r="N938" i="6"/>
  <c r="N939" i="6"/>
  <c r="N940" i="6"/>
  <c r="N941" i="6"/>
  <c r="N942" i="6"/>
  <c r="N943" i="6"/>
  <c r="N944" i="6"/>
  <c r="N945" i="6"/>
  <c r="N946" i="6"/>
  <c r="N947" i="6"/>
  <c r="N948" i="6"/>
  <c r="N949" i="6"/>
  <c r="N950" i="6"/>
  <c r="N951" i="6"/>
  <c r="N952" i="6"/>
  <c r="N953" i="6"/>
  <c r="N954" i="6"/>
  <c r="N955" i="6"/>
  <c r="N956" i="6"/>
  <c r="N957" i="6"/>
  <c r="N958" i="6"/>
  <c r="N959" i="6"/>
  <c r="N960" i="6"/>
  <c r="N961" i="6"/>
  <c r="N962" i="6"/>
  <c r="N963" i="6"/>
  <c r="N964" i="6"/>
  <c r="N965" i="6"/>
  <c r="N966" i="6"/>
  <c r="N967" i="6"/>
  <c r="N968" i="6"/>
  <c r="N969" i="6"/>
  <c r="N970" i="6"/>
  <c r="N971" i="6"/>
  <c r="N972" i="6"/>
  <c r="N973" i="6"/>
  <c r="N974" i="6"/>
  <c r="N975" i="6"/>
  <c r="N976" i="6"/>
  <c r="N977" i="6"/>
  <c r="N978" i="6"/>
  <c r="N979" i="6"/>
  <c r="N980" i="6"/>
  <c r="N981" i="6"/>
  <c r="N982" i="6"/>
  <c r="N983" i="6"/>
  <c r="N984" i="6"/>
  <c r="N985" i="6"/>
  <c r="N986" i="6"/>
  <c r="N987" i="6"/>
  <c r="N988" i="6"/>
  <c r="N989" i="6"/>
  <c r="N990" i="6"/>
  <c r="N991" i="6"/>
  <c r="N992" i="6"/>
  <c r="N993" i="6"/>
  <c r="N994" i="6"/>
  <c r="N995" i="6"/>
  <c r="N996" i="6"/>
  <c r="N997" i="6"/>
  <c r="N998" i="6"/>
  <c r="N999" i="6"/>
  <c r="N1000" i="6"/>
  <c r="N1001" i="6"/>
  <c r="N1002" i="6"/>
  <c r="N1003" i="6"/>
  <c r="N1004" i="6"/>
  <c r="N1005" i="6"/>
  <c r="N1006" i="6"/>
  <c r="D8" i="8"/>
  <c r="D18" i="21"/>
  <c r="E8" i="8"/>
  <c r="E18" i="21"/>
  <c r="F8" i="8"/>
  <c r="F18" i="21"/>
  <c r="G8" i="8"/>
  <c r="G18" i="21"/>
  <c r="H8" i="8"/>
  <c r="H18" i="21"/>
  <c r="D9" i="8"/>
  <c r="D19" i="21"/>
  <c r="E9" i="8"/>
  <c r="E19" i="21"/>
  <c r="F9" i="8"/>
  <c r="F19" i="21"/>
  <c r="G9" i="8"/>
  <c r="G19" i="21"/>
  <c r="H9" i="8"/>
  <c r="H19" i="21"/>
  <c r="D10" i="8"/>
  <c r="D20" i="21"/>
  <c r="E10" i="8"/>
  <c r="E20" i="21"/>
  <c r="F10" i="8"/>
  <c r="F20" i="21"/>
  <c r="G10" i="8"/>
  <c r="G20" i="21"/>
  <c r="H10" i="8"/>
  <c r="H20" i="21"/>
  <c r="D11" i="8"/>
  <c r="D21" i="21"/>
  <c r="E11" i="8"/>
  <c r="E21" i="21"/>
  <c r="F11" i="8"/>
  <c r="F21" i="21"/>
  <c r="G11" i="8"/>
  <c r="G21" i="21"/>
  <c r="H11" i="8"/>
  <c r="H21" i="21"/>
  <c r="D12" i="8"/>
  <c r="D22" i="21"/>
  <c r="E12" i="8"/>
  <c r="E22" i="21"/>
  <c r="F12" i="8"/>
  <c r="F22" i="21"/>
  <c r="G12" i="8"/>
  <c r="G22" i="21"/>
  <c r="H12" i="8"/>
  <c r="H22" i="21"/>
  <c r="D13" i="8"/>
  <c r="D23" i="21"/>
  <c r="E13" i="8"/>
  <c r="E23" i="21"/>
  <c r="F13" i="8"/>
  <c r="F23" i="21"/>
  <c r="G13" i="8"/>
  <c r="G23" i="21"/>
  <c r="H13" i="8"/>
  <c r="H23" i="21"/>
  <c r="D14" i="8"/>
  <c r="D24" i="21"/>
  <c r="E14" i="8"/>
  <c r="E24" i="21"/>
  <c r="F14" i="8"/>
  <c r="F24" i="21"/>
  <c r="G14" i="8"/>
  <c r="G24" i="21"/>
  <c r="H14" i="8"/>
  <c r="H24" i="21"/>
  <c r="D15" i="8"/>
  <c r="D25" i="21"/>
  <c r="E15" i="8"/>
  <c r="E25" i="21"/>
  <c r="F15" i="8"/>
  <c r="F25" i="21"/>
  <c r="G15" i="8"/>
  <c r="G25" i="21"/>
  <c r="H15" i="8"/>
  <c r="H25" i="21"/>
  <c r="D16" i="8"/>
  <c r="D26" i="21"/>
  <c r="E16" i="8"/>
  <c r="E26" i="21"/>
  <c r="F16" i="8"/>
  <c r="F26" i="21"/>
  <c r="G16" i="8"/>
  <c r="G26" i="21"/>
  <c r="H16" i="8"/>
  <c r="H26" i="21"/>
  <c r="D17" i="8"/>
  <c r="D27" i="21"/>
  <c r="E17" i="8"/>
  <c r="E27" i="21"/>
  <c r="F17" i="8"/>
  <c r="F27" i="21"/>
  <c r="G17" i="8"/>
  <c r="G27" i="21"/>
  <c r="H17" i="8"/>
  <c r="H27" i="21"/>
  <c r="D18" i="8"/>
  <c r="D28" i="21"/>
  <c r="E18" i="8"/>
  <c r="E28" i="21"/>
  <c r="F18" i="8"/>
  <c r="F28" i="21"/>
  <c r="G18" i="8"/>
  <c r="G28" i="21"/>
  <c r="H18" i="8"/>
  <c r="H28" i="21"/>
  <c r="E7" i="8"/>
  <c r="E17" i="21"/>
  <c r="F7" i="8"/>
  <c r="F17" i="21"/>
  <c r="G7" i="8"/>
  <c r="G17" i="21"/>
  <c r="H7" i="8"/>
  <c r="H17" i="21"/>
  <c r="D7" i="8"/>
  <c r="D17" i="21"/>
  <c r="AC13" i="4"/>
  <c r="W13" i="4"/>
  <c r="Z13" i="4"/>
  <c r="AB13" i="4"/>
  <c r="B13" i="4"/>
  <c r="AC14" i="4"/>
  <c r="W14" i="4"/>
  <c r="Z14" i="4"/>
  <c r="AB14" i="4"/>
  <c r="B14" i="4"/>
  <c r="AC15" i="4"/>
  <c r="W15" i="4"/>
  <c r="Z15" i="4"/>
  <c r="AB15" i="4"/>
  <c r="B15" i="4"/>
  <c r="AC16" i="4"/>
  <c r="W16" i="4"/>
  <c r="Z16" i="4"/>
  <c r="AB16" i="4"/>
  <c r="B16" i="4"/>
  <c r="AC17" i="4"/>
  <c r="W17" i="4"/>
  <c r="Z17" i="4"/>
  <c r="AB17" i="4"/>
  <c r="B17" i="4"/>
  <c r="AC18" i="4"/>
  <c r="W18" i="4"/>
  <c r="Z18" i="4"/>
  <c r="AB18" i="4"/>
  <c r="B18" i="4"/>
  <c r="AC19" i="4"/>
  <c r="W19" i="4"/>
  <c r="Z19" i="4"/>
  <c r="AB19" i="4"/>
  <c r="B19" i="4"/>
  <c r="AC20" i="4"/>
  <c r="W20" i="4"/>
  <c r="Z20" i="4"/>
  <c r="AB20" i="4"/>
  <c r="B20" i="4"/>
  <c r="AC21" i="4"/>
  <c r="W21" i="4"/>
  <c r="Z21" i="4"/>
  <c r="AB21" i="4"/>
  <c r="B21" i="4"/>
  <c r="AC22" i="4"/>
  <c r="W22" i="4"/>
  <c r="Z22" i="4"/>
  <c r="AB22" i="4"/>
  <c r="B22" i="4"/>
  <c r="AC23" i="4"/>
  <c r="W23" i="4"/>
  <c r="Z23" i="4"/>
  <c r="AB23" i="4"/>
  <c r="B23" i="4"/>
  <c r="AC24" i="4"/>
  <c r="W24" i="4"/>
  <c r="Z24" i="4"/>
  <c r="AB24" i="4"/>
  <c r="B24" i="4"/>
  <c r="AC25" i="4"/>
  <c r="W25" i="4"/>
  <c r="Z25" i="4"/>
  <c r="AB25" i="4"/>
  <c r="B25" i="4"/>
  <c r="AC26" i="4"/>
  <c r="W26" i="4"/>
  <c r="Z26" i="4"/>
  <c r="AB26" i="4"/>
  <c r="B26" i="4"/>
  <c r="AC27" i="4"/>
  <c r="W27" i="4"/>
  <c r="Z27" i="4"/>
  <c r="AB27" i="4"/>
  <c r="B27" i="4"/>
  <c r="AC28" i="4"/>
  <c r="W28" i="4"/>
  <c r="Z28" i="4"/>
  <c r="AB28" i="4"/>
  <c r="B28" i="4"/>
  <c r="AC29" i="4"/>
  <c r="W29" i="4"/>
  <c r="Z29" i="4"/>
  <c r="AB29" i="4"/>
  <c r="B29" i="4"/>
  <c r="AC30" i="4"/>
  <c r="W30" i="4"/>
  <c r="Z30" i="4"/>
  <c r="AB30" i="4"/>
  <c r="B30" i="4"/>
  <c r="AC31" i="4"/>
  <c r="W31" i="4"/>
  <c r="Z31" i="4"/>
  <c r="AB31" i="4"/>
  <c r="B31" i="4"/>
  <c r="AC32" i="4"/>
  <c r="W32" i="4"/>
  <c r="Z32" i="4"/>
  <c r="AB32" i="4"/>
  <c r="B32" i="4"/>
  <c r="AC33" i="4"/>
  <c r="W33" i="4"/>
  <c r="Z33" i="4"/>
  <c r="AB33" i="4"/>
  <c r="B33" i="4"/>
  <c r="AC34" i="4"/>
  <c r="W34" i="4"/>
  <c r="Z34" i="4"/>
  <c r="AB34" i="4"/>
  <c r="B34" i="4"/>
  <c r="AC35" i="4"/>
  <c r="W35" i="4"/>
  <c r="Z35" i="4"/>
  <c r="AB35" i="4"/>
  <c r="B35" i="4"/>
  <c r="AC36" i="4"/>
  <c r="W36" i="4"/>
  <c r="Z36" i="4"/>
  <c r="AB36" i="4"/>
  <c r="B36" i="4"/>
  <c r="AC37" i="4"/>
  <c r="W37" i="4"/>
  <c r="Z37" i="4"/>
  <c r="AB37" i="4"/>
  <c r="B37" i="4"/>
  <c r="AC38" i="4"/>
  <c r="W38" i="4"/>
  <c r="Z38" i="4"/>
  <c r="AB38" i="4"/>
  <c r="B38" i="4"/>
  <c r="AC39" i="4"/>
  <c r="W39" i="4"/>
  <c r="Z39" i="4"/>
  <c r="AB39" i="4"/>
  <c r="B39" i="4"/>
  <c r="AC40" i="4"/>
  <c r="W40" i="4"/>
  <c r="Z40" i="4"/>
  <c r="AB40" i="4"/>
  <c r="B40" i="4"/>
  <c r="AC41" i="4"/>
  <c r="W41" i="4"/>
  <c r="Z41" i="4"/>
  <c r="AB41" i="4"/>
  <c r="B41" i="4"/>
  <c r="AC42" i="4"/>
  <c r="W42" i="4"/>
  <c r="Z42" i="4"/>
  <c r="AB42" i="4"/>
  <c r="B42" i="4"/>
  <c r="AC43" i="4"/>
  <c r="W43" i="4"/>
  <c r="Z43" i="4"/>
  <c r="AB43" i="4"/>
  <c r="B43" i="4"/>
  <c r="AC44" i="4"/>
  <c r="W44" i="4"/>
  <c r="Z44" i="4"/>
  <c r="AB44" i="4"/>
  <c r="B44" i="4"/>
  <c r="AC45" i="4"/>
  <c r="W45" i="4"/>
  <c r="Z45" i="4"/>
  <c r="AB45" i="4"/>
  <c r="B45" i="4"/>
  <c r="AC46" i="4"/>
  <c r="W46" i="4"/>
  <c r="Z46" i="4"/>
  <c r="AB46" i="4"/>
  <c r="B46" i="4"/>
  <c r="AC47" i="4"/>
  <c r="W47" i="4"/>
  <c r="Z47" i="4"/>
  <c r="AB47" i="4"/>
  <c r="B47" i="4"/>
  <c r="AC48" i="4"/>
  <c r="W48" i="4"/>
  <c r="Z48" i="4"/>
  <c r="AB48" i="4"/>
  <c r="B48" i="4"/>
  <c r="AC49" i="4"/>
  <c r="W49" i="4"/>
  <c r="Z49" i="4"/>
  <c r="AB49" i="4"/>
  <c r="B49" i="4"/>
  <c r="AC50" i="4"/>
  <c r="W50" i="4"/>
  <c r="Z50" i="4"/>
  <c r="AB50" i="4"/>
  <c r="B50" i="4"/>
  <c r="AC51" i="4"/>
  <c r="W51" i="4"/>
  <c r="Z51" i="4"/>
  <c r="AB51" i="4"/>
  <c r="B51" i="4"/>
  <c r="AC52" i="4"/>
  <c r="W52" i="4"/>
  <c r="Z52" i="4"/>
  <c r="AB52" i="4"/>
  <c r="B52" i="4"/>
  <c r="AC53" i="4"/>
  <c r="W53" i="4"/>
  <c r="Z53" i="4"/>
  <c r="AB53" i="4"/>
  <c r="B53" i="4"/>
  <c r="AC54" i="4"/>
  <c r="W54" i="4"/>
  <c r="Z54" i="4"/>
  <c r="AB54" i="4"/>
  <c r="B54" i="4"/>
  <c r="AC55" i="4"/>
  <c r="W55" i="4"/>
  <c r="Z55" i="4"/>
  <c r="AB55" i="4"/>
  <c r="B55" i="4"/>
  <c r="AC56" i="4"/>
  <c r="W56" i="4"/>
  <c r="Z56" i="4"/>
  <c r="AB56" i="4"/>
  <c r="B56" i="4"/>
  <c r="AC57" i="4"/>
  <c r="W57" i="4"/>
  <c r="Z57" i="4"/>
  <c r="AB57" i="4"/>
  <c r="B57" i="4"/>
  <c r="AC58" i="4"/>
  <c r="W58" i="4"/>
  <c r="Z58" i="4"/>
  <c r="AB58" i="4"/>
  <c r="B58" i="4"/>
  <c r="AC59" i="4"/>
  <c r="W59" i="4"/>
  <c r="Z59" i="4"/>
  <c r="AB59" i="4"/>
  <c r="B59" i="4"/>
  <c r="AC60" i="4"/>
  <c r="W60" i="4"/>
  <c r="Z60" i="4"/>
  <c r="AB60" i="4"/>
  <c r="B60" i="4"/>
  <c r="AC61" i="4"/>
  <c r="W61" i="4"/>
  <c r="Z61" i="4"/>
  <c r="AB61" i="4"/>
  <c r="B61" i="4"/>
  <c r="AC62" i="4"/>
  <c r="W62" i="4"/>
  <c r="Z62" i="4"/>
  <c r="AB62" i="4"/>
  <c r="B62" i="4"/>
  <c r="AC63" i="4"/>
  <c r="W63" i="4"/>
  <c r="Z63" i="4"/>
  <c r="AB63" i="4"/>
  <c r="B63" i="4"/>
  <c r="AC64" i="4"/>
  <c r="W64" i="4"/>
  <c r="Z64" i="4"/>
  <c r="AB64" i="4"/>
  <c r="B64" i="4"/>
  <c r="AC65" i="4"/>
  <c r="W65" i="4"/>
  <c r="Z65" i="4"/>
  <c r="AB65" i="4"/>
  <c r="B65" i="4"/>
  <c r="AC66" i="4"/>
  <c r="W66" i="4"/>
  <c r="Z66" i="4"/>
  <c r="AB66" i="4"/>
  <c r="B66" i="4"/>
  <c r="AC67" i="4"/>
  <c r="W67" i="4"/>
  <c r="Z67" i="4"/>
  <c r="AB67" i="4"/>
  <c r="B67" i="4"/>
  <c r="AC68" i="4"/>
  <c r="W68" i="4"/>
  <c r="Z68" i="4"/>
  <c r="AB68" i="4"/>
  <c r="B68" i="4"/>
  <c r="AC69" i="4"/>
  <c r="W69" i="4"/>
  <c r="Z69" i="4"/>
  <c r="AB69" i="4"/>
  <c r="B69" i="4"/>
  <c r="AC70" i="4"/>
  <c r="W70" i="4"/>
  <c r="Z70" i="4"/>
  <c r="AB70" i="4"/>
  <c r="B70" i="4"/>
  <c r="AC71" i="4"/>
  <c r="W71" i="4"/>
  <c r="Z71" i="4"/>
  <c r="AB71" i="4"/>
  <c r="B71" i="4"/>
  <c r="AC72" i="4"/>
  <c r="W72" i="4"/>
  <c r="Z72" i="4"/>
  <c r="AB72" i="4"/>
  <c r="B72" i="4"/>
  <c r="AC73" i="4"/>
  <c r="W73" i="4"/>
  <c r="Z73" i="4"/>
  <c r="AB73" i="4"/>
  <c r="B73" i="4"/>
  <c r="AC74" i="4"/>
  <c r="W74" i="4"/>
  <c r="Z74" i="4"/>
  <c r="AB74" i="4"/>
  <c r="B74" i="4"/>
  <c r="AC75" i="4"/>
  <c r="W75" i="4"/>
  <c r="Z75" i="4"/>
  <c r="AB75" i="4"/>
  <c r="B75" i="4"/>
  <c r="AC76" i="4"/>
  <c r="W76" i="4"/>
  <c r="Z76" i="4"/>
  <c r="AB76" i="4"/>
  <c r="B76" i="4"/>
  <c r="AC77" i="4"/>
  <c r="W77" i="4"/>
  <c r="Z77" i="4"/>
  <c r="AB77" i="4"/>
  <c r="B77" i="4"/>
  <c r="AC78" i="4"/>
  <c r="W78" i="4"/>
  <c r="Z78" i="4"/>
  <c r="AB78" i="4"/>
  <c r="B78" i="4"/>
  <c r="AC79" i="4"/>
  <c r="W79" i="4"/>
  <c r="Z79" i="4"/>
  <c r="AB79" i="4"/>
  <c r="B79" i="4"/>
  <c r="AC80" i="4"/>
  <c r="W80" i="4"/>
  <c r="Z80" i="4"/>
  <c r="AB80" i="4"/>
  <c r="B80" i="4"/>
  <c r="AC81" i="4"/>
  <c r="W81" i="4"/>
  <c r="Z81" i="4"/>
  <c r="AB81" i="4"/>
  <c r="B81" i="4"/>
  <c r="AC82" i="4"/>
  <c r="W82" i="4"/>
  <c r="Z82" i="4"/>
  <c r="AB82" i="4"/>
  <c r="B82" i="4"/>
  <c r="AC83" i="4"/>
  <c r="W83" i="4"/>
  <c r="Z83" i="4"/>
  <c r="AB83" i="4"/>
  <c r="B83" i="4"/>
  <c r="AC84" i="4"/>
  <c r="W84" i="4"/>
  <c r="Z84" i="4"/>
  <c r="AB84" i="4"/>
  <c r="B84" i="4"/>
  <c r="AC85" i="4"/>
  <c r="W85" i="4"/>
  <c r="Z85" i="4"/>
  <c r="AB85" i="4"/>
  <c r="B85" i="4"/>
  <c r="AC86" i="4"/>
  <c r="W86" i="4"/>
  <c r="Z86" i="4"/>
  <c r="AB86" i="4"/>
  <c r="B86" i="4"/>
  <c r="AC87" i="4"/>
  <c r="W87" i="4"/>
  <c r="Z87" i="4"/>
  <c r="AB87" i="4"/>
  <c r="B87" i="4"/>
  <c r="AC88" i="4"/>
  <c r="W88" i="4"/>
  <c r="Z88" i="4"/>
  <c r="AB88" i="4"/>
  <c r="B88" i="4"/>
  <c r="AC89" i="4"/>
  <c r="W89" i="4"/>
  <c r="Z89" i="4"/>
  <c r="AB89" i="4"/>
  <c r="B89" i="4"/>
  <c r="AC90" i="4"/>
  <c r="W90" i="4"/>
  <c r="Z90" i="4"/>
  <c r="AB90" i="4"/>
  <c r="B90" i="4"/>
  <c r="AC91" i="4"/>
  <c r="W91" i="4"/>
  <c r="Z91" i="4"/>
  <c r="AB91" i="4"/>
  <c r="B91" i="4"/>
  <c r="AC92" i="4"/>
  <c r="W92" i="4"/>
  <c r="Z92" i="4"/>
  <c r="AB92" i="4"/>
  <c r="B92" i="4"/>
  <c r="AC93" i="4"/>
  <c r="W93" i="4"/>
  <c r="Z93" i="4"/>
  <c r="AB93" i="4"/>
  <c r="B93" i="4"/>
  <c r="AC94" i="4"/>
  <c r="W94" i="4"/>
  <c r="Z94" i="4"/>
  <c r="AB94" i="4"/>
  <c r="B94" i="4"/>
  <c r="AC95" i="4"/>
  <c r="W95" i="4"/>
  <c r="Z95" i="4"/>
  <c r="AB95" i="4"/>
  <c r="B95" i="4"/>
  <c r="AC96" i="4"/>
  <c r="W96" i="4"/>
  <c r="Z96" i="4"/>
  <c r="AB96" i="4"/>
  <c r="B96" i="4"/>
  <c r="AC97" i="4"/>
  <c r="W97" i="4"/>
  <c r="Z97" i="4"/>
  <c r="AB97" i="4"/>
  <c r="B97" i="4"/>
  <c r="AC98" i="4"/>
  <c r="W98" i="4"/>
  <c r="Z98" i="4"/>
  <c r="AB98" i="4"/>
  <c r="B98" i="4"/>
  <c r="AC99" i="4"/>
  <c r="W99" i="4"/>
  <c r="Z99" i="4"/>
  <c r="AB99" i="4"/>
  <c r="B99" i="4"/>
  <c r="AC100" i="4"/>
  <c r="W100" i="4"/>
  <c r="Z100" i="4"/>
  <c r="AB100" i="4"/>
  <c r="B100" i="4"/>
  <c r="AC101" i="4"/>
  <c r="W101" i="4"/>
  <c r="Z101" i="4"/>
  <c r="AB101" i="4"/>
  <c r="B101" i="4"/>
  <c r="AC102" i="4"/>
  <c r="W102" i="4"/>
  <c r="Z102" i="4"/>
  <c r="AB102" i="4"/>
  <c r="B102" i="4"/>
  <c r="AC103" i="4"/>
  <c r="W103" i="4"/>
  <c r="Z103" i="4"/>
  <c r="AB103" i="4"/>
  <c r="B103" i="4"/>
  <c r="AC104" i="4"/>
  <c r="W104" i="4"/>
  <c r="Z104" i="4"/>
  <c r="AB104" i="4"/>
  <c r="B104" i="4"/>
  <c r="AC105" i="4"/>
  <c r="W105" i="4"/>
  <c r="Z105" i="4"/>
  <c r="AB105" i="4"/>
  <c r="B105" i="4"/>
  <c r="AC106" i="4"/>
  <c r="W106" i="4"/>
  <c r="Z106" i="4"/>
  <c r="AB106" i="4"/>
  <c r="B106" i="4"/>
  <c r="AC107" i="4"/>
  <c r="W107" i="4"/>
  <c r="Z107" i="4"/>
  <c r="AB107" i="4"/>
  <c r="B107" i="4"/>
  <c r="AC108" i="4"/>
  <c r="W108" i="4"/>
  <c r="Z108" i="4"/>
  <c r="AB108" i="4"/>
  <c r="B108" i="4"/>
  <c r="AC109" i="4"/>
  <c r="W109" i="4"/>
  <c r="Z109" i="4"/>
  <c r="AB109" i="4"/>
  <c r="B109" i="4"/>
  <c r="AC110" i="4"/>
  <c r="W110" i="4"/>
  <c r="Z110" i="4"/>
  <c r="AB110" i="4"/>
  <c r="B110" i="4"/>
  <c r="AC111" i="4"/>
  <c r="W111" i="4"/>
  <c r="Z111" i="4"/>
  <c r="AB111" i="4"/>
  <c r="B111" i="4"/>
  <c r="AC112" i="4"/>
  <c r="W112" i="4"/>
  <c r="Z112" i="4"/>
  <c r="AB112" i="4"/>
  <c r="B112" i="4"/>
  <c r="AC113" i="4"/>
  <c r="W113" i="4"/>
  <c r="Z113" i="4"/>
  <c r="AB113" i="4"/>
  <c r="B113" i="4"/>
  <c r="AC114" i="4"/>
  <c r="W114" i="4"/>
  <c r="Z114" i="4"/>
  <c r="AB114" i="4"/>
  <c r="B114" i="4"/>
  <c r="AC115" i="4"/>
  <c r="W115" i="4"/>
  <c r="Z115" i="4"/>
  <c r="AB115" i="4"/>
  <c r="B115" i="4"/>
  <c r="AC116" i="4"/>
  <c r="W116" i="4"/>
  <c r="Z116" i="4"/>
  <c r="AB116" i="4"/>
  <c r="B116" i="4"/>
  <c r="AC117" i="4"/>
  <c r="W117" i="4"/>
  <c r="Z117" i="4"/>
  <c r="AB117" i="4"/>
  <c r="B117" i="4"/>
  <c r="AC118" i="4"/>
  <c r="W118" i="4"/>
  <c r="Z118" i="4"/>
  <c r="AB118" i="4"/>
  <c r="B118" i="4"/>
  <c r="AC119" i="4"/>
  <c r="W119" i="4"/>
  <c r="Z119" i="4"/>
  <c r="AB119" i="4"/>
  <c r="B119" i="4"/>
  <c r="AC120" i="4"/>
  <c r="W120" i="4"/>
  <c r="Z120" i="4"/>
  <c r="AB120" i="4"/>
  <c r="B120" i="4"/>
  <c r="AC121" i="4"/>
  <c r="W121" i="4"/>
  <c r="Z121" i="4"/>
  <c r="AB121" i="4"/>
  <c r="B121" i="4"/>
  <c r="AC122" i="4"/>
  <c r="W122" i="4"/>
  <c r="Z122" i="4"/>
  <c r="AB122" i="4"/>
  <c r="B122" i="4"/>
  <c r="AC123" i="4"/>
  <c r="W123" i="4"/>
  <c r="Z123" i="4"/>
  <c r="AB123" i="4"/>
  <c r="B123" i="4"/>
  <c r="AC124" i="4"/>
  <c r="W124" i="4"/>
  <c r="Z124" i="4"/>
  <c r="AB124" i="4"/>
  <c r="B124" i="4"/>
  <c r="AC125" i="4"/>
  <c r="W125" i="4"/>
  <c r="Z125" i="4"/>
  <c r="AB125" i="4"/>
  <c r="B125" i="4"/>
  <c r="AC126" i="4"/>
  <c r="W126" i="4"/>
  <c r="Z126" i="4"/>
  <c r="AB126" i="4"/>
  <c r="B126" i="4"/>
  <c r="AC127" i="4"/>
  <c r="W127" i="4"/>
  <c r="Z127" i="4"/>
  <c r="AB127" i="4"/>
  <c r="B127" i="4"/>
  <c r="AC128" i="4"/>
  <c r="W128" i="4"/>
  <c r="Z128" i="4"/>
  <c r="AB128" i="4"/>
  <c r="B128" i="4"/>
  <c r="AC129" i="4"/>
  <c r="W129" i="4"/>
  <c r="Z129" i="4"/>
  <c r="AB129" i="4"/>
  <c r="B129" i="4"/>
  <c r="AC130" i="4"/>
  <c r="W130" i="4"/>
  <c r="Z130" i="4"/>
  <c r="AB130" i="4"/>
  <c r="B130" i="4"/>
  <c r="AC131" i="4"/>
  <c r="W131" i="4"/>
  <c r="Z131" i="4"/>
  <c r="AB131" i="4"/>
  <c r="B131" i="4"/>
  <c r="AC132" i="4"/>
  <c r="W132" i="4"/>
  <c r="Z132" i="4"/>
  <c r="AB132" i="4"/>
  <c r="B132" i="4"/>
  <c r="AC133" i="4"/>
  <c r="W133" i="4"/>
  <c r="Z133" i="4"/>
  <c r="AB133" i="4"/>
  <c r="B133" i="4"/>
  <c r="AC134" i="4"/>
  <c r="W134" i="4"/>
  <c r="Z134" i="4"/>
  <c r="AB134" i="4"/>
  <c r="B134" i="4"/>
  <c r="AC135" i="4"/>
  <c r="W135" i="4"/>
  <c r="Z135" i="4"/>
  <c r="AB135" i="4"/>
  <c r="B135" i="4"/>
  <c r="AC136" i="4"/>
  <c r="W136" i="4"/>
  <c r="Z136" i="4"/>
  <c r="AB136" i="4"/>
  <c r="B136" i="4"/>
  <c r="AC137" i="4"/>
  <c r="W137" i="4"/>
  <c r="Z137" i="4"/>
  <c r="AB137" i="4"/>
  <c r="B137" i="4"/>
  <c r="AC138" i="4"/>
  <c r="W138" i="4"/>
  <c r="Z138" i="4"/>
  <c r="AB138" i="4"/>
  <c r="B138" i="4"/>
  <c r="AC139" i="4"/>
  <c r="W139" i="4"/>
  <c r="Z139" i="4"/>
  <c r="AB139" i="4"/>
  <c r="B139" i="4"/>
  <c r="AC140" i="4"/>
  <c r="W140" i="4"/>
  <c r="Z140" i="4"/>
  <c r="AB140" i="4"/>
  <c r="B140" i="4"/>
  <c r="AC141" i="4"/>
  <c r="W141" i="4"/>
  <c r="Z141" i="4"/>
  <c r="AB141" i="4"/>
  <c r="B141" i="4"/>
  <c r="AC142" i="4"/>
  <c r="W142" i="4"/>
  <c r="Z142" i="4"/>
  <c r="AB142" i="4"/>
  <c r="B142" i="4"/>
  <c r="AC143" i="4"/>
  <c r="W143" i="4"/>
  <c r="Z143" i="4"/>
  <c r="AB143" i="4"/>
  <c r="B143" i="4"/>
  <c r="AC144" i="4"/>
  <c r="W144" i="4"/>
  <c r="Z144" i="4"/>
  <c r="AB144" i="4"/>
  <c r="B144" i="4"/>
  <c r="AC145" i="4"/>
  <c r="W145" i="4"/>
  <c r="Z145" i="4"/>
  <c r="AB145" i="4"/>
  <c r="B145" i="4"/>
  <c r="AC146" i="4"/>
  <c r="W146" i="4"/>
  <c r="Z146" i="4"/>
  <c r="AB146" i="4"/>
  <c r="B146" i="4"/>
  <c r="AC147" i="4"/>
  <c r="W147" i="4"/>
  <c r="Z147" i="4"/>
  <c r="AB147" i="4"/>
  <c r="B147" i="4"/>
  <c r="AC148" i="4"/>
  <c r="W148" i="4"/>
  <c r="Z148" i="4"/>
  <c r="AB148" i="4"/>
  <c r="B148" i="4"/>
  <c r="AC149" i="4"/>
  <c r="W149" i="4"/>
  <c r="Z149" i="4"/>
  <c r="AB149" i="4"/>
  <c r="B149" i="4"/>
  <c r="AC150" i="4"/>
  <c r="W150" i="4"/>
  <c r="Z150" i="4"/>
  <c r="AB150" i="4"/>
  <c r="B150" i="4"/>
  <c r="AC151" i="4"/>
  <c r="W151" i="4"/>
  <c r="Z151" i="4"/>
  <c r="AB151" i="4"/>
  <c r="B151" i="4"/>
  <c r="AC152" i="4"/>
  <c r="W152" i="4"/>
  <c r="Z152" i="4"/>
  <c r="AB152" i="4"/>
  <c r="B152" i="4"/>
  <c r="AC153" i="4"/>
  <c r="W153" i="4"/>
  <c r="Z153" i="4"/>
  <c r="AB153" i="4"/>
  <c r="B153" i="4"/>
  <c r="AC154" i="4"/>
  <c r="W154" i="4"/>
  <c r="Z154" i="4"/>
  <c r="AB154" i="4"/>
  <c r="B154" i="4"/>
  <c r="AC155" i="4"/>
  <c r="W155" i="4"/>
  <c r="Z155" i="4"/>
  <c r="AB155" i="4"/>
  <c r="B155" i="4"/>
  <c r="AC156" i="4"/>
  <c r="W156" i="4"/>
  <c r="Z156" i="4"/>
  <c r="AB156" i="4"/>
  <c r="B156" i="4"/>
  <c r="AC157" i="4"/>
  <c r="W157" i="4"/>
  <c r="Z157" i="4"/>
  <c r="AB157" i="4"/>
  <c r="B157" i="4"/>
  <c r="AC158" i="4"/>
  <c r="W158" i="4"/>
  <c r="Z158" i="4"/>
  <c r="AB158" i="4"/>
  <c r="B158" i="4"/>
  <c r="AC159" i="4"/>
  <c r="W159" i="4"/>
  <c r="Z159" i="4"/>
  <c r="AB159" i="4"/>
  <c r="B159" i="4"/>
  <c r="AC160" i="4"/>
  <c r="W160" i="4"/>
  <c r="Z160" i="4"/>
  <c r="AB160" i="4"/>
  <c r="B160" i="4"/>
  <c r="AC161" i="4"/>
  <c r="W161" i="4"/>
  <c r="Z161" i="4"/>
  <c r="AB161" i="4"/>
  <c r="B161" i="4"/>
  <c r="AC162" i="4"/>
  <c r="W162" i="4"/>
  <c r="Z162" i="4"/>
  <c r="AB162" i="4"/>
  <c r="B162" i="4"/>
  <c r="AC163" i="4"/>
  <c r="W163" i="4"/>
  <c r="Z163" i="4"/>
  <c r="AB163" i="4"/>
  <c r="B163" i="4"/>
  <c r="AC164" i="4"/>
  <c r="W164" i="4"/>
  <c r="Z164" i="4"/>
  <c r="AB164" i="4"/>
  <c r="B164" i="4"/>
  <c r="AC165" i="4"/>
  <c r="W165" i="4"/>
  <c r="Z165" i="4"/>
  <c r="AB165" i="4"/>
  <c r="B165" i="4"/>
  <c r="AC166" i="4"/>
  <c r="W166" i="4"/>
  <c r="Z166" i="4"/>
  <c r="AB166" i="4"/>
  <c r="B166" i="4"/>
  <c r="AC167" i="4"/>
  <c r="W167" i="4"/>
  <c r="Z167" i="4"/>
  <c r="AB167" i="4"/>
  <c r="B167" i="4"/>
  <c r="AC168" i="4"/>
  <c r="W168" i="4"/>
  <c r="Z168" i="4"/>
  <c r="AB168" i="4"/>
  <c r="B168" i="4"/>
  <c r="AC169" i="4"/>
  <c r="W169" i="4"/>
  <c r="Z169" i="4"/>
  <c r="AB169" i="4"/>
  <c r="B169" i="4"/>
  <c r="AC170" i="4"/>
  <c r="W170" i="4"/>
  <c r="Z170" i="4"/>
  <c r="AB170" i="4"/>
  <c r="B170" i="4"/>
  <c r="AC171" i="4"/>
  <c r="W171" i="4"/>
  <c r="Z171" i="4"/>
  <c r="AB171" i="4"/>
  <c r="B171" i="4"/>
  <c r="AC172" i="4"/>
  <c r="W172" i="4"/>
  <c r="Z172" i="4"/>
  <c r="AB172" i="4"/>
  <c r="B172" i="4"/>
  <c r="AC173" i="4"/>
  <c r="W173" i="4"/>
  <c r="Z173" i="4"/>
  <c r="AB173" i="4"/>
  <c r="B173" i="4"/>
  <c r="AC174" i="4"/>
  <c r="W174" i="4"/>
  <c r="Z174" i="4"/>
  <c r="AB174" i="4"/>
  <c r="B174" i="4"/>
  <c r="AC175" i="4"/>
  <c r="W175" i="4"/>
  <c r="Z175" i="4"/>
  <c r="AB175" i="4"/>
  <c r="B175" i="4"/>
  <c r="AC176" i="4"/>
  <c r="W176" i="4"/>
  <c r="Z176" i="4"/>
  <c r="AB176" i="4"/>
  <c r="B176" i="4"/>
  <c r="AC177" i="4"/>
  <c r="W177" i="4"/>
  <c r="Z177" i="4"/>
  <c r="AB177" i="4"/>
  <c r="B177" i="4"/>
  <c r="AC178" i="4"/>
  <c r="W178" i="4"/>
  <c r="Z178" i="4"/>
  <c r="AB178" i="4"/>
  <c r="B178" i="4"/>
  <c r="AC179" i="4"/>
  <c r="W179" i="4"/>
  <c r="Z179" i="4"/>
  <c r="AB179" i="4"/>
  <c r="B179" i="4"/>
  <c r="AC180" i="4"/>
  <c r="W180" i="4"/>
  <c r="Z180" i="4"/>
  <c r="AB180" i="4"/>
  <c r="B180" i="4"/>
  <c r="AC181" i="4"/>
  <c r="W181" i="4"/>
  <c r="Z181" i="4"/>
  <c r="AB181" i="4"/>
  <c r="B181" i="4"/>
  <c r="AC182" i="4"/>
  <c r="W182" i="4"/>
  <c r="Z182" i="4"/>
  <c r="AB182" i="4"/>
  <c r="B182" i="4"/>
  <c r="AC183" i="4"/>
  <c r="W183" i="4"/>
  <c r="Z183" i="4"/>
  <c r="AB183" i="4"/>
  <c r="B183" i="4"/>
  <c r="AC184" i="4"/>
  <c r="W184" i="4"/>
  <c r="Z184" i="4"/>
  <c r="AB184" i="4"/>
  <c r="B184" i="4"/>
  <c r="AC185" i="4"/>
  <c r="W185" i="4"/>
  <c r="Z185" i="4"/>
  <c r="AB185" i="4"/>
  <c r="B185" i="4"/>
  <c r="AC186" i="4"/>
  <c r="W186" i="4"/>
  <c r="Z186" i="4"/>
  <c r="AB186" i="4"/>
  <c r="B186" i="4"/>
  <c r="AC187" i="4"/>
  <c r="W187" i="4"/>
  <c r="Z187" i="4"/>
  <c r="AB187" i="4"/>
  <c r="B187" i="4"/>
  <c r="AC188" i="4"/>
  <c r="W188" i="4"/>
  <c r="Z188" i="4"/>
  <c r="AB188" i="4"/>
  <c r="B188" i="4"/>
  <c r="AC189" i="4"/>
  <c r="W189" i="4"/>
  <c r="Z189" i="4"/>
  <c r="AB189" i="4"/>
  <c r="B189" i="4"/>
  <c r="AC190" i="4"/>
  <c r="W190" i="4"/>
  <c r="Z190" i="4"/>
  <c r="AB190" i="4"/>
  <c r="B190" i="4"/>
  <c r="AC191" i="4"/>
  <c r="W191" i="4"/>
  <c r="Z191" i="4"/>
  <c r="AB191" i="4"/>
  <c r="B191" i="4"/>
  <c r="AC192" i="4"/>
  <c r="W192" i="4"/>
  <c r="Z192" i="4"/>
  <c r="AB192" i="4"/>
  <c r="B192" i="4"/>
  <c r="AC193" i="4"/>
  <c r="W193" i="4"/>
  <c r="Z193" i="4"/>
  <c r="AB193" i="4"/>
  <c r="B193" i="4"/>
  <c r="AC194" i="4"/>
  <c r="W194" i="4"/>
  <c r="Z194" i="4"/>
  <c r="AB194" i="4"/>
  <c r="B194" i="4"/>
  <c r="AC195" i="4"/>
  <c r="W195" i="4"/>
  <c r="Z195" i="4"/>
  <c r="AB195" i="4"/>
  <c r="B195" i="4"/>
  <c r="AC196" i="4"/>
  <c r="W196" i="4"/>
  <c r="Z196" i="4"/>
  <c r="AB196" i="4"/>
  <c r="B196" i="4"/>
  <c r="AC197" i="4"/>
  <c r="W197" i="4"/>
  <c r="Z197" i="4"/>
  <c r="AB197" i="4"/>
  <c r="B197" i="4"/>
  <c r="AC198" i="4"/>
  <c r="W198" i="4"/>
  <c r="Z198" i="4"/>
  <c r="AB198" i="4"/>
  <c r="B198" i="4"/>
  <c r="AC199" i="4"/>
  <c r="W199" i="4"/>
  <c r="Z199" i="4"/>
  <c r="AB199" i="4"/>
  <c r="B199" i="4"/>
  <c r="AC200" i="4"/>
  <c r="W200" i="4"/>
  <c r="Z200" i="4"/>
  <c r="AB200" i="4"/>
  <c r="B200" i="4"/>
  <c r="AC201" i="4"/>
  <c r="W201" i="4"/>
  <c r="Z201" i="4"/>
  <c r="AB201" i="4"/>
  <c r="B201" i="4"/>
  <c r="AC202" i="4"/>
  <c r="W202" i="4"/>
  <c r="Z202" i="4"/>
  <c r="AB202" i="4"/>
  <c r="B202" i="4"/>
  <c r="AC203" i="4"/>
  <c r="W203" i="4"/>
  <c r="Z203" i="4"/>
  <c r="AB203" i="4"/>
  <c r="B203" i="4"/>
  <c r="AC204" i="4"/>
  <c r="W204" i="4"/>
  <c r="Z204" i="4"/>
  <c r="AB204" i="4"/>
  <c r="B204" i="4"/>
  <c r="AC205" i="4"/>
  <c r="W205" i="4"/>
  <c r="Z205" i="4"/>
  <c r="AB205" i="4"/>
  <c r="B205" i="4"/>
  <c r="AC206" i="4"/>
  <c r="W206" i="4"/>
  <c r="Z206" i="4"/>
  <c r="AB206" i="4"/>
  <c r="B206" i="4"/>
  <c r="AC207" i="4"/>
  <c r="W207" i="4"/>
  <c r="Z207" i="4"/>
  <c r="AB207" i="4"/>
  <c r="B207" i="4"/>
  <c r="AC208" i="4"/>
  <c r="W208" i="4"/>
  <c r="Z208" i="4"/>
  <c r="AB208" i="4"/>
  <c r="B208" i="4"/>
  <c r="AC209" i="4"/>
  <c r="W209" i="4"/>
  <c r="Z209" i="4"/>
  <c r="AB209" i="4"/>
  <c r="B209" i="4"/>
  <c r="AC210" i="4"/>
  <c r="W210" i="4"/>
  <c r="Z210" i="4"/>
  <c r="AB210" i="4"/>
  <c r="B210" i="4"/>
  <c r="AC211" i="4"/>
  <c r="W211" i="4"/>
  <c r="Z211" i="4"/>
  <c r="AB211" i="4"/>
  <c r="B211" i="4"/>
  <c r="AC212" i="4"/>
  <c r="W212" i="4"/>
  <c r="Z212" i="4"/>
  <c r="AB212" i="4"/>
  <c r="B212" i="4"/>
  <c r="AC213" i="4"/>
  <c r="W213" i="4"/>
  <c r="Z213" i="4"/>
  <c r="AB213" i="4"/>
  <c r="B213" i="4"/>
  <c r="AC214" i="4"/>
  <c r="W214" i="4"/>
  <c r="Z214" i="4"/>
  <c r="AB214" i="4"/>
  <c r="B214" i="4"/>
  <c r="AC215" i="4"/>
  <c r="W215" i="4"/>
  <c r="Z215" i="4"/>
  <c r="AB215" i="4"/>
  <c r="B215" i="4"/>
  <c r="AC216" i="4"/>
  <c r="W216" i="4"/>
  <c r="Z216" i="4"/>
  <c r="AB216" i="4"/>
  <c r="B216" i="4"/>
  <c r="AC217" i="4"/>
  <c r="W217" i="4"/>
  <c r="Z217" i="4"/>
  <c r="AB217" i="4"/>
  <c r="B217" i="4"/>
  <c r="AC218" i="4"/>
  <c r="W218" i="4"/>
  <c r="Z218" i="4"/>
  <c r="AB218" i="4"/>
  <c r="B218" i="4"/>
  <c r="AC219" i="4"/>
  <c r="W219" i="4"/>
  <c r="Z219" i="4"/>
  <c r="AB219" i="4"/>
  <c r="B219" i="4"/>
  <c r="AC220" i="4"/>
  <c r="W220" i="4"/>
  <c r="Z220" i="4"/>
  <c r="AB220" i="4"/>
  <c r="B220" i="4"/>
  <c r="AC221" i="4"/>
  <c r="W221" i="4"/>
  <c r="Z221" i="4"/>
  <c r="AB221" i="4"/>
  <c r="B221" i="4"/>
  <c r="AC222" i="4"/>
  <c r="W222" i="4"/>
  <c r="Z222" i="4"/>
  <c r="AB222" i="4"/>
  <c r="B222" i="4"/>
  <c r="AC223" i="4"/>
  <c r="W223" i="4"/>
  <c r="Z223" i="4"/>
  <c r="AB223" i="4"/>
  <c r="B223" i="4"/>
  <c r="AC224" i="4"/>
  <c r="W224" i="4"/>
  <c r="Z224" i="4"/>
  <c r="AB224" i="4"/>
  <c r="B224" i="4"/>
  <c r="AC225" i="4"/>
  <c r="W225" i="4"/>
  <c r="Z225" i="4"/>
  <c r="AB225" i="4"/>
  <c r="B225" i="4"/>
  <c r="AC226" i="4"/>
  <c r="W226" i="4"/>
  <c r="Z226" i="4"/>
  <c r="AB226" i="4"/>
  <c r="B226" i="4"/>
  <c r="AC227" i="4"/>
  <c r="W227" i="4"/>
  <c r="Z227" i="4"/>
  <c r="AB227" i="4"/>
  <c r="B227" i="4"/>
  <c r="AC228" i="4"/>
  <c r="W228" i="4"/>
  <c r="Z228" i="4"/>
  <c r="AB228" i="4"/>
  <c r="B228" i="4"/>
  <c r="AC229" i="4"/>
  <c r="W229" i="4"/>
  <c r="Z229" i="4"/>
  <c r="AB229" i="4"/>
  <c r="B229" i="4"/>
  <c r="AC230" i="4"/>
  <c r="W230" i="4"/>
  <c r="Z230" i="4"/>
  <c r="AB230" i="4"/>
  <c r="B230" i="4"/>
  <c r="AC231" i="4"/>
  <c r="W231" i="4"/>
  <c r="Z231" i="4"/>
  <c r="AB231" i="4"/>
  <c r="B231" i="4"/>
  <c r="AC232" i="4"/>
  <c r="W232" i="4"/>
  <c r="Z232" i="4"/>
  <c r="AB232" i="4"/>
  <c r="B232" i="4"/>
  <c r="AC233" i="4"/>
  <c r="W233" i="4"/>
  <c r="Z233" i="4"/>
  <c r="AB233" i="4"/>
  <c r="B233" i="4"/>
  <c r="AC234" i="4"/>
  <c r="W234" i="4"/>
  <c r="Z234" i="4"/>
  <c r="AB234" i="4"/>
  <c r="B234" i="4"/>
  <c r="AC235" i="4"/>
  <c r="W235" i="4"/>
  <c r="Z235" i="4"/>
  <c r="AB235" i="4"/>
  <c r="B235" i="4"/>
  <c r="AC236" i="4"/>
  <c r="W236" i="4"/>
  <c r="Z236" i="4"/>
  <c r="AB236" i="4"/>
  <c r="B236" i="4"/>
  <c r="AC237" i="4"/>
  <c r="W237" i="4"/>
  <c r="Z237" i="4"/>
  <c r="AB237" i="4"/>
  <c r="B237" i="4"/>
  <c r="AC238" i="4"/>
  <c r="W238" i="4"/>
  <c r="Z238" i="4"/>
  <c r="AB238" i="4"/>
  <c r="B238" i="4"/>
  <c r="AC239" i="4"/>
  <c r="W239" i="4"/>
  <c r="Z239" i="4"/>
  <c r="AB239" i="4"/>
  <c r="B239" i="4"/>
  <c r="AC240" i="4"/>
  <c r="W240" i="4"/>
  <c r="Z240" i="4"/>
  <c r="AB240" i="4"/>
  <c r="B240" i="4"/>
  <c r="AC241" i="4"/>
  <c r="W241" i="4"/>
  <c r="Z241" i="4"/>
  <c r="AB241" i="4"/>
  <c r="B241" i="4"/>
  <c r="AC242" i="4"/>
  <c r="W242" i="4"/>
  <c r="Z242" i="4"/>
  <c r="AB242" i="4"/>
  <c r="B242" i="4"/>
  <c r="AC243" i="4"/>
  <c r="W243" i="4"/>
  <c r="Z243" i="4"/>
  <c r="AB243" i="4"/>
  <c r="B243" i="4"/>
  <c r="AC244" i="4"/>
  <c r="W244" i="4"/>
  <c r="Z244" i="4"/>
  <c r="AB244" i="4"/>
  <c r="B244" i="4"/>
  <c r="AC245" i="4"/>
  <c r="W245" i="4"/>
  <c r="Z245" i="4"/>
  <c r="AB245" i="4"/>
  <c r="B245" i="4"/>
  <c r="AC246" i="4"/>
  <c r="W246" i="4"/>
  <c r="Z246" i="4"/>
  <c r="AB246" i="4"/>
  <c r="B246" i="4"/>
  <c r="AC247" i="4"/>
  <c r="W247" i="4"/>
  <c r="Z247" i="4"/>
  <c r="AB247" i="4"/>
  <c r="B247" i="4"/>
  <c r="AC248" i="4"/>
  <c r="W248" i="4"/>
  <c r="Z248" i="4"/>
  <c r="AB248" i="4"/>
  <c r="B248" i="4"/>
  <c r="AC249" i="4"/>
  <c r="W249" i="4"/>
  <c r="Z249" i="4"/>
  <c r="AB249" i="4"/>
  <c r="B249" i="4"/>
  <c r="AC250" i="4"/>
  <c r="W250" i="4"/>
  <c r="Z250" i="4"/>
  <c r="AB250" i="4"/>
  <c r="B250" i="4"/>
  <c r="AC251" i="4"/>
  <c r="W251" i="4"/>
  <c r="Z251" i="4"/>
  <c r="AB251" i="4"/>
  <c r="B251" i="4"/>
  <c r="AC252" i="4"/>
  <c r="W252" i="4"/>
  <c r="Z252" i="4"/>
  <c r="AB252" i="4"/>
  <c r="B252" i="4"/>
  <c r="AC253" i="4"/>
  <c r="W253" i="4"/>
  <c r="Z253" i="4"/>
  <c r="AB253" i="4"/>
  <c r="B253" i="4"/>
  <c r="AC254" i="4"/>
  <c r="W254" i="4"/>
  <c r="Z254" i="4"/>
  <c r="AB254" i="4"/>
  <c r="B254" i="4"/>
  <c r="AC255" i="4"/>
  <c r="W255" i="4"/>
  <c r="Z255" i="4"/>
  <c r="AB255" i="4"/>
  <c r="B255" i="4"/>
  <c r="AC256" i="4"/>
  <c r="W256" i="4"/>
  <c r="Z256" i="4"/>
  <c r="AB256" i="4"/>
  <c r="B256" i="4"/>
  <c r="AC257" i="4"/>
  <c r="W257" i="4"/>
  <c r="Z257" i="4"/>
  <c r="AB257" i="4"/>
  <c r="B257" i="4"/>
  <c r="AC258" i="4"/>
  <c r="W258" i="4"/>
  <c r="Z258" i="4"/>
  <c r="AB258" i="4"/>
  <c r="B258" i="4"/>
  <c r="AC259" i="4"/>
  <c r="W259" i="4"/>
  <c r="Z259" i="4"/>
  <c r="AB259" i="4"/>
  <c r="B259" i="4"/>
  <c r="AC260" i="4"/>
  <c r="W260" i="4"/>
  <c r="Z260" i="4"/>
  <c r="AB260" i="4"/>
  <c r="B260" i="4"/>
  <c r="AC261" i="4"/>
  <c r="W261" i="4"/>
  <c r="Z261" i="4"/>
  <c r="AB261" i="4"/>
  <c r="B261" i="4"/>
  <c r="AC262" i="4"/>
  <c r="W262" i="4"/>
  <c r="Z262" i="4"/>
  <c r="AB262" i="4"/>
  <c r="B262" i="4"/>
  <c r="AC263" i="4"/>
  <c r="W263" i="4"/>
  <c r="Z263" i="4"/>
  <c r="AB263" i="4"/>
  <c r="B263" i="4"/>
  <c r="AC264" i="4"/>
  <c r="W264" i="4"/>
  <c r="Z264" i="4"/>
  <c r="AB264" i="4"/>
  <c r="B264" i="4"/>
  <c r="AC265" i="4"/>
  <c r="W265" i="4"/>
  <c r="Z265" i="4"/>
  <c r="AB265" i="4"/>
  <c r="B265" i="4"/>
  <c r="AC266" i="4"/>
  <c r="W266" i="4"/>
  <c r="Z266" i="4"/>
  <c r="AB266" i="4"/>
  <c r="B266" i="4"/>
  <c r="AC267" i="4"/>
  <c r="W267" i="4"/>
  <c r="Z267" i="4"/>
  <c r="AB267" i="4"/>
  <c r="B267" i="4"/>
  <c r="AC268" i="4"/>
  <c r="W268" i="4"/>
  <c r="Z268" i="4"/>
  <c r="AB268" i="4"/>
  <c r="B268" i="4"/>
  <c r="AC269" i="4"/>
  <c r="W269" i="4"/>
  <c r="Z269" i="4"/>
  <c r="AB269" i="4"/>
  <c r="B269" i="4"/>
  <c r="AC270" i="4"/>
  <c r="W270" i="4"/>
  <c r="Z270" i="4"/>
  <c r="AB270" i="4"/>
  <c r="B270" i="4"/>
  <c r="AC271" i="4"/>
  <c r="W271" i="4"/>
  <c r="Z271" i="4"/>
  <c r="AB271" i="4"/>
  <c r="B271" i="4"/>
  <c r="AC272" i="4"/>
  <c r="W272" i="4"/>
  <c r="Z272" i="4"/>
  <c r="AB272" i="4"/>
  <c r="B272" i="4"/>
  <c r="AC273" i="4"/>
  <c r="W273" i="4"/>
  <c r="Z273" i="4"/>
  <c r="AB273" i="4"/>
  <c r="B273" i="4"/>
  <c r="AC274" i="4"/>
  <c r="W274" i="4"/>
  <c r="Z274" i="4"/>
  <c r="AB274" i="4"/>
  <c r="B274" i="4"/>
  <c r="AC275" i="4"/>
  <c r="W275" i="4"/>
  <c r="Z275" i="4"/>
  <c r="AB275" i="4"/>
  <c r="B275" i="4"/>
  <c r="AC276" i="4"/>
  <c r="W276" i="4"/>
  <c r="Z276" i="4"/>
  <c r="AB276" i="4"/>
  <c r="B276" i="4"/>
  <c r="AC277" i="4"/>
  <c r="W277" i="4"/>
  <c r="Z277" i="4"/>
  <c r="AB277" i="4"/>
  <c r="B277" i="4"/>
  <c r="AC278" i="4"/>
  <c r="W278" i="4"/>
  <c r="Z278" i="4"/>
  <c r="AB278" i="4"/>
  <c r="B278" i="4"/>
  <c r="AC279" i="4"/>
  <c r="W279" i="4"/>
  <c r="Z279" i="4"/>
  <c r="AB279" i="4"/>
  <c r="B279" i="4"/>
  <c r="AC280" i="4"/>
  <c r="W280" i="4"/>
  <c r="Z280" i="4"/>
  <c r="AB280" i="4"/>
  <c r="B280" i="4"/>
  <c r="AC281" i="4"/>
  <c r="W281" i="4"/>
  <c r="Z281" i="4"/>
  <c r="AB281" i="4"/>
  <c r="B281" i="4"/>
  <c r="AC282" i="4"/>
  <c r="W282" i="4"/>
  <c r="Z282" i="4"/>
  <c r="AB282" i="4"/>
  <c r="B282" i="4"/>
  <c r="AC283" i="4"/>
  <c r="W283" i="4"/>
  <c r="Z283" i="4"/>
  <c r="AB283" i="4"/>
  <c r="B283" i="4"/>
  <c r="AC284" i="4"/>
  <c r="W284" i="4"/>
  <c r="Z284" i="4"/>
  <c r="AB284" i="4"/>
  <c r="B284" i="4"/>
  <c r="AC285" i="4"/>
  <c r="W285" i="4"/>
  <c r="Z285" i="4"/>
  <c r="AB285" i="4"/>
  <c r="B285" i="4"/>
  <c r="AC286" i="4"/>
  <c r="W286" i="4"/>
  <c r="Z286" i="4"/>
  <c r="AB286" i="4"/>
  <c r="B286" i="4"/>
  <c r="AC287" i="4"/>
  <c r="W287" i="4"/>
  <c r="Z287" i="4"/>
  <c r="AB287" i="4"/>
  <c r="B287" i="4"/>
  <c r="AC288" i="4"/>
  <c r="W288" i="4"/>
  <c r="Z288" i="4"/>
  <c r="AB288" i="4"/>
  <c r="B288" i="4"/>
  <c r="AC289" i="4"/>
  <c r="W289" i="4"/>
  <c r="Z289" i="4"/>
  <c r="AB289" i="4"/>
  <c r="B289" i="4"/>
  <c r="AC290" i="4"/>
  <c r="W290" i="4"/>
  <c r="Z290" i="4"/>
  <c r="AB290" i="4"/>
  <c r="B290" i="4"/>
  <c r="AC291" i="4"/>
  <c r="W291" i="4"/>
  <c r="Z291" i="4"/>
  <c r="AB291" i="4"/>
  <c r="B291" i="4"/>
  <c r="AC292" i="4"/>
  <c r="W292" i="4"/>
  <c r="Z292" i="4"/>
  <c r="AB292" i="4"/>
  <c r="B292" i="4"/>
  <c r="AC293" i="4"/>
  <c r="W293" i="4"/>
  <c r="Z293" i="4"/>
  <c r="AB293" i="4"/>
  <c r="B293" i="4"/>
  <c r="AC294" i="4"/>
  <c r="W294" i="4"/>
  <c r="Z294" i="4"/>
  <c r="AB294" i="4"/>
  <c r="B294" i="4"/>
  <c r="AC295" i="4"/>
  <c r="W295" i="4"/>
  <c r="Z295" i="4"/>
  <c r="AB295" i="4"/>
  <c r="B295" i="4"/>
  <c r="AC296" i="4"/>
  <c r="W296" i="4"/>
  <c r="Z296" i="4"/>
  <c r="AB296" i="4"/>
  <c r="B296" i="4"/>
  <c r="AC297" i="4"/>
  <c r="W297" i="4"/>
  <c r="Z297" i="4"/>
  <c r="AB297" i="4"/>
  <c r="B297" i="4"/>
  <c r="AC298" i="4"/>
  <c r="W298" i="4"/>
  <c r="Z298" i="4"/>
  <c r="AB298" i="4"/>
  <c r="B298" i="4"/>
  <c r="AC299" i="4"/>
  <c r="W299" i="4"/>
  <c r="Z299" i="4"/>
  <c r="AB299" i="4"/>
  <c r="B299" i="4"/>
  <c r="AC300" i="4"/>
  <c r="W300" i="4"/>
  <c r="Z300" i="4"/>
  <c r="AB300" i="4"/>
  <c r="B300" i="4"/>
  <c r="AC301" i="4"/>
  <c r="W301" i="4"/>
  <c r="Z301" i="4"/>
  <c r="AB301" i="4"/>
  <c r="B301" i="4"/>
  <c r="AC302" i="4"/>
  <c r="W302" i="4"/>
  <c r="Z302" i="4"/>
  <c r="AB302" i="4"/>
  <c r="B302" i="4"/>
  <c r="AC303" i="4"/>
  <c r="W303" i="4"/>
  <c r="Z303" i="4"/>
  <c r="AB303" i="4"/>
  <c r="B303" i="4"/>
  <c r="AC304" i="4"/>
  <c r="W304" i="4"/>
  <c r="Z304" i="4"/>
  <c r="AB304" i="4"/>
  <c r="B304" i="4"/>
  <c r="AC305" i="4"/>
  <c r="W305" i="4"/>
  <c r="Z305" i="4"/>
  <c r="AB305" i="4"/>
  <c r="B305" i="4"/>
  <c r="AC306" i="4"/>
  <c r="W306" i="4"/>
  <c r="Z306" i="4"/>
  <c r="AB306" i="4"/>
  <c r="B306" i="4"/>
  <c r="AC307" i="4"/>
  <c r="W307" i="4"/>
  <c r="Z307" i="4"/>
  <c r="AB307" i="4"/>
  <c r="B307" i="4"/>
  <c r="AC308" i="4"/>
  <c r="W308" i="4"/>
  <c r="Z308" i="4"/>
  <c r="AB308" i="4"/>
  <c r="B308" i="4"/>
  <c r="AC309" i="4"/>
  <c r="W309" i="4"/>
  <c r="Z309" i="4"/>
  <c r="AB309" i="4"/>
  <c r="B309" i="4"/>
  <c r="AC310" i="4"/>
  <c r="W310" i="4"/>
  <c r="Z310" i="4"/>
  <c r="AB310" i="4"/>
  <c r="B310" i="4"/>
  <c r="AC311" i="4"/>
  <c r="W311" i="4"/>
  <c r="Z311" i="4"/>
  <c r="AB311" i="4"/>
  <c r="B311" i="4"/>
  <c r="AC312" i="4"/>
  <c r="W312" i="4"/>
  <c r="Z312" i="4"/>
  <c r="AB312" i="4"/>
  <c r="B312" i="4"/>
  <c r="AC313" i="4"/>
  <c r="W313" i="4"/>
  <c r="Z313" i="4"/>
  <c r="AB313" i="4"/>
  <c r="B313" i="4"/>
  <c r="AC314" i="4"/>
  <c r="W314" i="4"/>
  <c r="Z314" i="4"/>
  <c r="AB314" i="4"/>
  <c r="B314" i="4"/>
  <c r="AC315" i="4"/>
  <c r="W315" i="4"/>
  <c r="Z315" i="4"/>
  <c r="AB315" i="4"/>
  <c r="B315" i="4"/>
  <c r="AC316" i="4"/>
  <c r="W316" i="4"/>
  <c r="Z316" i="4"/>
  <c r="AB316" i="4"/>
  <c r="B316" i="4"/>
  <c r="AC317" i="4"/>
  <c r="W317" i="4"/>
  <c r="Z317" i="4"/>
  <c r="AB317" i="4"/>
  <c r="B317" i="4"/>
  <c r="AC318" i="4"/>
  <c r="W318" i="4"/>
  <c r="Z318" i="4"/>
  <c r="AB318" i="4"/>
  <c r="B318" i="4"/>
  <c r="AC319" i="4"/>
  <c r="W319" i="4"/>
  <c r="Z319" i="4"/>
  <c r="AB319" i="4"/>
  <c r="B319" i="4"/>
  <c r="AC320" i="4"/>
  <c r="W320" i="4"/>
  <c r="Z320" i="4"/>
  <c r="AB320" i="4"/>
  <c r="B320" i="4"/>
  <c r="AC321" i="4"/>
  <c r="W321" i="4"/>
  <c r="Z321" i="4"/>
  <c r="AB321" i="4"/>
  <c r="B321" i="4"/>
  <c r="AC322" i="4"/>
  <c r="W322" i="4"/>
  <c r="Z322" i="4"/>
  <c r="AB322" i="4"/>
  <c r="B322" i="4"/>
  <c r="AC323" i="4"/>
  <c r="W323" i="4"/>
  <c r="Z323" i="4"/>
  <c r="AB323" i="4"/>
  <c r="B323" i="4"/>
  <c r="AC324" i="4"/>
  <c r="W324" i="4"/>
  <c r="Z324" i="4"/>
  <c r="AB324" i="4"/>
  <c r="B324" i="4"/>
  <c r="AC325" i="4"/>
  <c r="W325" i="4"/>
  <c r="Z325" i="4"/>
  <c r="AB325" i="4"/>
  <c r="B325" i="4"/>
  <c r="AC326" i="4"/>
  <c r="W326" i="4"/>
  <c r="Z326" i="4"/>
  <c r="AB326" i="4"/>
  <c r="B326" i="4"/>
  <c r="AC327" i="4"/>
  <c r="W327" i="4"/>
  <c r="Z327" i="4"/>
  <c r="AB327" i="4"/>
  <c r="B327" i="4"/>
  <c r="AC328" i="4"/>
  <c r="W328" i="4"/>
  <c r="Z328" i="4"/>
  <c r="AB328" i="4"/>
  <c r="B328" i="4"/>
  <c r="AC329" i="4"/>
  <c r="W329" i="4"/>
  <c r="Z329" i="4"/>
  <c r="AB329" i="4"/>
  <c r="B329" i="4"/>
  <c r="AC330" i="4"/>
  <c r="W330" i="4"/>
  <c r="Z330" i="4"/>
  <c r="AB330" i="4"/>
  <c r="B330" i="4"/>
  <c r="AC331" i="4"/>
  <c r="W331" i="4"/>
  <c r="Z331" i="4"/>
  <c r="AB331" i="4"/>
  <c r="B331" i="4"/>
  <c r="AC332" i="4"/>
  <c r="W332" i="4"/>
  <c r="Z332" i="4"/>
  <c r="AB332" i="4"/>
  <c r="B332" i="4"/>
  <c r="AC333" i="4"/>
  <c r="W333" i="4"/>
  <c r="Z333" i="4"/>
  <c r="AB333" i="4"/>
  <c r="B333" i="4"/>
  <c r="AC334" i="4"/>
  <c r="W334" i="4"/>
  <c r="Z334" i="4"/>
  <c r="AB334" i="4"/>
  <c r="B334" i="4"/>
  <c r="AC335" i="4"/>
  <c r="W335" i="4"/>
  <c r="Z335" i="4"/>
  <c r="AB335" i="4"/>
  <c r="B335" i="4"/>
  <c r="AC336" i="4"/>
  <c r="W336" i="4"/>
  <c r="Z336" i="4"/>
  <c r="AB336" i="4"/>
  <c r="B336" i="4"/>
  <c r="AC337" i="4"/>
  <c r="W337" i="4"/>
  <c r="Z337" i="4"/>
  <c r="AB337" i="4"/>
  <c r="B337" i="4"/>
  <c r="AC338" i="4"/>
  <c r="W338" i="4"/>
  <c r="Z338" i="4"/>
  <c r="AB338" i="4"/>
  <c r="B338" i="4"/>
  <c r="AC339" i="4"/>
  <c r="W339" i="4"/>
  <c r="Z339" i="4"/>
  <c r="AB339" i="4"/>
  <c r="B339" i="4"/>
  <c r="AC340" i="4"/>
  <c r="W340" i="4"/>
  <c r="Z340" i="4"/>
  <c r="AB340" i="4"/>
  <c r="B340" i="4"/>
  <c r="AC341" i="4"/>
  <c r="W341" i="4"/>
  <c r="Z341" i="4"/>
  <c r="AB341" i="4"/>
  <c r="B341" i="4"/>
  <c r="AC342" i="4"/>
  <c r="W342" i="4"/>
  <c r="Z342" i="4"/>
  <c r="AB342" i="4"/>
  <c r="B342" i="4"/>
  <c r="AC343" i="4"/>
  <c r="W343" i="4"/>
  <c r="Z343" i="4"/>
  <c r="AB343" i="4"/>
  <c r="B343" i="4"/>
  <c r="AC344" i="4"/>
  <c r="W344" i="4"/>
  <c r="Z344" i="4"/>
  <c r="AB344" i="4"/>
  <c r="B344" i="4"/>
  <c r="AC345" i="4"/>
  <c r="W345" i="4"/>
  <c r="Z345" i="4"/>
  <c r="AB345" i="4"/>
  <c r="B345" i="4"/>
  <c r="AC346" i="4"/>
  <c r="W346" i="4"/>
  <c r="Z346" i="4"/>
  <c r="AB346" i="4"/>
  <c r="B346" i="4"/>
  <c r="AC347" i="4"/>
  <c r="W347" i="4"/>
  <c r="Z347" i="4"/>
  <c r="AB347" i="4"/>
  <c r="B347" i="4"/>
  <c r="AC348" i="4"/>
  <c r="W348" i="4"/>
  <c r="Z348" i="4"/>
  <c r="AB348" i="4"/>
  <c r="B348" i="4"/>
  <c r="AC349" i="4"/>
  <c r="W349" i="4"/>
  <c r="Z349" i="4"/>
  <c r="AB349" i="4"/>
  <c r="B349" i="4"/>
  <c r="AC350" i="4"/>
  <c r="W350" i="4"/>
  <c r="Z350" i="4"/>
  <c r="AB350" i="4"/>
  <c r="B350" i="4"/>
  <c r="AC351" i="4"/>
  <c r="W351" i="4"/>
  <c r="Z351" i="4"/>
  <c r="AB351" i="4"/>
  <c r="B351" i="4"/>
  <c r="AC352" i="4"/>
  <c r="W352" i="4"/>
  <c r="Z352" i="4"/>
  <c r="AB352" i="4"/>
  <c r="B352" i="4"/>
  <c r="AC353" i="4"/>
  <c r="W353" i="4"/>
  <c r="Z353" i="4"/>
  <c r="AB353" i="4"/>
  <c r="B353" i="4"/>
  <c r="AC354" i="4"/>
  <c r="W354" i="4"/>
  <c r="Z354" i="4"/>
  <c r="AB354" i="4"/>
  <c r="B354" i="4"/>
  <c r="AC355" i="4"/>
  <c r="W355" i="4"/>
  <c r="Z355" i="4"/>
  <c r="AB355" i="4"/>
  <c r="B355" i="4"/>
  <c r="AC356" i="4"/>
  <c r="W356" i="4"/>
  <c r="Z356" i="4"/>
  <c r="AB356" i="4"/>
  <c r="B356" i="4"/>
  <c r="AC357" i="4"/>
  <c r="W357" i="4"/>
  <c r="Z357" i="4"/>
  <c r="AB357" i="4"/>
  <c r="B357" i="4"/>
  <c r="AC358" i="4"/>
  <c r="W358" i="4"/>
  <c r="Z358" i="4"/>
  <c r="AB358" i="4"/>
  <c r="B358" i="4"/>
  <c r="AC359" i="4"/>
  <c r="W359" i="4"/>
  <c r="Z359" i="4"/>
  <c r="AB359" i="4"/>
  <c r="B359" i="4"/>
  <c r="AC360" i="4"/>
  <c r="W360" i="4"/>
  <c r="Z360" i="4"/>
  <c r="AB360" i="4"/>
  <c r="B360" i="4"/>
  <c r="AC361" i="4"/>
  <c r="W361" i="4"/>
  <c r="Z361" i="4"/>
  <c r="AB361" i="4"/>
  <c r="B361" i="4"/>
  <c r="AC362" i="4"/>
  <c r="W362" i="4"/>
  <c r="Z362" i="4"/>
  <c r="AB362" i="4"/>
  <c r="B362" i="4"/>
  <c r="AC363" i="4"/>
  <c r="W363" i="4"/>
  <c r="Z363" i="4"/>
  <c r="AB363" i="4"/>
  <c r="B363" i="4"/>
  <c r="AC364" i="4"/>
  <c r="W364" i="4"/>
  <c r="Z364" i="4"/>
  <c r="AB364" i="4"/>
  <c r="B364" i="4"/>
  <c r="AC365" i="4"/>
  <c r="W365" i="4"/>
  <c r="Z365" i="4"/>
  <c r="AB365" i="4"/>
  <c r="B365" i="4"/>
  <c r="AC366" i="4"/>
  <c r="W366" i="4"/>
  <c r="Z366" i="4"/>
  <c r="AB366" i="4"/>
  <c r="B366" i="4"/>
  <c r="AC367" i="4"/>
  <c r="W367" i="4"/>
  <c r="Z367" i="4"/>
  <c r="AB367" i="4"/>
  <c r="B367" i="4"/>
  <c r="AC368" i="4"/>
  <c r="W368" i="4"/>
  <c r="Z368" i="4"/>
  <c r="AB368" i="4"/>
  <c r="B368" i="4"/>
  <c r="AC369" i="4"/>
  <c r="W369" i="4"/>
  <c r="Z369" i="4"/>
  <c r="AB369" i="4"/>
  <c r="B369" i="4"/>
  <c r="AC370" i="4"/>
  <c r="W370" i="4"/>
  <c r="Z370" i="4"/>
  <c r="AB370" i="4"/>
  <c r="B370" i="4"/>
  <c r="AC371" i="4"/>
  <c r="W371" i="4"/>
  <c r="Z371" i="4"/>
  <c r="AB371" i="4"/>
  <c r="B371" i="4"/>
  <c r="AC372" i="4"/>
  <c r="W372" i="4"/>
  <c r="Z372" i="4"/>
  <c r="AB372" i="4"/>
  <c r="B372" i="4"/>
  <c r="AC373" i="4"/>
  <c r="W373" i="4"/>
  <c r="Z373" i="4"/>
  <c r="AB373" i="4"/>
  <c r="B373" i="4"/>
  <c r="AC374" i="4"/>
  <c r="W374" i="4"/>
  <c r="Z374" i="4"/>
  <c r="AB374" i="4"/>
  <c r="B374" i="4"/>
  <c r="AC375" i="4"/>
  <c r="W375" i="4"/>
  <c r="Z375" i="4"/>
  <c r="AB375" i="4"/>
  <c r="B375" i="4"/>
  <c r="AC376" i="4"/>
  <c r="W376" i="4"/>
  <c r="Z376" i="4"/>
  <c r="AB376" i="4"/>
  <c r="B376" i="4"/>
  <c r="AC377" i="4"/>
  <c r="W377" i="4"/>
  <c r="Z377" i="4"/>
  <c r="AB377" i="4"/>
  <c r="B377" i="4"/>
  <c r="AC378" i="4"/>
  <c r="W378" i="4"/>
  <c r="Z378" i="4"/>
  <c r="AB378" i="4"/>
  <c r="B378" i="4"/>
  <c r="AC379" i="4"/>
  <c r="W379" i="4"/>
  <c r="Z379" i="4"/>
  <c r="AB379" i="4"/>
  <c r="B379" i="4"/>
  <c r="AC380" i="4"/>
  <c r="W380" i="4"/>
  <c r="Z380" i="4"/>
  <c r="AB380" i="4"/>
  <c r="B380" i="4"/>
  <c r="AC381" i="4"/>
  <c r="W381" i="4"/>
  <c r="Z381" i="4"/>
  <c r="AB381" i="4"/>
  <c r="B381" i="4"/>
  <c r="AC382" i="4"/>
  <c r="W382" i="4"/>
  <c r="Z382" i="4"/>
  <c r="AB382" i="4"/>
  <c r="B382" i="4"/>
  <c r="AC383" i="4"/>
  <c r="W383" i="4"/>
  <c r="Z383" i="4"/>
  <c r="AB383" i="4"/>
  <c r="B383" i="4"/>
  <c r="AC384" i="4"/>
  <c r="W384" i="4"/>
  <c r="Z384" i="4"/>
  <c r="AB384" i="4"/>
  <c r="B384" i="4"/>
  <c r="AC385" i="4"/>
  <c r="W385" i="4"/>
  <c r="Z385" i="4"/>
  <c r="AB385" i="4"/>
  <c r="B385" i="4"/>
  <c r="AC386" i="4"/>
  <c r="W386" i="4"/>
  <c r="Z386" i="4"/>
  <c r="AB386" i="4"/>
  <c r="B386" i="4"/>
  <c r="AC387" i="4"/>
  <c r="W387" i="4"/>
  <c r="Z387" i="4"/>
  <c r="AB387" i="4"/>
  <c r="B387" i="4"/>
  <c r="AC388" i="4"/>
  <c r="W388" i="4"/>
  <c r="Z388" i="4"/>
  <c r="AB388" i="4"/>
  <c r="B388" i="4"/>
  <c r="AC389" i="4"/>
  <c r="W389" i="4"/>
  <c r="Z389" i="4"/>
  <c r="AB389" i="4"/>
  <c r="B389" i="4"/>
  <c r="AC390" i="4"/>
  <c r="W390" i="4"/>
  <c r="Z390" i="4"/>
  <c r="AB390" i="4"/>
  <c r="B390" i="4"/>
  <c r="AC391" i="4"/>
  <c r="W391" i="4"/>
  <c r="Z391" i="4"/>
  <c r="AB391" i="4"/>
  <c r="B391" i="4"/>
  <c r="AC392" i="4"/>
  <c r="W392" i="4"/>
  <c r="Z392" i="4"/>
  <c r="AB392" i="4"/>
  <c r="B392" i="4"/>
  <c r="AC393" i="4"/>
  <c r="W393" i="4"/>
  <c r="Z393" i="4"/>
  <c r="AB393" i="4"/>
  <c r="B393" i="4"/>
  <c r="AC394" i="4"/>
  <c r="W394" i="4"/>
  <c r="Z394" i="4"/>
  <c r="AB394" i="4"/>
  <c r="B394" i="4"/>
  <c r="AC395" i="4"/>
  <c r="W395" i="4"/>
  <c r="Z395" i="4"/>
  <c r="AB395" i="4"/>
  <c r="B395" i="4"/>
  <c r="AC396" i="4"/>
  <c r="W396" i="4"/>
  <c r="Z396" i="4"/>
  <c r="AB396" i="4"/>
  <c r="B396" i="4"/>
  <c r="AC397" i="4"/>
  <c r="W397" i="4"/>
  <c r="Z397" i="4"/>
  <c r="AB397" i="4"/>
  <c r="B397" i="4"/>
  <c r="AC398" i="4"/>
  <c r="W398" i="4"/>
  <c r="Z398" i="4"/>
  <c r="AB398" i="4"/>
  <c r="B398" i="4"/>
  <c r="AC399" i="4"/>
  <c r="W399" i="4"/>
  <c r="Z399" i="4"/>
  <c r="AB399" i="4"/>
  <c r="B399" i="4"/>
  <c r="AC400" i="4"/>
  <c r="W400" i="4"/>
  <c r="Z400" i="4"/>
  <c r="AB400" i="4"/>
  <c r="B400" i="4"/>
  <c r="AC401" i="4"/>
  <c r="W401" i="4"/>
  <c r="Z401" i="4"/>
  <c r="AB401" i="4"/>
  <c r="B401" i="4"/>
  <c r="AC402" i="4"/>
  <c r="W402" i="4"/>
  <c r="Z402" i="4"/>
  <c r="AB402" i="4"/>
  <c r="B402" i="4"/>
  <c r="AC403" i="4"/>
  <c r="W403" i="4"/>
  <c r="Z403" i="4"/>
  <c r="AB403" i="4"/>
  <c r="B403" i="4"/>
  <c r="AC404" i="4"/>
  <c r="W404" i="4"/>
  <c r="Z404" i="4"/>
  <c r="AB404" i="4"/>
  <c r="B404" i="4"/>
  <c r="AC405" i="4"/>
  <c r="W405" i="4"/>
  <c r="Z405" i="4"/>
  <c r="AB405" i="4"/>
  <c r="B405" i="4"/>
  <c r="AC406" i="4"/>
  <c r="W406" i="4"/>
  <c r="Z406" i="4"/>
  <c r="AB406" i="4"/>
  <c r="B406" i="4"/>
  <c r="AC407" i="4"/>
  <c r="W407" i="4"/>
  <c r="Z407" i="4"/>
  <c r="AB407" i="4"/>
  <c r="B407" i="4"/>
  <c r="AC408" i="4"/>
  <c r="W408" i="4"/>
  <c r="Z408" i="4"/>
  <c r="AB408" i="4"/>
  <c r="B408" i="4"/>
  <c r="AC409" i="4"/>
  <c r="W409" i="4"/>
  <c r="Z409" i="4"/>
  <c r="AB409" i="4"/>
  <c r="B409" i="4"/>
  <c r="AC410" i="4"/>
  <c r="W410" i="4"/>
  <c r="Z410" i="4"/>
  <c r="AB410" i="4"/>
  <c r="B410" i="4"/>
  <c r="AC411" i="4"/>
  <c r="W411" i="4"/>
  <c r="Z411" i="4"/>
  <c r="AB411" i="4"/>
  <c r="B411" i="4"/>
  <c r="AC412" i="4"/>
  <c r="W412" i="4"/>
  <c r="Z412" i="4"/>
  <c r="AB412" i="4"/>
  <c r="B412" i="4"/>
  <c r="AC413" i="4"/>
  <c r="W413" i="4"/>
  <c r="Z413" i="4"/>
  <c r="AB413" i="4"/>
  <c r="B413" i="4"/>
  <c r="AC414" i="4"/>
  <c r="W414" i="4"/>
  <c r="Z414" i="4"/>
  <c r="AB414" i="4"/>
  <c r="B414" i="4"/>
  <c r="AC415" i="4"/>
  <c r="W415" i="4"/>
  <c r="Z415" i="4"/>
  <c r="AB415" i="4"/>
  <c r="B415" i="4"/>
  <c r="AC416" i="4"/>
  <c r="W416" i="4"/>
  <c r="Z416" i="4"/>
  <c r="AB416" i="4"/>
  <c r="B416" i="4"/>
  <c r="AC417" i="4"/>
  <c r="W417" i="4"/>
  <c r="Z417" i="4"/>
  <c r="AB417" i="4"/>
  <c r="B417" i="4"/>
  <c r="AC418" i="4"/>
  <c r="W418" i="4"/>
  <c r="Z418" i="4"/>
  <c r="AB418" i="4"/>
  <c r="B418" i="4"/>
  <c r="AC419" i="4"/>
  <c r="W419" i="4"/>
  <c r="Z419" i="4"/>
  <c r="AB419" i="4"/>
  <c r="B419" i="4"/>
  <c r="AC420" i="4"/>
  <c r="W420" i="4"/>
  <c r="Z420" i="4"/>
  <c r="AB420" i="4"/>
  <c r="B420" i="4"/>
  <c r="AC421" i="4"/>
  <c r="W421" i="4"/>
  <c r="Z421" i="4"/>
  <c r="AB421" i="4"/>
  <c r="B421" i="4"/>
  <c r="AC422" i="4"/>
  <c r="W422" i="4"/>
  <c r="Z422" i="4"/>
  <c r="AB422" i="4"/>
  <c r="B422" i="4"/>
  <c r="AC423" i="4"/>
  <c r="W423" i="4"/>
  <c r="Z423" i="4"/>
  <c r="AB423" i="4"/>
  <c r="B423" i="4"/>
  <c r="AC424" i="4"/>
  <c r="W424" i="4"/>
  <c r="Z424" i="4"/>
  <c r="AB424" i="4"/>
  <c r="B424" i="4"/>
  <c r="AC425" i="4"/>
  <c r="W425" i="4"/>
  <c r="Z425" i="4"/>
  <c r="AB425" i="4"/>
  <c r="B425" i="4"/>
  <c r="AC426" i="4"/>
  <c r="W426" i="4"/>
  <c r="Z426" i="4"/>
  <c r="AB426" i="4"/>
  <c r="B426" i="4"/>
  <c r="AC427" i="4"/>
  <c r="W427" i="4"/>
  <c r="Z427" i="4"/>
  <c r="AB427" i="4"/>
  <c r="B427" i="4"/>
  <c r="AC428" i="4"/>
  <c r="W428" i="4"/>
  <c r="Z428" i="4"/>
  <c r="AB428" i="4"/>
  <c r="B428" i="4"/>
  <c r="AC429" i="4"/>
  <c r="W429" i="4"/>
  <c r="Z429" i="4"/>
  <c r="AB429" i="4"/>
  <c r="B429" i="4"/>
  <c r="AC430" i="4"/>
  <c r="W430" i="4"/>
  <c r="Z430" i="4"/>
  <c r="AB430" i="4"/>
  <c r="B430" i="4"/>
  <c r="AC431" i="4"/>
  <c r="W431" i="4"/>
  <c r="Z431" i="4"/>
  <c r="AB431" i="4"/>
  <c r="B431" i="4"/>
  <c r="AC432" i="4"/>
  <c r="W432" i="4"/>
  <c r="Z432" i="4"/>
  <c r="AB432" i="4"/>
  <c r="B432" i="4"/>
  <c r="AC433" i="4"/>
  <c r="W433" i="4"/>
  <c r="Z433" i="4"/>
  <c r="AB433" i="4"/>
  <c r="B433" i="4"/>
  <c r="AC434" i="4"/>
  <c r="W434" i="4"/>
  <c r="Z434" i="4"/>
  <c r="AB434" i="4"/>
  <c r="B434" i="4"/>
  <c r="AC435" i="4"/>
  <c r="W435" i="4"/>
  <c r="Z435" i="4"/>
  <c r="AB435" i="4"/>
  <c r="B435" i="4"/>
  <c r="AC436" i="4"/>
  <c r="W436" i="4"/>
  <c r="Z436" i="4"/>
  <c r="AB436" i="4"/>
  <c r="B436" i="4"/>
  <c r="AC437" i="4"/>
  <c r="W437" i="4"/>
  <c r="Z437" i="4"/>
  <c r="AB437" i="4"/>
  <c r="B437" i="4"/>
  <c r="AC438" i="4"/>
  <c r="W438" i="4"/>
  <c r="Z438" i="4"/>
  <c r="AB438" i="4"/>
  <c r="B438" i="4"/>
  <c r="AC439" i="4"/>
  <c r="W439" i="4"/>
  <c r="Z439" i="4"/>
  <c r="AB439" i="4"/>
  <c r="B439" i="4"/>
  <c r="AC440" i="4"/>
  <c r="W440" i="4"/>
  <c r="Z440" i="4"/>
  <c r="AB440" i="4"/>
  <c r="B440" i="4"/>
  <c r="AC441" i="4"/>
  <c r="W441" i="4"/>
  <c r="Z441" i="4"/>
  <c r="AB441" i="4"/>
  <c r="B441" i="4"/>
  <c r="AC442" i="4"/>
  <c r="W442" i="4"/>
  <c r="Z442" i="4"/>
  <c r="AB442" i="4"/>
  <c r="B442" i="4"/>
  <c r="AC443" i="4"/>
  <c r="W443" i="4"/>
  <c r="Z443" i="4"/>
  <c r="AB443" i="4"/>
  <c r="B443" i="4"/>
  <c r="AC444" i="4"/>
  <c r="W444" i="4"/>
  <c r="Z444" i="4"/>
  <c r="AB444" i="4"/>
  <c r="B444" i="4"/>
  <c r="AC445" i="4"/>
  <c r="W445" i="4"/>
  <c r="Z445" i="4"/>
  <c r="AB445" i="4"/>
  <c r="B445" i="4"/>
  <c r="AC446" i="4"/>
  <c r="W446" i="4"/>
  <c r="Z446" i="4"/>
  <c r="AB446" i="4"/>
  <c r="B446" i="4"/>
  <c r="AC447" i="4"/>
  <c r="W447" i="4"/>
  <c r="Z447" i="4"/>
  <c r="AB447" i="4"/>
  <c r="B447" i="4"/>
  <c r="AC448" i="4"/>
  <c r="W448" i="4"/>
  <c r="Z448" i="4"/>
  <c r="AB448" i="4"/>
  <c r="B448" i="4"/>
  <c r="AC449" i="4"/>
  <c r="W449" i="4"/>
  <c r="Z449" i="4"/>
  <c r="AB449" i="4"/>
  <c r="B449" i="4"/>
  <c r="AC450" i="4"/>
  <c r="W450" i="4"/>
  <c r="Z450" i="4"/>
  <c r="AB450" i="4"/>
  <c r="B450" i="4"/>
  <c r="AC451" i="4"/>
  <c r="W451" i="4"/>
  <c r="Z451" i="4"/>
  <c r="AB451" i="4"/>
  <c r="B451" i="4"/>
  <c r="AC452" i="4"/>
  <c r="W452" i="4"/>
  <c r="Z452" i="4"/>
  <c r="AB452" i="4"/>
  <c r="B452" i="4"/>
  <c r="AC453" i="4"/>
  <c r="W453" i="4"/>
  <c r="Z453" i="4"/>
  <c r="AB453" i="4"/>
  <c r="B453" i="4"/>
  <c r="AC454" i="4"/>
  <c r="W454" i="4"/>
  <c r="Z454" i="4"/>
  <c r="AB454" i="4"/>
  <c r="B454" i="4"/>
  <c r="AC455" i="4"/>
  <c r="W455" i="4"/>
  <c r="Z455" i="4"/>
  <c r="AB455" i="4"/>
  <c r="B455" i="4"/>
  <c r="AC456" i="4"/>
  <c r="W456" i="4"/>
  <c r="Z456" i="4"/>
  <c r="AB456" i="4"/>
  <c r="B456" i="4"/>
  <c r="AC457" i="4"/>
  <c r="W457" i="4"/>
  <c r="Z457" i="4"/>
  <c r="AB457" i="4"/>
  <c r="B457" i="4"/>
  <c r="AC458" i="4"/>
  <c r="W458" i="4"/>
  <c r="Z458" i="4"/>
  <c r="AB458" i="4"/>
  <c r="B458" i="4"/>
  <c r="AC459" i="4"/>
  <c r="W459" i="4"/>
  <c r="Z459" i="4"/>
  <c r="AB459" i="4"/>
  <c r="B459" i="4"/>
  <c r="AC460" i="4"/>
  <c r="W460" i="4"/>
  <c r="Z460" i="4"/>
  <c r="AB460" i="4"/>
  <c r="B460" i="4"/>
  <c r="AC461" i="4"/>
  <c r="W461" i="4"/>
  <c r="Z461" i="4"/>
  <c r="AB461" i="4"/>
  <c r="B461" i="4"/>
  <c r="AC462" i="4"/>
  <c r="W462" i="4"/>
  <c r="Z462" i="4"/>
  <c r="AB462" i="4"/>
  <c r="B462" i="4"/>
  <c r="AC463" i="4"/>
  <c r="W463" i="4"/>
  <c r="Z463" i="4"/>
  <c r="AB463" i="4"/>
  <c r="B463" i="4"/>
  <c r="AC464" i="4"/>
  <c r="W464" i="4"/>
  <c r="Z464" i="4"/>
  <c r="AB464" i="4"/>
  <c r="B464" i="4"/>
  <c r="AC465" i="4"/>
  <c r="W465" i="4"/>
  <c r="Z465" i="4"/>
  <c r="AB465" i="4"/>
  <c r="B465" i="4"/>
  <c r="AC466" i="4"/>
  <c r="W466" i="4"/>
  <c r="Z466" i="4"/>
  <c r="AB466" i="4"/>
  <c r="B466" i="4"/>
  <c r="AC467" i="4"/>
  <c r="W467" i="4"/>
  <c r="Z467" i="4"/>
  <c r="AB467" i="4"/>
  <c r="B467" i="4"/>
  <c r="AC468" i="4"/>
  <c r="W468" i="4"/>
  <c r="Z468" i="4"/>
  <c r="AB468" i="4"/>
  <c r="B468" i="4"/>
  <c r="AC469" i="4"/>
  <c r="W469" i="4"/>
  <c r="Z469" i="4"/>
  <c r="AB469" i="4"/>
  <c r="B469" i="4"/>
  <c r="AC470" i="4"/>
  <c r="W470" i="4"/>
  <c r="Z470" i="4"/>
  <c r="AB470" i="4"/>
  <c r="B470" i="4"/>
  <c r="AC471" i="4"/>
  <c r="W471" i="4"/>
  <c r="Z471" i="4"/>
  <c r="AB471" i="4"/>
  <c r="B471" i="4"/>
  <c r="AC472" i="4"/>
  <c r="W472" i="4"/>
  <c r="Z472" i="4"/>
  <c r="AB472" i="4"/>
  <c r="B472" i="4"/>
  <c r="AC473" i="4"/>
  <c r="W473" i="4"/>
  <c r="Z473" i="4"/>
  <c r="AB473" i="4"/>
  <c r="B473" i="4"/>
  <c r="AC474" i="4"/>
  <c r="W474" i="4"/>
  <c r="Z474" i="4"/>
  <c r="AB474" i="4"/>
  <c r="B474" i="4"/>
  <c r="AC475" i="4"/>
  <c r="W475" i="4"/>
  <c r="Z475" i="4"/>
  <c r="AB475" i="4"/>
  <c r="B475" i="4"/>
  <c r="AC476" i="4"/>
  <c r="W476" i="4"/>
  <c r="Z476" i="4"/>
  <c r="AB476" i="4"/>
  <c r="B476" i="4"/>
  <c r="AC477" i="4"/>
  <c r="W477" i="4"/>
  <c r="Z477" i="4"/>
  <c r="AB477" i="4"/>
  <c r="B477" i="4"/>
  <c r="AC478" i="4"/>
  <c r="W478" i="4"/>
  <c r="Z478" i="4"/>
  <c r="AB478" i="4"/>
  <c r="B478" i="4"/>
  <c r="AC479" i="4"/>
  <c r="W479" i="4"/>
  <c r="Z479" i="4"/>
  <c r="AB479" i="4"/>
  <c r="B479" i="4"/>
  <c r="AC480" i="4"/>
  <c r="W480" i="4"/>
  <c r="Z480" i="4"/>
  <c r="AB480" i="4"/>
  <c r="B480" i="4"/>
  <c r="AC481" i="4"/>
  <c r="W481" i="4"/>
  <c r="Z481" i="4"/>
  <c r="AB481" i="4"/>
  <c r="B481" i="4"/>
  <c r="AC482" i="4"/>
  <c r="W482" i="4"/>
  <c r="Z482" i="4"/>
  <c r="AB482" i="4"/>
  <c r="B482" i="4"/>
  <c r="AC483" i="4"/>
  <c r="W483" i="4"/>
  <c r="Z483" i="4"/>
  <c r="AB483" i="4"/>
  <c r="B483" i="4"/>
  <c r="AC484" i="4"/>
  <c r="W484" i="4"/>
  <c r="Z484" i="4"/>
  <c r="AB484" i="4"/>
  <c r="B484" i="4"/>
  <c r="AC485" i="4"/>
  <c r="W485" i="4"/>
  <c r="Z485" i="4"/>
  <c r="AB485" i="4"/>
  <c r="B485" i="4"/>
  <c r="AC486" i="4"/>
  <c r="W486" i="4"/>
  <c r="Z486" i="4"/>
  <c r="AB486" i="4"/>
  <c r="B486" i="4"/>
  <c r="AC487" i="4"/>
  <c r="W487" i="4"/>
  <c r="Z487" i="4"/>
  <c r="AB487" i="4"/>
  <c r="B487" i="4"/>
  <c r="AC488" i="4"/>
  <c r="W488" i="4"/>
  <c r="Z488" i="4"/>
  <c r="AB488" i="4"/>
  <c r="B488" i="4"/>
  <c r="AC489" i="4"/>
  <c r="W489" i="4"/>
  <c r="Z489" i="4"/>
  <c r="AB489" i="4"/>
  <c r="B489" i="4"/>
  <c r="AC490" i="4"/>
  <c r="W490" i="4"/>
  <c r="Z490" i="4"/>
  <c r="AB490" i="4"/>
  <c r="B490" i="4"/>
  <c r="AC491" i="4"/>
  <c r="W491" i="4"/>
  <c r="Z491" i="4"/>
  <c r="AB491" i="4"/>
  <c r="B491" i="4"/>
  <c r="AC492" i="4"/>
  <c r="W492" i="4"/>
  <c r="Z492" i="4"/>
  <c r="AB492" i="4"/>
  <c r="B492" i="4"/>
  <c r="AC493" i="4"/>
  <c r="W493" i="4"/>
  <c r="Z493" i="4"/>
  <c r="AB493" i="4"/>
  <c r="B493" i="4"/>
  <c r="AC494" i="4"/>
  <c r="W494" i="4"/>
  <c r="Z494" i="4"/>
  <c r="AB494" i="4"/>
  <c r="B494" i="4"/>
  <c r="AC495" i="4"/>
  <c r="W495" i="4"/>
  <c r="Z495" i="4"/>
  <c r="AB495" i="4"/>
  <c r="B495" i="4"/>
  <c r="AC496" i="4"/>
  <c r="W496" i="4"/>
  <c r="Z496" i="4"/>
  <c r="AB496" i="4"/>
  <c r="B496" i="4"/>
  <c r="AC497" i="4"/>
  <c r="W497" i="4"/>
  <c r="Z497" i="4"/>
  <c r="AB497" i="4"/>
  <c r="B497" i="4"/>
  <c r="AC498" i="4"/>
  <c r="W498" i="4"/>
  <c r="Z498" i="4"/>
  <c r="AB498" i="4"/>
  <c r="B498" i="4"/>
  <c r="AC499" i="4"/>
  <c r="W499" i="4"/>
  <c r="Z499" i="4"/>
  <c r="AB499" i="4"/>
  <c r="B499" i="4"/>
  <c r="AC500" i="4"/>
  <c r="W500" i="4"/>
  <c r="Z500" i="4"/>
  <c r="AB500" i="4"/>
  <c r="B500" i="4"/>
  <c r="AC501" i="4"/>
  <c r="W501" i="4"/>
  <c r="Z501" i="4"/>
  <c r="AB501" i="4"/>
  <c r="B501" i="4"/>
  <c r="AC502" i="4"/>
  <c r="W502" i="4"/>
  <c r="Z502" i="4"/>
  <c r="AB502" i="4"/>
  <c r="B502" i="4"/>
  <c r="AC503" i="4"/>
  <c r="W503" i="4"/>
  <c r="Z503" i="4"/>
  <c r="AB503" i="4"/>
  <c r="B503" i="4"/>
  <c r="AC504" i="4"/>
  <c r="W504" i="4"/>
  <c r="Z504" i="4"/>
  <c r="AB504" i="4"/>
  <c r="B504" i="4"/>
  <c r="AC505" i="4"/>
  <c r="W505" i="4"/>
  <c r="Z505" i="4"/>
  <c r="AB505" i="4"/>
  <c r="B505" i="4"/>
  <c r="AC506" i="4"/>
  <c r="W506" i="4"/>
  <c r="Z506" i="4"/>
  <c r="AB506" i="4"/>
  <c r="B506" i="4"/>
  <c r="AC507" i="4"/>
  <c r="W507" i="4"/>
  <c r="Z507" i="4"/>
  <c r="AB507" i="4"/>
  <c r="B507" i="4"/>
  <c r="AC508" i="4"/>
  <c r="W508" i="4"/>
  <c r="Z508" i="4"/>
  <c r="AB508" i="4"/>
  <c r="B508" i="4"/>
  <c r="AC509" i="4"/>
  <c r="W509" i="4"/>
  <c r="Z509" i="4"/>
  <c r="AB509" i="4"/>
  <c r="B509" i="4"/>
  <c r="AC510" i="4"/>
  <c r="W510" i="4"/>
  <c r="Z510" i="4"/>
  <c r="AB510" i="4"/>
  <c r="B510" i="4"/>
  <c r="AC511" i="4"/>
  <c r="W511" i="4"/>
  <c r="Z511" i="4"/>
  <c r="AB511" i="4"/>
  <c r="B511" i="4"/>
  <c r="AC512" i="4"/>
  <c r="W512" i="4"/>
  <c r="Z512" i="4"/>
  <c r="AB512" i="4"/>
  <c r="B512" i="4"/>
  <c r="AC513" i="4"/>
  <c r="W513" i="4"/>
  <c r="Z513" i="4"/>
  <c r="AB513" i="4"/>
  <c r="B513" i="4"/>
  <c r="AC514" i="4"/>
  <c r="W514" i="4"/>
  <c r="Z514" i="4"/>
  <c r="AB514" i="4"/>
  <c r="B514" i="4"/>
  <c r="AC515" i="4"/>
  <c r="W515" i="4"/>
  <c r="Z515" i="4"/>
  <c r="AB515" i="4"/>
  <c r="B515" i="4"/>
  <c r="AC516" i="4"/>
  <c r="W516" i="4"/>
  <c r="Z516" i="4"/>
  <c r="AB516" i="4"/>
  <c r="B516" i="4"/>
  <c r="AC517" i="4"/>
  <c r="W517" i="4"/>
  <c r="Z517" i="4"/>
  <c r="AB517" i="4"/>
  <c r="B517" i="4"/>
  <c r="AC518" i="4"/>
  <c r="W518" i="4"/>
  <c r="Z518" i="4"/>
  <c r="AB518" i="4"/>
  <c r="B518" i="4"/>
  <c r="AC519" i="4"/>
  <c r="W519" i="4"/>
  <c r="Z519" i="4"/>
  <c r="AB519" i="4"/>
  <c r="B519" i="4"/>
  <c r="AC520" i="4"/>
  <c r="W520" i="4"/>
  <c r="Z520" i="4"/>
  <c r="AB520" i="4"/>
  <c r="B520" i="4"/>
  <c r="AC521" i="4"/>
  <c r="W521" i="4"/>
  <c r="Z521" i="4"/>
  <c r="AB521" i="4"/>
  <c r="B521" i="4"/>
  <c r="AC522" i="4"/>
  <c r="W522" i="4"/>
  <c r="Z522" i="4"/>
  <c r="AB522" i="4"/>
  <c r="B522" i="4"/>
  <c r="AC523" i="4"/>
  <c r="W523" i="4"/>
  <c r="Z523" i="4"/>
  <c r="AB523" i="4"/>
  <c r="B523" i="4"/>
  <c r="AC524" i="4"/>
  <c r="W524" i="4"/>
  <c r="Z524" i="4"/>
  <c r="AB524" i="4"/>
  <c r="B524" i="4"/>
  <c r="AC525" i="4"/>
  <c r="W525" i="4"/>
  <c r="Z525" i="4"/>
  <c r="AB525" i="4"/>
  <c r="B525" i="4"/>
  <c r="AC526" i="4"/>
  <c r="W526" i="4"/>
  <c r="Z526" i="4"/>
  <c r="AB526" i="4"/>
  <c r="B526" i="4"/>
  <c r="AC527" i="4"/>
  <c r="W527" i="4"/>
  <c r="Z527" i="4"/>
  <c r="AB527" i="4"/>
  <c r="B527" i="4"/>
  <c r="AC528" i="4"/>
  <c r="W528" i="4"/>
  <c r="Z528" i="4"/>
  <c r="AB528" i="4"/>
  <c r="B528" i="4"/>
  <c r="AC529" i="4"/>
  <c r="W529" i="4"/>
  <c r="Z529" i="4"/>
  <c r="AB529" i="4"/>
  <c r="B529" i="4"/>
  <c r="AC530" i="4"/>
  <c r="W530" i="4"/>
  <c r="Z530" i="4"/>
  <c r="AB530" i="4"/>
  <c r="B530" i="4"/>
  <c r="AC531" i="4"/>
  <c r="W531" i="4"/>
  <c r="Z531" i="4"/>
  <c r="AB531" i="4"/>
  <c r="B531" i="4"/>
  <c r="AC532" i="4"/>
  <c r="W532" i="4"/>
  <c r="Z532" i="4"/>
  <c r="AB532" i="4"/>
  <c r="B532" i="4"/>
  <c r="AC533" i="4"/>
  <c r="W533" i="4"/>
  <c r="Z533" i="4"/>
  <c r="AB533" i="4"/>
  <c r="B533" i="4"/>
  <c r="AC534" i="4"/>
  <c r="W534" i="4"/>
  <c r="Z534" i="4"/>
  <c r="AB534" i="4"/>
  <c r="B534" i="4"/>
  <c r="AC535" i="4"/>
  <c r="W535" i="4"/>
  <c r="Z535" i="4"/>
  <c r="AB535" i="4"/>
  <c r="B535" i="4"/>
  <c r="AC536" i="4"/>
  <c r="W536" i="4"/>
  <c r="Z536" i="4"/>
  <c r="AB536" i="4"/>
  <c r="B536" i="4"/>
  <c r="AC537" i="4"/>
  <c r="W537" i="4"/>
  <c r="Z537" i="4"/>
  <c r="AB537" i="4"/>
  <c r="B537" i="4"/>
  <c r="AC538" i="4"/>
  <c r="W538" i="4"/>
  <c r="Z538" i="4"/>
  <c r="AB538" i="4"/>
  <c r="B538" i="4"/>
  <c r="AC539" i="4"/>
  <c r="W539" i="4"/>
  <c r="Z539" i="4"/>
  <c r="AB539" i="4"/>
  <c r="B539" i="4"/>
  <c r="AC540" i="4"/>
  <c r="W540" i="4"/>
  <c r="Z540" i="4"/>
  <c r="AB540" i="4"/>
  <c r="B540" i="4"/>
  <c r="AC541" i="4"/>
  <c r="W541" i="4"/>
  <c r="Z541" i="4"/>
  <c r="AB541" i="4"/>
  <c r="B541" i="4"/>
  <c r="AC542" i="4"/>
  <c r="W542" i="4"/>
  <c r="Z542" i="4"/>
  <c r="AB542" i="4"/>
  <c r="B542" i="4"/>
  <c r="AC543" i="4"/>
  <c r="W543" i="4"/>
  <c r="Z543" i="4"/>
  <c r="AB543" i="4"/>
  <c r="B543" i="4"/>
  <c r="AC544" i="4"/>
  <c r="W544" i="4"/>
  <c r="Z544" i="4"/>
  <c r="AB544" i="4"/>
  <c r="B544" i="4"/>
  <c r="AC545" i="4"/>
  <c r="W545" i="4"/>
  <c r="Z545" i="4"/>
  <c r="AB545" i="4"/>
  <c r="B545" i="4"/>
  <c r="AC546" i="4"/>
  <c r="W546" i="4"/>
  <c r="Z546" i="4"/>
  <c r="AB546" i="4"/>
  <c r="B546" i="4"/>
  <c r="AC547" i="4"/>
  <c r="W547" i="4"/>
  <c r="Z547" i="4"/>
  <c r="AB547" i="4"/>
  <c r="B547" i="4"/>
  <c r="AC548" i="4"/>
  <c r="W548" i="4"/>
  <c r="Z548" i="4"/>
  <c r="AB548" i="4"/>
  <c r="B548" i="4"/>
  <c r="AC549" i="4"/>
  <c r="W549" i="4"/>
  <c r="Z549" i="4"/>
  <c r="AB549" i="4"/>
  <c r="B549" i="4"/>
  <c r="AC550" i="4"/>
  <c r="W550" i="4"/>
  <c r="Z550" i="4"/>
  <c r="AB550" i="4"/>
  <c r="B550" i="4"/>
  <c r="AC551" i="4"/>
  <c r="W551" i="4"/>
  <c r="Z551" i="4"/>
  <c r="AB551" i="4"/>
  <c r="B551" i="4"/>
  <c r="AC552" i="4"/>
  <c r="W552" i="4"/>
  <c r="Z552" i="4"/>
  <c r="AB552" i="4"/>
  <c r="B552" i="4"/>
  <c r="AC553" i="4"/>
  <c r="W553" i="4"/>
  <c r="Z553" i="4"/>
  <c r="AB553" i="4"/>
  <c r="B553" i="4"/>
  <c r="AC554" i="4"/>
  <c r="W554" i="4"/>
  <c r="Z554" i="4"/>
  <c r="AB554" i="4"/>
  <c r="B554" i="4"/>
  <c r="AC555" i="4"/>
  <c r="W555" i="4"/>
  <c r="Z555" i="4"/>
  <c r="AB555" i="4"/>
  <c r="B555" i="4"/>
  <c r="AC556" i="4"/>
  <c r="W556" i="4"/>
  <c r="Z556" i="4"/>
  <c r="AB556" i="4"/>
  <c r="B556" i="4"/>
  <c r="AC557" i="4"/>
  <c r="W557" i="4"/>
  <c r="Z557" i="4"/>
  <c r="AB557" i="4"/>
  <c r="B557" i="4"/>
  <c r="AC558" i="4"/>
  <c r="W558" i="4"/>
  <c r="Z558" i="4"/>
  <c r="AB558" i="4"/>
  <c r="B558" i="4"/>
  <c r="AC559" i="4"/>
  <c r="W559" i="4"/>
  <c r="Z559" i="4"/>
  <c r="AB559" i="4"/>
  <c r="B559" i="4"/>
  <c r="AC560" i="4"/>
  <c r="W560" i="4"/>
  <c r="Z560" i="4"/>
  <c r="AB560" i="4"/>
  <c r="B560" i="4"/>
  <c r="AC561" i="4"/>
  <c r="W561" i="4"/>
  <c r="Z561" i="4"/>
  <c r="AB561" i="4"/>
  <c r="B561" i="4"/>
  <c r="AC562" i="4"/>
  <c r="W562" i="4"/>
  <c r="Z562" i="4"/>
  <c r="AB562" i="4"/>
  <c r="B562" i="4"/>
  <c r="AC563" i="4"/>
  <c r="W563" i="4"/>
  <c r="Z563" i="4"/>
  <c r="AB563" i="4"/>
  <c r="B563" i="4"/>
  <c r="AC564" i="4"/>
  <c r="W564" i="4"/>
  <c r="Z564" i="4"/>
  <c r="AB564" i="4"/>
  <c r="B564" i="4"/>
  <c r="AC565" i="4"/>
  <c r="W565" i="4"/>
  <c r="Z565" i="4"/>
  <c r="AB565" i="4"/>
  <c r="B565" i="4"/>
  <c r="AC566" i="4"/>
  <c r="W566" i="4"/>
  <c r="Z566" i="4"/>
  <c r="AB566" i="4"/>
  <c r="B566" i="4"/>
  <c r="AC567" i="4"/>
  <c r="W567" i="4"/>
  <c r="Z567" i="4"/>
  <c r="AB567" i="4"/>
  <c r="B567" i="4"/>
  <c r="AC568" i="4"/>
  <c r="W568" i="4"/>
  <c r="Z568" i="4"/>
  <c r="AB568" i="4"/>
  <c r="B568" i="4"/>
  <c r="AC569" i="4"/>
  <c r="W569" i="4"/>
  <c r="Z569" i="4"/>
  <c r="AB569" i="4"/>
  <c r="B569" i="4"/>
  <c r="AC570" i="4"/>
  <c r="W570" i="4"/>
  <c r="Z570" i="4"/>
  <c r="AB570" i="4"/>
  <c r="B570" i="4"/>
  <c r="AC571" i="4"/>
  <c r="W571" i="4"/>
  <c r="Z571" i="4"/>
  <c r="AB571" i="4"/>
  <c r="B571" i="4"/>
  <c r="AC572" i="4"/>
  <c r="W572" i="4"/>
  <c r="Z572" i="4"/>
  <c r="AB572" i="4"/>
  <c r="B572" i="4"/>
  <c r="AC573" i="4"/>
  <c r="W573" i="4"/>
  <c r="Z573" i="4"/>
  <c r="AB573" i="4"/>
  <c r="B573" i="4"/>
  <c r="AC574" i="4"/>
  <c r="W574" i="4"/>
  <c r="Z574" i="4"/>
  <c r="AB574" i="4"/>
  <c r="B574" i="4"/>
  <c r="AC575" i="4"/>
  <c r="W575" i="4"/>
  <c r="Z575" i="4"/>
  <c r="AB575" i="4"/>
  <c r="B575" i="4"/>
  <c r="AC576" i="4"/>
  <c r="W576" i="4"/>
  <c r="Z576" i="4"/>
  <c r="AB576" i="4"/>
  <c r="B576" i="4"/>
  <c r="AC577" i="4"/>
  <c r="W577" i="4"/>
  <c r="Z577" i="4"/>
  <c r="AB577" i="4"/>
  <c r="B577" i="4"/>
  <c r="AC578" i="4"/>
  <c r="W578" i="4"/>
  <c r="Z578" i="4"/>
  <c r="AB578" i="4"/>
  <c r="B578" i="4"/>
  <c r="AC579" i="4"/>
  <c r="W579" i="4"/>
  <c r="Z579" i="4"/>
  <c r="AB579" i="4"/>
  <c r="B579" i="4"/>
  <c r="AC580" i="4"/>
  <c r="W580" i="4"/>
  <c r="Z580" i="4"/>
  <c r="AB580" i="4"/>
  <c r="B580" i="4"/>
  <c r="AC581" i="4"/>
  <c r="W581" i="4"/>
  <c r="Z581" i="4"/>
  <c r="AB581" i="4"/>
  <c r="B581" i="4"/>
  <c r="AC582" i="4"/>
  <c r="W582" i="4"/>
  <c r="Z582" i="4"/>
  <c r="AB582" i="4"/>
  <c r="B582" i="4"/>
  <c r="AC583" i="4"/>
  <c r="W583" i="4"/>
  <c r="Z583" i="4"/>
  <c r="AB583" i="4"/>
  <c r="B583" i="4"/>
  <c r="AC584" i="4"/>
  <c r="W584" i="4"/>
  <c r="Z584" i="4"/>
  <c r="AB584" i="4"/>
  <c r="B584" i="4"/>
  <c r="AC585" i="4"/>
  <c r="W585" i="4"/>
  <c r="Z585" i="4"/>
  <c r="AB585" i="4"/>
  <c r="B585" i="4"/>
  <c r="AC586" i="4"/>
  <c r="W586" i="4"/>
  <c r="Z586" i="4"/>
  <c r="AB586" i="4"/>
  <c r="B586" i="4"/>
  <c r="AC587" i="4"/>
  <c r="W587" i="4"/>
  <c r="Z587" i="4"/>
  <c r="AB587" i="4"/>
  <c r="B587" i="4"/>
  <c r="AC588" i="4"/>
  <c r="W588" i="4"/>
  <c r="Z588" i="4"/>
  <c r="AB588" i="4"/>
  <c r="B588" i="4"/>
  <c r="AC589" i="4"/>
  <c r="W589" i="4"/>
  <c r="Z589" i="4"/>
  <c r="AB589" i="4"/>
  <c r="B589" i="4"/>
  <c r="AC590" i="4"/>
  <c r="W590" i="4"/>
  <c r="Z590" i="4"/>
  <c r="AB590" i="4"/>
  <c r="B590" i="4"/>
  <c r="AC591" i="4"/>
  <c r="W591" i="4"/>
  <c r="Z591" i="4"/>
  <c r="AB591" i="4"/>
  <c r="B591" i="4"/>
  <c r="AC592" i="4"/>
  <c r="W592" i="4"/>
  <c r="Z592" i="4"/>
  <c r="AB592" i="4"/>
  <c r="B592" i="4"/>
  <c r="AC593" i="4"/>
  <c r="W593" i="4"/>
  <c r="Z593" i="4"/>
  <c r="AB593" i="4"/>
  <c r="B593" i="4"/>
  <c r="AC594" i="4"/>
  <c r="W594" i="4"/>
  <c r="Z594" i="4"/>
  <c r="AB594" i="4"/>
  <c r="B594" i="4"/>
  <c r="AC595" i="4"/>
  <c r="W595" i="4"/>
  <c r="Z595" i="4"/>
  <c r="AB595" i="4"/>
  <c r="B595" i="4"/>
  <c r="AC596" i="4"/>
  <c r="W596" i="4"/>
  <c r="Z596" i="4"/>
  <c r="AB596" i="4"/>
  <c r="B596" i="4"/>
  <c r="AC597" i="4"/>
  <c r="W597" i="4"/>
  <c r="Z597" i="4"/>
  <c r="AB597" i="4"/>
  <c r="B597" i="4"/>
  <c r="AC598" i="4"/>
  <c r="W598" i="4"/>
  <c r="Z598" i="4"/>
  <c r="AB598" i="4"/>
  <c r="B598" i="4"/>
  <c r="AC599" i="4"/>
  <c r="W599" i="4"/>
  <c r="Z599" i="4"/>
  <c r="AB599" i="4"/>
  <c r="B599" i="4"/>
  <c r="AC600" i="4"/>
  <c r="W600" i="4"/>
  <c r="Z600" i="4"/>
  <c r="AB600" i="4"/>
  <c r="B600" i="4"/>
  <c r="AC601" i="4"/>
  <c r="W601" i="4"/>
  <c r="Z601" i="4"/>
  <c r="AB601" i="4"/>
  <c r="B601" i="4"/>
  <c r="AC602" i="4"/>
  <c r="W602" i="4"/>
  <c r="Z602" i="4"/>
  <c r="AB602" i="4"/>
  <c r="B602" i="4"/>
  <c r="AC603" i="4"/>
  <c r="W603" i="4"/>
  <c r="Z603" i="4"/>
  <c r="AB603" i="4"/>
  <c r="B603" i="4"/>
  <c r="AC604" i="4"/>
  <c r="W604" i="4"/>
  <c r="Z604" i="4"/>
  <c r="AB604" i="4"/>
  <c r="B604" i="4"/>
  <c r="AC605" i="4"/>
  <c r="W605" i="4"/>
  <c r="Z605" i="4"/>
  <c r="AB605" i="4"/>
  <c r="B605" i="4"/>
  <c r="AC606" i="4"/>
  <c r="W606" i="4"/>
  <c r="Z606" i="4"/>
  <c r="AB606" i="4"/>
  <c r="B606" i="4"/>
  <c r="AC607" i="4"/>
  <c r="W607" i="4"/>
  <c r="Z607" i="4"/>
  <c r="AB607" i="4"/>
  <c r="B607" i="4"/>
  <c r="F9" i="3"/>
  <c r="G9" i="3"/>
  <c r="H9" i="3"/>
  <c r="I9" i="3"/>
  <c r="J9" i="3"/>
  <c r="F6" i="3"/>
  <c r="G6" i="3"/>
  <c r="H6" i="3"/>
  <c r="I6" i="3"/>
  <c r="J6" i="3"/>
  <c r="F8" i="3"/>
  <c r="G8" i="3"/>
  <c r="H8" i="3"/>
  <c r="I8" i="3"/>
  <c r="J8" i="3"/>
  <c r="F10" i="3"/>
  <c r="G10" i="3"/>
  <c r="H10" i="3"/>
  <c r="I10" i="3"/>
  <c r="J10" i="3"/>
  <c r="J7" i="3"/>
  <c r="I7" i="3"/>
  <c r="H7" i="3"/>
  <c r="G7" i="3"/>
  <c r="F7" i="3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D152" i="4"/>
  <c r="AD153" i="4"/>
  <c r="AD154" i="4"/>
  <c r="AD155" i="4"/>
  <c r="AD156" i="4"/>
  <c r="AD157" i="4"/>
  <c r="AD158" i="4"/>
  <c r="AD159" i="4"/>
  <c r="AD160" i="4"/>
  <c r="AD161" i="4"/>
  <c r="AD162" i="4"/>
  <c r="AD163" i="4"/>
  <c r="AD164" i="4"/>
  <c r="AD165" i="4"/>
  <c r="AD166" i="4"/>
  <c r="AD167" i="4"/>
  <c r="AD168" i="4"/>
  <c r="AD169" i="4"/>
  <c r="AD170" i="4"/>
  <c r="AD171" i="4"/>
  <c r="AD172" i="4"/>
  <c r="AD173" i="4"/>
  <c r="AD174" i="4"/>
  <c r="AD175" i="4"/>
  <c r="AD176" i="4"/>
  <c r="AD177" i="4"/>
  <c r="AD178" i="4"/>
  <c r="AD179" i="4"/>
  <c r="AD180" i="4"/>
  <c r="AD181" i="4"/>
  <c r="AD182" i="4"/>
  <c r="AD183" i="4"/>
  <c r="AD184" i="4"/>
  <c r="AD185" i="4"/>
  <c r="AD186" i="4"/>
  <c r="AD187" i="4"/>
  <c r="AD188" i="4"/>
  <c r="AD189" i="4"/>
  <c r="AD190" i="4"/>
  <c r="AD191" i="4"/>
  <c r="AD192" i="4"/>
  <c r="AD193" i="4"/>
  <c r="AD194" i="4"/>
  <c r="AD195" i="4"/>
  <c r="AD196" i="4"/>
  <c r="AD197" i="4"/>
  <c r="AD198" i="4"/>
  <c r="AD199" i="4"/>
  <c r="AD200" i="4"/>
  <c r="AD201" i="4"/>
  <c r="AD202" i="4"/>
  <c r="AD203" i="4"/>
  <c r="AD204" i="4"/>
  <c r="AD205" i="4"/>
  <c r="AD206" i="4"/>
  <c r="AD207" i="4"/>
  <c r="AD208" i="4"/>
  <c r="AD209" i="4"/>
  <c r="AD210" i="4"/>
  <c r="AD211" i="4"/>
  <c r="AD212" i="4"/>
  <c r="AD213" i="4"/>
  <c r="AD214" i="4"/>
  <c r="AD215" i="4"/>
  <c r="AD216" i="4"/>
  <c r="AD217" i="4"/>
  <c r="AD218" i="4"/>
  <c r="AD219" i="4"/>
  <c r="AD220" i="4"/>
  <c r="AD221" i="4"/>
  <c r="AD222" i="4"/>
  <c r="AD223" i="4"/>
  <c r="AD224" i="4"/>
  <c r="AD225" i="4"/>
  <c r="AD226" i="4"/>
  <c r="AD227" i="4"/>
  <c r="AD228" i="4"/>
  <c r="AD229" i="4"/>
  <c r="AD230" i="4"/>
  <c r="AD231" i="4"/>
  <c r="AD232" i="4"/>
  <c r="AD233" i="4"/>
  <c r="AD234" i="4"/>
  <c r="AD235" i="4"/>
  <c r="AD236" i="4"/>
  <c r="AD237" i="4"/>
  <c r="AD238" i="4"/>
  <c r="AD239" i="4"/>
  <c r="AD240" i="4"/>
  <c r="AD241" i="4"/>
  <c r="AD242" i="4"/>
  <c r="AD243" i="4"/>
  <c r="AD244" i="4"/>
  <c r="AD245" i="4"/>
  <c r="AD246" i="4"/>
  <c r="AD247" i="4"/>
  <c r="AD248" i="4"/>
  <c r="AD249" i="4"/>
  <c r="AD250" i="4"/>
  <c r="AD251" i="4"/>
  <c r="AD252" i="4"/>
  <c r="AD253" i="4"/>
  <c r="AD254" i="4"/>
  <c r="AD255" i="4"/>
  <c r="AD256" i="4"/>
  <c r="AD257" i="4"/>
  <c r="AD258" i="4"/>
  <c r="AD259" i="4"/>
  <c r="AD260" i="4"/>
  <c r="AD261" i="4"/>
  <c r="AD262" i="4"/>
  <c r="AD263" i="4"/>
  <c r="AD264" i="4"/>
  <c r="AD265" i="4"/>
  <c r="AD266" i="4"/>
  <c r="AD267" i="4"/>
  <c r="AD268" i="4"/>
  <c r="AD269" i="4"/>
  <c r="AD270" i="4"/>
  <c r="AD271" i="4"/>
  <c r="AD272" i="4"/>
  <c r="AD273" i="4"/>
  <c r="AD274" i="4"/>
  <c r="AD275" i="4"/>
  <c r="AD276" i="4"/>
  <c r="AD277" i="4"/>
  <c r="AD278" i="4"/>
  <c r="AD279" i="4"/>
  <c r="AD280" i="4"/>
  <c r="AD281" i="4"/>
  <c r="AD282" i="4"/>
  <c r="AD283" i="4"/>
  <c r="AD284" i="4"/>
  <c r="AD285" i="4"/>
  <c r="AD286" i="4"/>
  <c r="AD287" i="4"/>
  <c r="AD288" i="4"/>
  <c r="AD289" i="4"/>
  <c r="AD290" i="4"/>
  <c r="AD291" i="4"/>
  <c r="AD292" i="4"/>
  <c r="AD293" i="4"/>
  <c r="AD294" i="4"/>
  <c r="AD295" i="4"/>
  <c r="AD296" i="4"/>
  <c r="AD297" i="4"/>
  <c r="AD298" i="4"/>
  <c r="AD299" i="4"/>
  <c r="AD300" i="4"/>
  <c r="AD301" i="4"/>
  <c r="AD302" i="4"/>
  <c r="AD303" i="4"/>
  <c r="AD304" i="4"/>
  <c r="AD305" i="4"/>
  <c r="AD306" i="4"/>
  <c r="AD307" i="4"/>
  <c r="AD308" i="4"/>
  <c r="AD309" i="4"/>
  <c r="AD310" i="4"/>
  <c r="AD311" i="4"/>
  <c r="AD312" i="4"/>
  <c r="AD313" i="4"/>
  <c r="AD314" i="4"/>
  <c r="AD315" i="4"/>
  <c r="AD316" i="4"/>
  <c r="AD317" i="4"/>
  <c r="AD318" i="4"/>
  <c r="AD319" i="4"/>
  <c r="AD320" i="4"/>
  <c r="AD321" i="4"/>
  <c r="AD322" i="4"/>
  <c r="AD323" i="4"/>
  <c r="AD324" i="4"/>
  <c r="AD325" i="4"/>
  <c r="AD326" i="4"/>
  <c r="AD327" i="4"/>
  <c r="AD328" i="4"/>
  <c r="AD329" i="4"/>
  <c r="AD330" i="4"/>
  <c r="AD331" i="4"/>
  <c r="AD332" i="4"/>
  <c r="AD333" i="4"/>
  <c r="AD334" i="4"/>
  <c r="AD335" i="4"/>
  <c r="AD336" i="4"/>
  <c r="AD337" i="4"/>
  <c r="AD338" i="4"/>
  <c r="AD339" i="4"/>
  <c r="AD340" i="4"/>
  <c r="AD341" i="4"/>
  <c r="AD342" i="4"/>
  <c r="AD343" i="4"/>
  <c r="AD344" i="4"/>
  <c r="AD345" i="4"/>
  <c r="AD346" i="4"/>
  <c r="AD347" i="4"/>
  <c r="AD348" i="4"/>
  <c r="AD349" i="4"/>
  <c r="AD350" i="4"/>
  <c r="AD351" i="4"/>
  <c r="AD352" i="4"/>
  <c r="AD353" i="4"/>
  <c r="AD354" i="4"/>
  <c r="AD355" i="4"/>
  <c r="AD356" i="4"/>
  <c r="AD357" i="4"/>
  <c r="AD358" i="4"/>
  <c r="AD359" i="4"/>
  <c r="AD360" i="4"/>
  <c r="AD361" i="4"/>
  <c r="AD362" i="4"/>
  <c r="AD363" i="4"/>
  <c r="AD364" i="4"/>
  <c r="AD365" i="4"/>
  <c r="AD366" i="4"/>
  <c r="AD367" i="4"/>
  <c r="AD368" i="4"/>
  <c r="AD369" i="4"/>
  <c r="AD370" i="4"/>
  <c r="AD371" i="4"/>
  <c r="AD372" i="4"/>
  <c r="AD373" i="4"/>
  <c r="AD374" i="4"/>
  <c r="AD375" i="4"/>
  <c r="AD376" i="4"/>
  <c r="AD377" i="4"/>
  <c r="AD378" i="4"/>
  <c r="AD379" i="4"/>
  <c r="AD380" i="4"/>
  <c r="AD381" i="4"/>
  <c r="AD382" i="4"/>
  <c r="AD383" i="4"/>
  <c r="AD384" i="4"/>
  <c r="AD385" i="4"/>
  <c r="AD386" i="4"/>
  <c r="AD387" i="4"/>
  <c r="AD388" i="4"/>
  <c r="AD389" i="4"/>
  <c r="AD390" i="4"/>
  <c r="AD391" i="4"/>
  <c r="AD392" i="4"/>
  <c r="AD393" i="4"/>
  <c r="AD394" i="4"/>
  <c r="AD395" i="4"/>
  <c r="AD396" i="4"/>
  <c r="AD397" i="4"/>
  <c r="AD398" i="4"/>
  <c r="AD399" i="4"/>
  <c r="AD400" i="4"/>
  <c r="AD401" i="4"/>
  <c r="AD402" i="4"/>
  <c r="AD403" i="4"/>
  <c r="AD404" i="4"/>
  <c r="AD405" i="4"/>
  <c r="AD406" i="4"/>
  <c r="AD407" i="4"/>
  <c r="AD408" i="4"/>
  <c r="AD409" i="4"/>
  <c r="AD410" i="4"/>
  <c r="AD411" i="4"/>
  <c r="AD412" i="4"/>
  <c r="AD413" i="4"/>
  <c r="AD414" i="4"/>
  <c r="AD415" i="4"/>
  <c r="AD416" i="4"/>
  <c r="AD417" i="4"/>
  <c r="AD418" i="4"/>
  <c r="AD419" i="4"/>
  <c r="AD420" i="4"/>
  <c r="AD421" i="4"/>
  <c r="AD422" i="4"/>
  <c r="AD423" i="4"/>
  <c r="AD424" i="4"/>
  <c r="AD425" i="4"/>
  <c r="AD426" i="4"/>
  <c r="AD427" i="4"/>
  <c r="AD428" i="4"/>
  <c r="AD429" i="4"/>
  <c r="AD430" i="4"/>
  <c r="AD431" i="4"/>
  <c r="AD432" i="4"/>
  <c r="AD433" i="4"/>
  <c r="AD434" i="4"/>
  <c r="AD435" i="4"/>
  <c r="AD436" i="4"/>
  <c r="AD437" i="4"/>
  <c r="AD438" i="4"/>
  <c r="AD439" i="4"/>
  <c r="AD440" i="4"/>
  <c r="AD441" i="4"/>
  <c r="AD442" i="4"/>
  <c r="AD443" i="4"/>
  <c r="AD444" i="4"/>
  <c r="AD445" i="4"/>
  <c r="AD446" i="4"/>
  <c r="AD447" i="4"/>
  <c r="AD448" i="4"/>
  <c r="AD449" i="4"/>
  <c r="AD450" i="4"/>
  <c r="AD451" i="4"/>
  <c r="AD452" i="4"/>
  <c r="AD453" i="4"/>
  <c r="AD454" i="4"/>
  <c r="AD455" i="4"/>
  <c r="AD456" i="4"/>
  <c r="AD457" i="4"/>
  <c r="AD458" i="4"/>
  <c r="AD459" i="4"/>
  <c r="AD460" i="4"/>
  <c r="AD461" i="4"/>
  <c r="AD462" i="4"/>
  <c r="AD463" i="4"/>
  <c r="AD464" i="4"/>
  <c r="AD465" i="4"/>
  <c r="AD466" i="4"/>
  <c r="AD467" i="4"/>
  <c r="AD468" i="4"/>
  <c r="AD469" i="4"/>
  <c r="AD470" i="4"/>
  <c r="AD471" i="4"/>
  <c r="AD472" i="4"/>
  <c r="AD473" i="4"/>
  <c r="AD474" i="4"/>
  <c r="AD475" i="4"/>
  <c r="AD476" i="4"/>
  <c r="AD477" i="4"/>
  <c r="AD478" i="4"/>
  <c r="AD479" i="4"/>
  <c r="AD480" i="4"/>
  <c r="AD481" i="4"/>
  <c r="AD482" i="4"/>
  <c r="AD483" i="4"/>
  <c r="AD484" i="4"/>
  <c r="AD485" i="4"/>
  <c r="AD486" i="4"/>
  <c r="AD487" i="4"/>
  <c r="AD488" i="4"/>
  <c r="AD489" i="4"/>
  <c r="AD490" i="4"/>
  <c r="AD491" i="4"/>
  <c r="AD492" i="4"/>
  <c r="AD493" i="4"/>
  <c r="AD494" i="4"/>
  <c r="AD495" i="4"/>
  <c r="AD496" i="4"/>
  <c r="AD497" i="4"/>
  <c r="AD498" i="4"/>
  <c r="AD499" i="4"/>
  <c r="AD500" i="4"/>
  <c r="AD501" i="4"/>
  <c r="AD502" i="4"/>
  <c r="AD503" i="4"/>
  <c r="AD504" i="4"/>
  <c r="AD505" i="4"/>
  <c r="AD506" i="4"/>
  <c r="AD507" i="4"/>
  <c r="AD508" i="4"/>
  <c r="AD509" i="4"/>
  <c r="AD510" i="4"/>
  <c r="AD511" i="4"/>
  <c r="AD512" i="4"/>
  <c r="AD513" i="4"/>
  <c r="AD514" i="4"/>
  <c r="AD515" i="4"/>
  <c r="AD516" i="4"/>
  <c r="AD517" i="4"/>
  <c r="AD518" i="4"/>
  <c r="AD519" i="4"/>
  <c r="AD520" i="4"/>
  <c r="AD521" i="4"/>
  <c r="AD522" i="4"/>
  <c r="AD523" i="4"/>
  <c r="AD524" i="4"/>
  <c r="AD525" i="4"/>
  <c r="AD526" i="4"/>
  <c r="AD527" i="4"/>
  <c r="AD528" i="4"/>
  <c r="AD529" i="4"/>
  <c r="AD530" i="4"/>
  <c r="AD531" i="4"/>
  <c r="AD532" i="4"/>
  <c r="AD533" i="4"/>
  <c r="AD534" i="4"/>
  <c r="AD535" i="4"/>
  <c r="AD536" i="4"/>
  <c r="AD537" i="4"/>
  <c r="AD538" i="4"/>
  <c r="AD539" i="4"/>
  <c r="AD540" i="4"/>
  <c r="AD541" i="4"/>
  <c r="AD542" i="4"/>
  <c r="AD543" i="4"/>
  <c r="AD544" i="4"/>
  <c r="AD545" i="4"/>
  <c r="AD546" i="4"/>
  <c r="AD547" i="4"/>
  <c r="AD548" i="4"/>
  <c r="AD549" i="4"/>
  <c r="AD550" i="4"/>
  <c r="AD551" i="4"/>
  <c r="AD552" i="4"/>
  <c r="AD553" i="4"/>
  <c r="AD554" i="4"/>
  <c r="AD555" i="4"/>
  <c r="AD556" i="4"/>
  <c r="AD557" i="4"/>
  <c r="AD558" i="4"/>
  <c r="AD559" i="4"/>
  <c r="AD560" i="4"/>
  <c r="AD561" i="4"/>
  <c r="AD562" i="4"/>
  <c r="AD563" i="4"/>
  <c r="AD564" i="4"/>
  <c r="AD565" i="4"/>
  <c r="AD566" i="4"/>
  <c r="AD567" i="4"/>
  <c r="AD568" i="4"/>
  <c r="AD569" i="4"/>
  <c r="AD570" i="4"/>
  <c r="AD571" i="4"/>
  <c r="AD572" i="4"/>
  <c r="AD573" i="4"/>
  <c r="AD574" i="4"/>
  <c r="AD575" i="4"/>
  <c r="AD576" i="4"/>
  <c r="AD577" i="4"/>
  <c r="AD578" i="4"/>
  <c r="AD579" i="4"/>
  <c r="AD580" i="4"/>
  <c r="AD581" i="4"/>
  <c r="AD582" i="4"/>
  <c r="AD583" i="4"/>
  <c r="AD584" i="4"/>
  <c r="AD585" i="4"/>
  <c r="AD586" i="4"/>
  <c r="AD587" i="4"/>
  <c r="AD588" i="4"/>
  <c r="AD589" i="4"/>
  <c r="AD590" i="4"/>
  <c r="AD591" i="4"/>
  <c r="AD592" i="4"/>
  <c r="AD593" i="4"/>
  <c r="AD594" i="4"/>
  <c r="AD595" i="4"/>
  <c r="AD596" i="4"/>
  <c r="AD597" i="4"/>
  <c r="AD598" i="4"/>
  <c r="AD599" i="4"/>
  <c r="AD600" i="4"/>
  <c r="AD601" i="4"/>
  <c r="AD602" i="4"/>
  <c r="AD603" i="4"/>
  <c r="AD604" i="4"/>
  <c r="AD605" i="4"/>
  <c r="AD606" i="4"/>
  <c r="AD607" i="4"/>
  <c r="AD608" i="4"/>
  <c r="AD6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98" i="4"/>
  <c r="Y199" i="4"/>
  <c r="Y200" i="4"/>
  <c r="Y201" i="4"/>
  <c r="Y202" i="4"/>
  <c r="Y203" i="4"/>
  <c r="Y204" i="4"/>
  <c r="Y205" i="4"/>
  <c r="Y206" i="4"/>
  <c r="Y207" i="4"/>
  <c r="Y208" i="4"/>
  <c r="Y209" i="4"/>
  <c r="Y210" i="4"/>
  <c r="Y211" i="4"/>
  <c r="Y212" i="4"/>
  <c r="Y213" i="4"/>
  <c r="Y214" i="4"/>
  <c r="Y215" i="4"/>
  <c r="Y216" i="4"/>
  <c r="Y217" i="4"/>
  <c r="Y218" i="4"/>
  <c r="Y219" i="4"/>
  <c r="Y220" i="4"/>
  <c r="Y221" i="4"/>
  <c r="Y222" i="4"/>
  <c r="Y223" i="4"/>
  <c r="Y224" i="4"/>
  <c r="Y225" i="4"/>
  <c r="Y226" i="4"/>
  <c r="Y227" i="4"/>
  <c r="Y228" i="4"/>
  <c r="Y229" i="4"/>
  <c r="Y230" i="4"/>
  <c r="Y231" i="4"/>
  <c r="Y232" i="4"/>
  <c r="Y233" i="4"/>
  <c r="Y234" i="4"/>
  <c r="Y235" i="4"/>
  <c r="Y236" i="4"/>
  <c r="Y237" i="4"/>
  <c r="Y238" i="4"/>
  <c r="Y239" i="4"/>
  <c r="Y240" i="4"/>
  <c r="Y241" i="4"/>
  <c r="Y242" i="4"/>
  <c r="Y243" i="4"/>
  <c r="Y244" i="4"/>
  <c r="Y245" i="4"/>
  <c r="Y246" i="4"/>
  <c r="Y247" i="4"/>
  <c r="Y248" i="4"/>
  <c r="Y249" i="4"/>
  <c r="Y250" i="4"/>
  <c r="Y251" i="4"/>
  <c r="Y252" i="4"/>
  <c r="Y253" i="4"/>
  <c r="Y254" i="4"/>
  <c r="Y255" i="4"/>
  <c r="Y256" i="4"/>
  <c r="Y257" i="4"/>
  <c r="Y258" i="4"/>
  <c r="Y259" i="4"/>
  <c r="Y260" i="4"/>
  <c r="Y261" i="4"/>
  <c r="Y262" i="4"/>
  <c r="Y263" i="4"/>
  <c r="Y264" i="4"/>
  <c r="Y265" i="4"/>
  <c r="Y266" i="4"/>
  <c r="Y267" i="4"/>
  <c r="Y268" i="4"/>
  <c r="Y269" i="4"/>
  <c r="Y270" i="4"/>
  <c r="Y271" i="4"/>
  <c r="Y272" i="4"/>
  <c r="Y273" i="4"/>
  <c r="Y274" i="4"/>
  <c r="Y275" i="4"/>
  <c r="Y276" i="4"/>
  <c r="Y277" i="4"/>
  <c r="Y278" i="4"/>
  <c r="Y279" i="4"/>
  <c r="Y280" i="4"/>
  <c r="Y281" i="4"/>
  <c r="Y282" i="4"/>
  <c r="Y283" i="4"/>
  <c r="Y284" i="4"/>
  <c r="Y285" i="4"/>
  <c r="Y286" i="4"/>
  <c r="Y287" i="4"/>
  <c r="Y288" i="4"/>
  <c r="Y289" i="4"/>
  <c r="Y290" i="4"/>
  <c r="Y291" i="4"/>
  <c r="Y292" i="4"/>
  <c r="Y293" i="4"/>
  <c r="Y294" i="4"/>
  <c r="Y295" i="4"/>
  <c r="Y296" i="4"/>
  <c r="Y297" i="4"/>
  <c r="Y298" i="4"/>
  <c r="Y299" i="4"/>
  <c r="Y300" i="4"/>
  <c r="Y301" i="4"/>
  <c r="Y302" i="4"/>
  <c r="Y303" i="4"/>
  <c r="Y304" i="4"/>
  <c r="Y305" i="4"/>
  <c r="Y306" i="4"/>
  <c r="Y307" i="4"/>
  <c r="Y308" i="4"/>
  <c r="Y309" i="4"/>
  <c r="Y310" i="4"/>
  <c r="Y311" i="4"/>
  <c r="Y312" i="4"/>
  <c r="Y313" i="4"/>
  <c r="Y314" i="4"/>
  <c r="Y315" i="4"/>
  <c r="Y316" i="4"/>
  <c r="Y317" i="4"/>
  <c r="Y318" i="4"/>
  <c r="Y319" i="4"/>
  <c r="Y320" i="4"/>
  <c r="Y321" i="4"/>
  <c r="Y322" i="4"/>
  <c r="Y323" i="4"/>
  <c r="Y324" i="4"/>
  <c r="Y325" i="4"/>
  <c r="Y326" i="4"/>
  <c r="Y327" i="4"/>
  <c r="Y328" i="4"/>
  <c r="Y329" i="4"/>
  <c r="Y330" i="4"/>
  <c r="Y331" i="4"/>
  <c r="Y332" i="4"/>
  <c r="Y333" i="4"/>
  <c r="Y334" i="4"/>
  <c r="Y335" i="4"/>
  <c r="Y336" i="4"/>
  <c r="Y337" i="4"/>
  <c r="Y338" i="4"/>
  <c r="Y339" i="4"/>
  <c r="Y340" i="4"/>
  <c r="Y341" i="4"/>
  <c r="Y342" i="4"/>
  <c r="Y343" i="4"/>
  <c r="Y344" i="4"/>
  <c r="Y345" i="4"/>
  <c r="Y346" i="4"/>
  <c r="Y347" i="4"/>
  <c r="Y348" i="4"/>
  <c r="Y349" i="4"/>
  <c r="Y350" i="4"/>
  <c r="Y351" i="4"/>
  <c r="Y352" i="4"/>
  <c r="Y353" i="4"/>
  <c r="Y354" i="4"/>
  <c r="Y355" i="4"/>
  <c r="Y356" i="4"/>
  <c r="Y357" i="4"/>
  <c r="Y358" i="4"/>
  <c r="Y359" i="4"/>
  <c r="Y360" i="4"/>
  <c r="Y361" i="4"/>
  <c r="Y362" i="4"/>
  <c r="Y363" i="4"/>
  <c r="Y364" i="4"/>
  <c r="Y365" i="4"/>
  <c r="Y366" i="4"/>
  <c r="Y367" i="4"/>
  <c r="Y368" i="4"/>
  <c r="Y369" i="4"/>
  <c r="Y370" i="4"/>
  <c r="Y371" i="4"/>
  <c r="Y372" i="4"/>
  <c r="Y373" i="4"/>
  <c r="Y374" i="4"/>
  <c r="Y375" i="4"/>
  <c r="Y376" i="4"/>
  <c r="Y377" i="4"/>
  <c r="Y378" i="4"/>
  <c r="Y379" i="4"/>
  <c r="Y380" i="4"/>
  <c r="Y381" i="4"/>
  <c r="Y382" i="4"/>
  <c r="Y383" i="4"/>
  <c r="Y384" i="4"/>
  <c r="Y385" i="4"/>
  <c r="Y386" i="4"/>
  <c r="Y387" i="4"/>
  <c r="Y388" i="4"/>
  <c r="Y389" i="4"/>
  <c r="Y390" i="4"/>
  <c r="Y391" i="4"/>
  <c r="Y392" i="4"/>
  <c r="Y393" i="4"/>
  <c r="Y394" i="4"/>
  <c r="Y395" i="4"/>
  <c r="Y396" i="4"/>
  <c r="Y397" i="4"/>
  <c r="Y398" i="4"/>
  <c r="Y399" i="4"/>
  <c r="Y400" i="4"/>
  <c r="Y401" i="4"/>
  <c r="Y402" i="4"/>
  <c r="Y403" i="4"/>
  <c r="Y404" i="4"/>
  <c r="Y405" i="4"/>
  <c r="Y406" i="4"/>
  <c r="Y407" i="4"/>
  <c r="Y408" i="4"/>
  <c r="Y409" i="4"/>
  <c r="Y410" i="4"/>
  <c r="Y411" i="4"/>
  <c r="Y412" i="4"/>
  <c r="Y413" i="4"/>
  <c r="Y414" i="4"/>
  <c r="Y415" i="4"/>
  <c r="Y416" i="4"/>
  <c r="Y417" i="4"/>
  <c r="Y418" i="4"/>
  <c r="Y419" i="4"/>
  <c r="Y420" i="4"/>
  <c r="Y421" i="4"/>
  <c r="Y422" i="4"/>
  <c r="Y423" i="4"/>
  <c r="Y424" i="4"/>
  <c r="Y425" i="4"/>
  <c r="Y426" i="4"/>
  <c r="Y427" i="4"/>
  <c r="Y428" i="4"/>
  <c r="Y429" i="4"/>
  <c r="Y430" i="4"/>
  <c r="Y431" i="4"/>
  <c r="Y432" i="4"/>
  <c r="Y433" i="4"/>
  <c r="Y434" i="4"/>
  <c r="Y435" i="4"/>
  <c r="Y436" i="4"/>
  <c r="Y437" i="4"/>
  <c r="Y438" i="4"/>
  <c r="Y439" i="4"/>
  <c r="Y440" i="4"/>
  <c r="Y441" i="4"/>
  <c r="Y442" i="4"/>
  <c r="Y443" i="4"/>
  <c r="Y444" i="4"/>
  <c r="Y445" i="4"/>
  <c r="Y446" i="4"/>
  <c r="Y447" i="4"/>
  <c r="Y448" i="4"/>
  <c r="Y449" i="4"/>
  <c r="Y450" i="4"/>
  <c r="Y451" i="4"/>
  <c r="Y452" i="4"/>
  <c r="Y453" i="4"/>
  <c r="Y454" i="4"/>
  <c r="Y455" i="4"/>
  <c r="Y456" i="4"/>
  <c r="Y457" i="4"/>
  <c r="Y458" i="4"/>
  <c r="Y459" i="4"/>
  <c r="Y460" i="4"/>
  <c r="Y461" i="4"/>
  <c r="Y462" i="4"/>
  <c r="Y463" i="4"/>
  <c r="Y464" i="4"/>
  <c r="Y465" i="4"/>
  <c r="Y466" i="4"/>
  <c r="Y467" i="4"/>
  <c r="Y468" i="4"/>
  <c r="Y469" i="4"/>
  <c r="Y470" i="4"/>
  <c r="Y471" i="4"/>
  <c r="Y472" i="4"/>
  <c r="Y473" i="4"/>
  <c r="Y474" i="4"/>
  <c r="Y475" i="4"/>
  <c r="Y476" i="4"/>
  <c r="Y477" i="4"/>
  <c r="Y478" i="4"/>
  <c r="Y479" i="4"/>
  <c r="Y480" i="4"/>
  <c r="Y481" i="4"/>
  <c r="Y482" i="4"/>
  <c r="Y483" i="4"/>
  <c r="Y484" i="4"/>
  <c r="Y485" i="4"/>
  <c r="Y486" i="4"/>
  <c r="Y487" i="4"/>
  <c r="Y488" i="4"/>
  <c r="Y489" i="4"/>
  <c r="Y490" i="4"/>
  <c r="Y491" i="4"/>
  <c r="Y492" i="4"/>
  <c r="Y493" i="4"/>
  <c r="Y494" i="4"/>
  <c r="Y495" i="4"/>
  <c r="Y496" i="4"/>
  <c r="Y497" i="4"/>
  <c r="Y498" i="4"/>
  <c r="Y499" i="4"/>
  <c r="Y500" i="4"/>
  <c r="Y501" i="4"/>
  <c r="Y502" i="4"/>
  <c r="Y503" i="4"/>
  <c r="Y504" i="4"/>
  <c r="Y505" i="4"/>
  <c r="Y506" i="4"/>
  <c r="Y507" i="4"/>
  <c r="Y508" i="4"/>
  <c r="Y509" i="4"/>
  <c r="Y510" i="4"/>
  <c r="Y511" i="4"/>
  <c r="Y512" i="4"/>
  <c r="Y513" i="4"/>
  <c r="Y514" i="4"/>
  <c r="Y515" i="4"/>
  <c r="Y516" i="4"/>
  <c r="Y517" i="4"/>
  <c r="Y518" i="4"/>
  <c r="Y519" i="4"/>
  <c r="Y520" i="4"/>
  <c r="Y521" i="4"/>
  <c r="Y522" i="4"/>
  <c r="Y523" i="4"/>
  <c r="Y524" i="4"/>
  <c r="Y525" i="4"/>
  <c r="Y526" i="4"/>
  <c r="Y527" i="4"/>
  <c r="Y528" i="4"/>
  <c r="Y529" i="4"/>
  <c r="Y530" i="4"/>
  <c r="Y531" i="4"/>
  <c r="Y532" i="4"/>
  <c r="Y533" i="4"/>
  <c r="Y534" i="4"/>
  <c r="Y535" i="4"/>
  <c r="Y536" i="4"/>
  <c r="Y537" i="4"/>
  <c r="Y538" i="4"/>
  <c r="Y539" i="4"/>
  <c r="Y540" i="4"/>
  <c r="Y541" i="4"/>
  <c r="Y542" i="4"/>
  <c r="Y543" i="4"/>
  <c r="Y544" i="4"/>
  <c r="Y545" i="4"/>
  <c r="Y546" i="4"/>
  <c r="Y547" i="4"/>
  <c r="Y548" i="4"/>
  <c r="Y549" i="4"/>
  <c r="Y550" i="4"/>
  <c r="Y551" i="4"/>
  <c r="Y552" i="4"/>
  <c r="Y553" i="4"/>
  <c r="Y554" i="4"/>
  <c r="Y555" i="4"/>
  <c r="Y556" i="4"/>
  <c r="Y557" i="4"/>
  <c r="Y558" i="4"/>
  <c r="Y559" i="4"/>
  <c r="Y560" i="4"/>
  <c r="Y561" i="4"/>
  <c r="Y562" i="4"/>
  <c r="Y563" i="4"/>
  <c r="Y564" i="4"/>
  <c r="Y565" i="4"/>
  <c r="Y566" i="4"/>
  <c r="Y567" i="4"/>
  <c r="Y568" i="4"/>
  <c r="Y569" i="4"/>
  <c r="Y570" i="4"/>
  <c r="Y571" i="4"/>
  <c r="Y572" i="4"/>
  <c r="Y573" i="4"/>
  <c r="Y574" i="4"/>
  <c r="Y575" i="4"/>
  <c r="Y576" i="4"/>
  <c r="Y577" i="4"/>
  <c r="Y578" i="4"/>
  <c r="Y579" i="4"/>
  <c r="Y580" i="4"/>
  <c r="Y581" i="4"/>
  <c r="Y582" i="4"/>
  <c r="Y583" i="4"/>
  <c r="Y584" i="4"/>
  <c r="Y585" i="4"/>
  <c r="Y586" i="4"/>
  <c r="Y587" i="4"/>
  <c r="Y588" i="4"/>
  <c r="Y589" i="4"/>
  <c r="Y590" i="4"/>
  <c r="Y591" i="4"/>
  <c r="Y592" i="4"/>
  <c r="Y593" i="4"/>
  <c r="Y594" i="4"/>
  <c r="Y595" i="4"/>
  <c r="Y596" i="4"/>
  <c r="Y597" i="4"/>
  <c r="Y598" i="4"/>
  <c r="Y599" i="4"/>
  <c r="Y600" i="4"/>
  <c r="Y601" i="4"/>
  <c r="Y602" i="4"/>
  <c r="Y603" i="4"/>
  <c r="Y604" i="4"/>
  <c r="Y605" i="4"/>
  <c r="Y606" i="4"/>
  <c r="Y607" i="4"/>
  <c r="G7" i="7"/>
  <c r="K7" i="7"/>
  <c r="L7" i="7"/>
  <c r="G8" i="7"/>
  <c r="K8" i="7"/>
  <c r="L8" i="7"/>
  <c r="G9" i="7"/>
  <c r="K9" i="7"/>
  <c r="L9" i="7"/>
  <c r="G10" i="7"/>
  <c r="K10" i="7"/>
  <c r="L10" i="7"/>
  <c r="G11" i="7"/>
  <c r="K11" i="7"/>
  <c r="L11" i="7"/>
  <c r="G12" i="7"/>
  <c r="K12" i="7"/>
  <c r="L12" i="7"/>
  <c r="G13" i="7"/>
  <c r="K13" i="7"/>
  <c r="L13" i="7"/>
  <c r="G14" i="7"/>
  <c r="K14" i="7"/>
  <c r="L14" i="7"/>
  <c r="G15" i="7"/>
  <c r="K15" i="7"/>
  <c r="L15" i="7"/>
  <c r="G16" i="7"/>
  <c r="K16" i="7"/>
  <c r="L16" i="7"/>
  <c r="G17" i="7"/>
  <c r="K17" i="7"/>
  <c r="L17" i="7"/>
  <c r="G18" i="7"/>
  <c r="K18" i="7"/>
  <c r="L18" i="7"/>
  <c r="G19" i="7"/>
  <c r="K19" i="7"/>
  <c r="L19" i="7"/>
  <c r="G20" i="7"/>
  <c r="K20" i="7"/>
  <c r="L20" i="7"/>
  <c r="G21" i="7"/>
  <c r="K21" i="7"/>
  <c r="L21" i="7"/>
  <c r="G22" i="7"/>
  <c r="K22" i="7"/>
  <c r="L22" i="7"/>
  <c r="G23" i="7"/>
  <c r="K23" i="7"/>
  <c r="L23" i="7"/>
  <c r="G24" i="7"/>
  <c r="K24" i="7"/>
  <c r="L24" i="7"/>
  <c r="G25" i="7"/>
  <c r="K25" i="7"/>
  <c r="L25" i="7"/>
  <c r="G26" i="7"/>
  <c r="K26" i="7"/>
  <c r="L26" i="7"/>
  <c r="G27" i="7"/>
  <c r="K27" i="7"/>
  <c r="L27" i="7"/>
  <c r="G28" i="7"/>
  <c r="K28" i="7"/>
  <c r="L28" i="7"/>
  <c r="G29" i="7"/>
  <c r="K29" i="7"/>
  <c r="L29" i="7"/>
  <c r="G30" i="7"/>
  <c r="K30" i="7"/>
  <c r="L30" i="7"/>
  <c r="G31" i="7"/>
  <c r="K31" i="7"/>
  <c r="L31" i="7"/>
  <c r="G32" i="7"/>
  <c r="K32" i="7"/>
  <c r="L32" i="7"/>
  <c r="G33" i="7"/>
  <c r="K33" i="7"/>
  <c r="L33" i="7"/>
  <c r="G34" i="7"/>
  <c r="K34" i="7"/>
  <c r="L34" i="7"/>
  <c r="G35" i="7"/>
  <c r="K35" i="7"/>
  <c r="L35" i="7"/>
  <c r="G36" i="7"/>
  <c r="K36" i="7"/>
  <c r="L36" i="7"/>
  <c r="G37" i="7"/>
  <c r="K37" i="7"/>
  <c r="L37" i="7"/>
  <c r="G38" i="7"/>
  <c r="K38" i="7"/>
  <c r="L38" i="7"/>
  <c r="G39" i="7"/>
  <c r="K39" i="7"/>
  <c r="L39" i="7"/>
  <c r="G40" i="7"/>
  <c r="K40" i="7"/>
  <c r="L40" i="7"/>
  <c r="G41" i="7"/>
  <c r="K41" i="7"/>
  <c r="L41" i="7"/>
  <c r="G42" i="7"/>
  <c r="K42" i="7"/>
  <c r="L42" i="7"/>
  <c r="G43" i="7"/>
  <c r="K43" i="7"/>
  <c r="L43" i="7"/>
  <c r="G44" i="7"/>
  <c r="K44" i="7"/>
  <c r="L44" i="7"/>
  <c r="G45" i="7"/>
  <c r="K45" i="7"/>
  <c r="L45" i="7"/>
  <c r="G46" i="7"/>
  <c r="K46" i="7"/>
  <c r="L46" i="7"/>
  <c r="G47" i="7"/>
  <c r="K47" i="7"/>
  <c r="L47" i="7"/>
  <c r="G48" i="7"/>
  <c r="K48" i="7"/>
  <c r="L48" i="7"/>
  <c r="G49" i="7"/>
  <c r="K49" i="7"/>
  <c r="L49" i="7"/>
  <c r="G50" i="7"/>
  <c r="K50" i="7"/>
  <c r="L50" i="7"/>
  <c r="G51" i="7"/>
  <c r="K51" i="7"/>
  <c r="L51" i="7"/>
  <c r="G52" i="7"/>
  <c r="K52" i="7"/>
  <c r="L52" i="7"/>
  <c r="G53" i="7"/>
  <c r="K53" i="7"/>
  <c r="L53" i="7"/>
  <c r="G54" i="7"/>
  <c r="K54" i="7"/>
  <c r="L54" i="7"/>
  <c r="G55" i="7"/>
  <c r="K55" i="7"/>
  <c r="L55" i="7"/>
  <c r="G56" i="7"/>
  <c r="K56" i="7"/>
  <c r="L56" i="7"/>
  <c r="G57" i="7"/>
  <c r="K57" i="7"/>
  <c r="L57" i="7"/>
  <c r="G58" i="7"/>
  <c r="K58" i="7"/>
  <c r="L58" i="7"/>
  <c r="G59" i="7"/>
  <c r="K59" i="7"/>
  <c r="L59" i="7"/>
  <c r="G60" i="7"/>
  <c r="K60" i="7"/>
  <c r="L60" i="7"/>
  <c r="G61" i="7"/>
  <c r="K61" i="7"/>
  <c r="L61" i="7"/>
  <c r="G62" i="7"/>
  <c r="K62" i="7"/>
  <c r="L62" i="7"/>
  <c r="G63" i="7"/>
  <c r="K63" i="7"/>
  <c r="L63" i="7"/>
  <c r="G64" i="7"/>
  <c r="K64" i="7"/>
  <c r="L64" i="7"/>
  <c r="G65" i="7"/>
  <c r="K65" i="7"/>
  <c r="L65" i="7"/>
  <c r="G66" i="7"/>
  <c r="K66" i="7"/>
  <c r="L66" i="7"/>
  <c r="G67" i="7"/>
  <c r="K67" i="7"/>
  <c r="L67" i="7"/>
  <c r="G68" i="7"/>
  <c r="K68" i="7"/>
  <c r="L68" i="7"/>
  <c r="G69" i="7"/>
  <c r="K69" i="7"/>
  <c r="L69" i="7"/>
  <c r="G70" i="7"/>
  <c r="K70" i="7"/>
  <c r="L70" i="7"/>
  <c r="G71" i="7"/>
  <c r="K71" i="7"/>
  <c r="L71" i="7"/>
  <c r="G72" i="7"/>
  <c r="K72" i="7"/>
  <c r="L72" i="7"/>
  <c r="G73" i="7"/>
  <c r="K73" i="7"/>
  <c r="L73" i="7"/>
  <c r="G74" i="7"/>
  <c r="K74" i="7"/>
  <c r="L74" i="7"/>
  <c r="G75" i="7"/>
  <c r="K75" i="7"/>
  <c r="L75" i="7"/>
  <c r="G76" i="7"/>
  <c r="K76" i="7"/>
  <c r="L76" i="7"/>
  <c r="G77" i="7"/>
  <c r="K77" i="7"/>
  <c r="L77" i="7"/>
  <c r="G78" i="7"/>
  <c r="K78" i="7"/>
  <c r="L78" i="7"/>
  <c r="G79" i="7"/>
  <c r="K79" i="7"/>
  <c r="L79" i="7"/>
  <c r="G80" i="7"/>
  <c r="K80" i="7"/>
  <c r="L80" i="7"/>
  <c r="G81" i="7"/>
  <c r="K81" i="7"/>
  <c r="L81" i="7"/>
  <c r="G82" i="7"/>
  <c r="K82" i="7"/>
  <c r="L82" i="7"/>
  <c r="G83" i="7"/>
  <c r="K83" i="7"/>
  <c r="L83" i="7"/>
  <c r="G84" i="7"/>
  <c r="K84" i="7"/>
  <c r="L84" i="7"/>
  <c r="G85" i="7"/>
  <c r="K85" i="7"/>
  <c r="L85" i="7"/>
  <c r="G86" i="7"/>
  <c r="K86" i="7"/>
  <c r="L86" i="7"/>
  <c r="G87" i="7"/>
  <c r="K87" i="7"/>
  <c r="L87" i="7"/>
  <c r="G88" i="7"/>
  <c r="K88" i="7"/>
  <c r="L88" i="7"/>
  <c r="G89" i="7"/>
  <c r="K89" i="7"/>
  <c r="L89" i="7"/>
  <c r="G90" i="7"/>
  <c r="K90" i="7"/>
  <c r="L90" i="7"/>
  <c r="G91" i="7"/>
  <c r="K91" i="7"/>
  <c r="L91" i="7"/>
  <c r="G92" i="7"/>
  <c r="K92" i="7"/>
  <c r="L92" i="7"/>
  <c r="G93" i="7"/>
  <c r="K93" i="7"/>
  <c r="L93" i="7"/>
  <c r="G94" i="7"/>
  <c r="K94" i="7"/>
  <c r="L94" i="7"/>
  <c r="G95" i="7"/>
  <c r="K95" i="7"/>
  <c r="L95" i="7"/>
  <c r="G96" i="7"/>
  <c r="K96" i="7"/>
  <c r="L96" i="7"/>
  <c r="G97" i="7"/>
  <c r="K97" i="7"/>
  <c r="L97" i="7"/>
  <c r="G98" i="7"/>
  <c r="K98" i="7"/>
  <c r="L98" i="7"/>
  <c r="G99" i="7"/>
  <c r="K99" i="7"/>
  <c r="L99" i="7"/>
  <c r="G100" i="7"/>
  <c r="K100" i="7"/>
  <c r="L100" i="7"/>
  <c r="G101" i="7"/>
  <c r="K101" i="7"/>
  <c r="L101" i="7"/>
  <c r="G102" i="7"/>
  <c r="K102" i="7"/>
  <c r="L102" i="7"/>
  <c r="G103" i="7"/>
  <c r="K103" i="7"/>
  <c r="L103" i="7"/>
  <c r="G104" i="7"/>
  <c r="K104" i="7"/>
  <c r="L104" i="7"/>
  <c r="G105" i="7"/>
  <c r="K105" i="7"/>
  <c r="L105" i="7"/>
  <c r="G106" i="7"/>
  <c r="K106" i="7"/>
  <c r="L106" i="7"/>
  <c r="G107" i="7"/>
  <c r="K107" i="7"/>
  <c r="L107" i="7"/>
  <c r="G108" i="7"/>
  <c r="K108" i="7"/>
  <c r="L108" i="7"/>
  <c r="G109" i="7"/>
  <c r="K109" i="7"/>
  <c r="L109" i="7"/>
  <c r="G110" i="7"/>
  <c r="K110" i="7"/>
  <c r="L110" i="7"/>
  <c r="G111" i="7"/>
  <c r="K111" i="7"/>
  <c r="L111" i="7"/>
  <c r="G112" i="7"/>
  <c r="K112" i="7"/>
  <c r="L112" i="7"/>
  <c r="G113" i="7"/>
  <c r="K113" i="7"/>
  <c r="L113" i="7"/>
  <c r="G114" i="7"/>
  <c r="K114" i="7"/>
  <c r="L114" i="7"/>
  <c r="G115" i="7"/>
  <c r="K115" i="7"/>
  <c r="L115" i="7"/>
  <c r="G116" i="7"/>
  <c r="K116" i="7"/>
  <c r="L116" i="7"/>
  <c r="G117" i="7"/>
  <c r="K117" i="7"/>
  <c r="L117" i="7"/>
  <c r="G118" i="7"/>
  <c r="K118" i="7"/>
  <c r="L118" i="7"/>
  <c r="G119" i="7"/>
  <c r="K119" i="7"/>
  <c r="L119" i="7"/>
  <c r="G120" i="7"/>
  <c r="K120" i="7"/>
  <c r="L120" i="7"/>
  <c r="G121" i="7"/>
  <c r="K121" i="7"/>
  <c r="L121" i="7"/>
  <c r="G122" i="7"/>
  <c r="K122" i="7"/>
  <c r="L122" i="7"/>
  <c r="G123" i="7"/>
  <c r="K123" i="7"/>
  <c r="L123" i="7"/>
  <c r="G124" i="7"/>
  <c r="K124" i="7"/>
  <c r="L124" i="7"/>
  <c r="G125" i="7"/>
  <c r="K125" i="7"/>
  <c r="L125" i="7"/>
  <c r="G126" i="7"/>
  <c r="K126" i="7"/>
  <c r="L126" i="7"/>
  <c r="G127" i="7"/>
  <c r="K127" i="7"/>
  <c r="L127" i="7"/>
  <c r="G128" i="7"/>
  <c r="K128" i="7"/>
  <c r="L128" i="7"/>
  <c r="G129" i="7"/>
  <c r="K129" i="7"/>
  <c r="L129" i="7"/>
  <c r="G130" i="7"/>
  <c r="K130" i="7"/>
  <c r="L130" i="7"/>
  <c r="G131" i="7"/>
  <c r="K131" i="7"/>
  <c r="L131" i="7"/>
  <c r="G132" i="7"/>
  <c r="K132" i="7"/>
  <c r="L132" i="7"/>
  <c r="G133" i="7"/>
  <c r="K133" i="7"/>
  <c r="L133" i="7"/>
  <c r="G134" i="7"/>
  <c r="K134" i="7"/>
  <c r="L134" i="7"/>
  <c r="G135" i="7"/>
  <c r="K135" i="7"/>
  <c r="L135" i="7"/>
  <c r="G136" i="7"/>
  <c r="K136" i="7"/>
  <c r="L136" i="7"/>
  <c r="G137" i="7"/>
  <c r="K137" i="7"/>
  <c r="L137" i="7"/>
  <c r="G138" i="7"/>
  <c r="K138" i="7"/>
  <c r="L138" i="7"/>
  <c r="G139" i="7"/>
  <c r="K139" i="7"/>
  <c r="L139" i="7"/>
  <c r="G140" i="7"/>
  <c r="K140" i="7"/>
  <c r="L140" i="7"/>
  <c r="G141" i="7"/>
  <c r="K141" i="7"/>
  <c r="L141" i="7"/>
  <c r="G142" i="7"/>
  <c r="K142" i="7"/>
  <c r="L142" i="7"/>
  <c r="G143" i="7"/>
  <c r="K143" i="7"/>
  <c r="L143" i="7"/>
  <c r="G144" i="7"/>
  <c r="K144" i="7"/>
  <c r="L144" i="7"/>
  <c r="G145" i="7"/>
  <c r="K145" i="7"/>
  <c r="L145" i="7"/>
  <c r="G146" i="7"/>
  <c r="K146" i="7"/>
  <c r="L146" i="7"/>
  <c r="G147" i="7"/>
  <c r="K147" i="7"/>
  <c r="L147" i="7"/>
  <c r="G148" i="7"/>
  <c r="K148" i="7"/>
  <c r="L148" i="7"/>
  <c r="G149" i="7"/>
  <c r="K149" i="7"/>
  <c r="L149" i="7"/>
  <c r="G150" i="7"/>
  <c r="K150" i="7"/>
  <c r="L150" i="7"/>
  <c r="G151" i="7"/>
  <c r="K151" i="7"/>
  <c r="L151" i="7"/>
  <c r="G152" i="7"/>
  <c r="K152" i="7"/>
  <c r="L152" i="7"/>
  <c r="G153" i="7"/>
  <c r="K153" i="7"/>
  <c r="L153" i="7"/>
  <c r="G154" i="7"/>
  <c r="K154" i="7"/>
  <c r="L154" i="7"/>
  <c r="G155" i="7"/>
  <c r="K155" i="7"/>
  <c r="L155" i="7"/>
  <c r="G156" i="7"/>
  <c r="K156" i="7"/>
  <c r="L156" i="7"/>
  <c r="G157" i="7"/>
  <c r="K157" i="7"/>
  <c r="L157" i="7"/>
  <c r="G158" i="7"/>
  <c r="K158" i="7"/>
  <c r="L158" i="7"/>
  <c r="G159" i="7"/>
  <c r="K159" i="7"/>
  <c r="L159" i="7"/>
  <c r="G160" i="7"/>
  <c r="K160" i="7"/>
  <c r="L160" i="7"/>
  <c r="G161" i="7"/>
  <c r="K161" i="7"/>
  <c r="L161" i="7"/>
  <c r="G162" i="7"/>
  <c r="K162" i="7"/>
  <c r="L162" i="7"/>
  <c r="G163" i="7"/>
  <c r="K163" i="7"/>
  <c r="L163" i="7"/>
  <c r="G164" i="7"/>
  <c r="K164" i="7"/>
  <c r="L164" i="7"/>
  <c r="G165" i="7"/>
  <c r="K165" i="7"/>
  <c r="L165" i="7"/>
  <c r="G166" i="7"/>
  <c r="K166" i="7"/>
  <c r="L166" i="7"/>
  <c r="G167" i="7"/>
  <c r="K167" i="7"/>
  <c r="L167" i="7"/>
  <c r="G168" i="7"/>
  <c r="K168" i="7"/>
  <c r="L168" i="7"/>
  <c r="G169" i="7"/>
  <c r="K169" i="7"/>
  <c r="L169" i="7"/>
  <c r="G170" i="7"/>
  <c r="K170" i="7"/>
  <c r="L170" i="7"/>
  <c r="G171" i="7"/>
  <c r="K171" i="7"/>
  <c r="L171" i="7"/>
  <c r="G172" i="7"/>
  <c r="K172" i="7"/>
  <c r="L172" i="7"/>
  <c r="G173" i="7"/>
  <c r="K173" i="7"/>
  <c r="L173" i="7"/>
  <c r="G174" i="7"/>
  <c r="K174" i="7"/>
  <c r="L174" i="7"/>
  <c r="G175" i="7"/>
  <c r="K175" i="7"/>
  <c r="L175" i="7"/>
  <c r="G176" i="7"/>
  <c r="K176" i="7"/>
  <c r="L176" i="7"/>
  <c r="G177" i="7"/>
  <c r="K177" i="7"/>
  <c r="L177" i="7"/>
  <c r="G178" i="7"/>
  <c r="K178" i="7"/>
  <c r="L178" i="7"/>
  <c r="G179" i="7"/>
  <c r="K179" i="7"/>
  <c r="L179" i="7"/>
  <c r="G180" i="7"/>
  <c r="K180" i="7"/>
  <c r="L180" i="7"/>
  <c r="G181" i="7"/>
  <c r="K181" i="7"/>
  <c r="L181" i="7"/>
  <c r="G182" i="7"/>
  <c r="K182" i="7"/>
  <c r="L182" i="7"/>
  <c r="G183" i="7"/>
  <c r="K183" i="7"/>
  <c r="L183" i="7"/>
  <c r="G184" i="7"/>
  <c r="K184" i="7"/>
  <c r="L184" i="7"/>
  <c r="G185" i="7"/>
  <c r="K185" i="7"/>
  <c r="L185" i="7"/>
  <c r="G186" i="7"/>
  <c r="K186" i="7"/>
  <c r="L186" i="7"/>
  <c r="G187" i="7"/>
  <c r="K187" i="7"/>
  <c r="L187" i="7"/>
  <c r="G188" i="7"/>
  <c r="K188" i="7"/>
  <c r="L188" i="7"/>
  <c r="G189" i="7"/>
  <c r="K189" i="7"/>
  <c r="L189" i="7"/>
  <c r="G190" i="7"/>
  <c r="K190" i="7"/>
  <c r="L190" i="7"/>
  <c r="G191" i="7"/>
  <c r="K191" i="7"/>
  <c r="L191" i="7"/>
  <c r="G192" i="7"/>
  <c r="K192" i="7"/>
  <c r="L192" i="7"/>
  <c r="G193" i="7"/>
  <c r="K193" i="7"/>
  <c r="L193" i="7"/>
  <c r="G194" i="7"/>
  <c r="K194" i="7"/>
  <c r="L194" i="7"/>
  <c r="G195" i="7"/>
  <c r="K195" i="7"/>
  <c r="L195" i="7"/>
  <c r="G196" i="7"/>
  <c r="K196" i="7"/>
  <c r="L196" i="7"/>
  <c r="G197" i="7"/>
  <c r="K197" i="7"/>
  <c r="L197" i="7"/>
  <c r="G198" i="7"/>
  <c r="K198" i="7"/>
  <c r="L198" i="7"/>
  <c r="G199" i="7"/>
  <c r="K199" i="7"/>
  <c r="L199" i="7"/>
  <c r="G200" i="7"/>
  <c r="K200" i="7"/>
  <c r="L200" i="7"/>
  <c r="G201" i="7"/>
  <c r="K201" i="7"/>
  <c r="L201" i="7"/>
  <c r="G202" i="7"/>
  <c r="K202" i="7"/>
  <c r="L202" i="7"/>
  <c r="G203" i="7"/>
  <c r="K203" i="7"/>
  <c r="L203" i="7"/>
  <c r="G204" i="7"/>
  <c r="K204" i="7"/>
  <c r="L204" i="7"/>
  <c r="G205" i="7"/>
  <c r="K205" i="7"/>
  <c r="L205" i="7"/>
  <c r="G206" i="7"/>
  <c r="K206" i="7"/>
  <c r="L206" i="7"/>
  <c r="G207" i="7"/>
  <c r="K207" i="7"/>
  <c r="L207" i="7"/>
  <c r="G208" i="7"/>
  <c r="K208" i="7"/>
  <c r="L208" i="7"/>
  <c r="G209" i="7"/>
  <c r="K209" i="7"/>
  <c r="L209" i="7"/>
  <c r="G210" i="7"/>
  <c r="K210" i="7"/>
  <c r="L210" i="7"/>
  <c r="G211" i="7"/>
  <c r="K211" i="7"/>
  <c r="L211" i="7"/>
  <c r="G212" i="7"/>
  <c r="K212" i="7"/>
  <c r="L212" i="7"/>
  <c r="G213" i="7"/>
  <c r="K213" i="7"/>
  <c r="L213" i="7"/>
  <c r="G214" i="7"/>
  <c r="K214" i="7"/>
  <c r="L214" i="7"/>
  <c r="G215" i="7"/>
  <c r="K215" i="7"/>
  <c r="L215" i="7"/>
  <c r="G216" i="7"/>
  <c r="K216" i="7"/>
  <c r="L216" i="7"/>
  <c r="G217" i="7"/>
  <c r="K217" i="7"/>
  <c r="L217" i="7"/>
  <c r="G218" i="7"/>
  <c r="K218" i="7"/>
  <c r="L218" i="7"/>
  <c r="G219" i="7"/>
  <c r="K219" i="7"/>
  <c r="L219" i="7"/>
  <c r="G220" i="7"/>
  <c r="K220" i="7"/>
  <c r="L220" i="7"/>
  <c r="G221" i="7"/>
  <c r="K221" i="7"/>
  <c r="L221" i="7"/>
  <c r="G222" i="7"/>
  <c r="K222" i="7"/>
  <c r="L222" i="7"/>
  <c r="G223" i="7"/>
  <c r="K223" i="7"/>
  <c r="L223" i="7"/>
  <c r="G224" i="7"/>
  <c r="K224" i="7"/>
  <c r="L224" i="7"/>
  <c r="G225" i="7"/>
  <c r="K225" i="7"/>
  <c r="L225" i="7"/>
  <c r="G226" i="7"/>
  <c r="K226" i="7"/>
  <c r="L226" i="7"/>
  <c r="G227" i="7"/>
  <c r="K227" i="7"/>
  <c r="L227" i="7"/>
  <c r="G228" i="7"/>
  <c r="K228" i="7"/>
  <c r="L228" i="7"/>
  <c r="G229" i="7"/>
  <c r="K229" i="7"/>
  <c r="L229" i="7"/>
  <c r="G230" i="7"/>
  <c r="K230" i="7"/>
  <c r="L230" i="7"/>
  <c r="G231" i="7"/>
  <c r="K231" i="7"/>
  <c r="L231" i="7"/>
  <c r="G232" i="7"/>
  <c r="K232" i="7"/>
  <c r="L232" i="7"/>
  <c r="G233" i="7"/>
  <c r="K233" i="7"/>
  <c r="L233" i="7"/>
  <c r="G234" i="7"/>
  <c r="K234" i="7"/>
  <c r="L234" i="7"/>
  <c r="G235" i="7"/>
  <c r="K235" i="7"/>
  <c r="L235" i="7"/>
  <c r="G236" i="7"/>
  <c r="K236" i="7"/>
  <c r="L236" i="7"/>
  <c r="G237" i="7"/>
  <c r="K237" i="7"/>
  <c r="L237" i="7"/>
  <c r="G238" i="7"/>
  <c r="K238" i="7"/>
  <c r="L238" i="7"/>
  <c r="G239" i="7"/>
  <c r="K239" i="7"/>
  <c r="L239" i="7"/>
  <c r="G240" i="7"/>
  <c r="K240" i="7"/>
  <c r="L240" i="7"/>
  <c r="G241" i="7"/>
  <c r="K241" i="7"/>
  <c r="L241" i="7"/>
  <c r="G242" i="7"/>
  <c r="K242" i="7"/>
  <c r="L242" i="7"/>
  <c r="G243" i="7"/>
  <c r="K243" i="7"/>
  <c r="L243" i="7"/>
  <c r="G244" i="7"/>
  <c r="K244" i="7"/>
  <c r="L244" i="7"/>
  <c r="G245" i="7"/>
  <c r="K245" i="7"/>
  <c r="L245" i="7"/>
  <c r="G246" i="7"/>
  <c r="K246" i="7"/>
  <c r="L246" i="7"/>
  <c r="G247" i="7"/>
  <c r="K247" i="7"/>
  <c r="L247" i="7"/>
  <c r="G248" i="7"/>
  <c r="K248" i="7"/>
  <c r="L248" i="7"/>
  <c r="G249" i="7"/>
  <c r="K249" i="7"/>
  <c r="L249" i="7"/>
  <c r="G250" i="7"/>
  <c r="K250" i="7"/>
  <c r="L250" i="7"/>
  <c r="G251" i="7"/>
  <c r="K251" i="7"/>
  <c r="L251" i="7"/>
  <c r="G252" i="7"/>
  <c r="K252" i="7"/>
  <c r="L252" i="7"/>
  <c r="G253" i="7"/>
  <c r="K253" i="7"/>
  <c r="L253" i="7"/>
  <c r="G254" i="7"/>
  <c r="K254" i="7"/>
  <c r="L254" i="7"/>
  <c r="G255" i="7"/>
  <c r="K255" i="7"/>
  <c r="L255" i="7"/>
  <c r="G256" i="7"/>
  <c r="K256" i="7"/>
  <c r="L256" i="7"/>
  <c r="G257" i="7"/>
  <c r="K257" i="7"/>
  <c r="L257" i="7"/>
  <c r="G258" i="7"/>
  <c r="K258" i="7"/>
  <c r="L258" i="7"/>
  <c r="G259" i="7"/>
  <c r="K259" i="7"/>
  <c r="L259" i="7"/>
  <c r="G260" i="7"/>
  <c r="K260" i="7"/>
  <c r="L260" i="7"/>
  <c r="G261" i="7"/>
  <c r="K261" i="7"/>
  <c r="L261" i="7"/>
  <c r="G262" i="7"/>
  <c r="K262" i="7"/>
  <c r="L262" i="7"/>
  <c r="G263" i="7"/>
  <c r="K263" i="7"/>
  <c r="L263" i="7"/>
  <c r="G264" i="7"/>
  <c r="K264" i="7"/>
  <c r="L264" i="7"/>
  <c r="G265" i="7"/>
  <c r="K265" i="7"/>
  <c r="L265" i="7"/>
  <c r="G266" i="7"/>
  <c r="K266" i="7"/>
  <c r="L266" i="7"/>
  <c r="G267" i="7"/>
  <c r="K267" i="7"/>
  <c r="L267" i="7"/>
  <c r="G268" i="7"/>
  <c r="K268" i="7"/>
  <c r="L268" i="7"/>
  <c r="G269" i="7"/>
  <c r="K269" i="7"/>
  <c r="L269" i="7"/>
  <c r="G270" i="7"/>
  <c r="K270" i="7"/>
  <c r="L270" i="7"/>
  <c r="G271" i="7"/>
  <c r="K271" i="7"/>
  <c r="L271" i="7"/>
  <c r="G272" i="7"/>
  <c r="K272" i="7"/>
  <c r="L272" i="7"/>
  <c r="G273" i="7"/>
  <c r="K273" i="7"/>
  <c r="L273" i="7"/>
  <c r="G274" i="7"/>
  <c r="K274" i="7"/>
  <c r="L274" i="7"/>
  <c r="G275" i="7"/>
  <c r="K275" i="7"/>
  <c r="L275" i="7"/>
  <c r="G276" i="7"/>
  <c r="K276" i="7"/>
  <c r="L276" i="7"/>
  <c r="G277" i="7"/>
  <c r="K277" i="7"/>
  <c r="L277" i="7"/>
  <c r="G278" i="7"/>
  <c r="K278" i="7"/>
  <c r="L278" i="7"/>
  <c r="G279" i="7"/>
  <c r="K279" i="7"/>
  <c r="L279" i="7"/>
  <c r="G280" i="7"/>
  <c r="K280" i="7"/>
  <c r="L280" i="7"/>
  <c r="G281" i="7"/>
  <c r="K281" i="7"/>
  <c r="L281" i="7"/>
  <c r="G282" i="7"/>
  <c r="K282" i="7"/>
  <c r="L282" i="7"/>
  <c r="G283" i="7"/>
  <c r="K283" i="7"/>
  <c r="L283" i="7"/>
  <c r="G284" i="7"/>
  <c r="K284" i="7"/>
  <c r="L284" i="7"/>
  <c r="G285" i="7"/>
  <c r="K285" i="7"/>
  <c r="L285" i="7"/>
  <c r="G286" i="7"/>
  <c r="K286" i="7"/>
  <c r="L286" i="7"/>
  <c r="G287" i="7"/>
  <c r="K287" i="7"/>
  <c r="L287" i="7"/>
  <c r="G288" i="7"/>
  <c r="K288" i="7"/>
  <c r="L288" i="7"/>
  <c r="G289" i="7"/>
  <c r="K289" i="7"/>
  <c r="L289" i="7"/>
  <c r="G290" i="7"/>
  <c r="K290" i="7"/>
  <c r="L290" i="7"/>
  <c r="G291" i="7"/>
  <c r="K291" i="7"/>
  <c r="L291" i="7"/>
  <c r="G292" i="7"/>
  <c r="K292" i="7"/>
  <c r="L292" i="7"/>
  <c r="G293" i="7"/>
  <c r="K293" i="7"/>
  <c r="L293" i="7"/>
  <c r="G294" i="7"/>
  <c r="K294" i="7"/>
  <c r="L294" i="7"/>
  <c r="G295" i="7"/>
  <c r="K295" i="7"/>
  <c r="L295" i="7"/>
  <c r="G296" i="7"/>
  <c r="K296" i="7"/>
  <c r="L296" i="7"/>
  <c r="G297" i="7"/>
  <c r="K297" i="7"/>
  <c r="L297" i="7"/>
  <c r="G298" i="7"/>
  <c r="K298" i="7"/>
  <c r="L298" i="7"/>
  <c r="G299" i="7"/>
  <c r="K299" i="7"/>
  <c r="L299" i="7"/>
  <c r="G300" i="7"/>
  <c r="K300" i="7"/>
  <c r="L300" i="7"/>
  <c r="G301" i="7"/>
  <c r="K301" i="7"/>
  <c r="L301" i="7"/>
  <c r="G302" i="7"/>
  <c r="K302" i="7"/>
  <c r="L302" i="7"/>
  <c r="G303" i="7"/>
  <c r="K303" i="7"/>
  <c r="L303" i="7"/>
  <c r="G304" i="7"/>
  <c r="K304" i="7"/>
  <c r="L304" i="7"/>
  <c r="G305" i="7"/>
  <c r="K305" i="7"/>
  <c r="L305" i="7"/>
  <c r="G306" i="7"/>
  <c r="K306" i="7"/>
  <c r="L306" i="7"/>
  <c r="G307" i="7"/>
  <c r="K307" i="7"/>
  <c r="L307" i="7"/>
  <c r="G308" i="7"/>
  <c r="K308" i="7"/>
  <c r="L308" i="7"/>
  <c r="G309" i="7"/>
  <c r="K309" i="7"/>
  <c r="L309" i="7"/>
  <c r="G310" i="7"/>
  <c r="K310" i="7"/>
  <c r="L310" i="7"/>
  <c r="G311" i="7"/>
  <c r="K311" i="7"/>
  <c r="L311" i="7"/>
  <c r="G312" i="7"/>
  <c r="K312" i="7"/>
  <c r="L312" i="7"/>
  <c r="G313" i="7"/>
  <c r="K313" i="7"/>
  <c r="L313" i="7"/>
  <c r="G314" i="7"/>
  <c r="K314" i="7"/>
  <c r="L314" i="7"/>
  <c r="G315" i="7"/>
  <c r="K315" i="7"/>
  <c r="L315" i="7"/>
  <c r="G316" i="7"/>
  <c r="K316" i="7"/>
  <c r="L316" i="7"/>
  <c r="G317" i="7"/>
  <c r="K317" i="7"/>
  <c r="L317" i="7"/>
  <c r="G318" i="7"/>
  <c r="K318" i="7"/>
  <c r="L318" i="7"/>
  <c r="G319" i="7"/>
  <c r="K319" i="7"/>
  <c r="L319" i="7"/>
  <c r="G320" i="7"/>
  <c r="K320" i="7"/>
  <c r="L320" i="7"/>
  <c r="G321" i="7"/>
  <c r="K321" i="7"/>
  <c r="L321" i="7"/>
  <c r="G322" i="7"/>
  <c r="K322" i="7"/>
  <c r="L322" i="7"/>
  <c r="G323" i="7"/>
  <c r="K323" i="7"/>
  <c r="L323" i="7"/>
  <c r="G324" i="7"/>
  <c r="K324" i="7"/>
  <c r="L324" i="7"/>
  <c r="G325" i="7"/>
  <c r="K325" i="7"/>
  <c r="L325" i="7"/>
  <c r="G326" i="7"/>
  <c r="K326" i="7"/>
  <c r="L326" i="7"/>
  <c r="G327" i="7"/>
  <c r="K327" i="7"/>
  <c r="L327" i="7"/>
  <c r="G328" i="7"/>
  <c r="K328" i="7"/>
  <c r="L328" i="7"/>
  <c r="G329" i="7"/>
  <c r="K329" i="7"/>
  <c r="L329" i="7"/>
  <c r="G330" i="7"/>
  <c r="K330" i="7"/>
  <c r="L330" i="7"/>
  <c r="G331" i="7"/>
  <c r="K331" i="7"/>
  <c r="L331" i="7"/>
  <c r="G332" i="7"/>
  <c r="K332" i="7"/>
  <c r="L332" i="7"/>
  <c r="G333" i="7"/>
  <c r="K333" i="7"/>
  <c r="L333" i="7"/>
  <c r="G334" i="7"/>
  <c r="K334" i="7"/>
  <c r="L334" i="7"/>
  <c r="G335" i="7"/>
  <c r="K335" i="7"/>
  <c r="L335" i="7"/>
  <c r="G336" i="7"/>
  <c r="K336" i="7"/>
  <c r="L336" i="7"/>
  <c r="G337" i="7"/>
  <c r="K337" i="7"/>
  <c r="L337" i="7"/>
  <c r="G338" i="7"/>
  <c r="K338" i="7"/>
  <c r="L338" i="7"/>
  <c r="G339" i="7"/>
  <c r="K339" i="7"/>
  <c r="L339" i="7"/>
  <c r="G340" i="7"/>
  <c r="K340" i="7"/>
  <c r="L340" i="7"/>
  <c r="G341" i="7"/>
  <c r="K341" i="7"/>
  <c r="L341" i="7"/>
  <c r="G342" i="7"/>
  <c r="K342" i="7"/>
  <c r="L342" i="7"/>
  <c r="G343" i="7"/>
  <c r="K343" i="7"/>
  <c r="L343" i="7"/>
  <c r="G344" i="7"/>
  <c r="K344" i="7"/>
  <c r="L344" i="7"/>
  <c r="G345" i="7"/>
  <c r="K345" i="7"/>
  <c r="L345" i="7"/>
  <c r="G346" i="7"/>
  <c r="K346" i="7"/>
  <c r="L346" i="7"/>
  <c r="G347" i="7"/>
  <c r="K347" i="7"/>
  <c r="L347" i="7"/>
  <c r="G348" i="7"/>
  <c r="K348" i="7"/>
  <c r="L348" i="7"/>
  <c r="G349" i="7"/>
  <c r="K349" i="7"/>
  <c r="L349" i="7"/>
  <c r="G350" i="7"/>
  <c r="K350" i="7"/>
  <c r="L350" i="7"/>
  <c r="G351" i="7"/>
  <c r="K351" i="7"/>
  <c r="L351" i="7"/>
  <c r="G352" i="7"/>
  <c r="K352" i="7"/>
  <c r="L352" i="7"/>
  <c r="G353" i="7"/>
  <c r="K353" i="7"/>
  <c r="L353" i="7"/>
  <c r="G354" i="7"/>
  <c r="K354" i="7"/>
  <c r="L354" i="7"/>
  <c r="G355" i="7"/>
  <c r="K355" i="7"/>
  <c r="L355" i="7"/>
  <c r="G356" i="7"/>
  <c r="K356" i="7"/>
  <c r="L356" i="7"/>
  <c r="G357" i="7"/>
  <c r="K357" i="7"/>
  <c r="L357" i="7"/>
  <c r="G358" i="7"/>
  <c r="K358" i="7"/>
  <c r="L358" i="7"/>
  <c r="G359" i="7"/>
  <c r="K359" i="7"/>
  <c r="L359" i="7"/>
  <c r="G360" i="7"/>
  <c r="K360" i="7"/>
  <c r="L360" i="7"/>
  <c r="G361" i="7"/>
  <c r="K361" i="7"/>
  <c r="L361" i="7"/>
  <c r="G362" i="7"/>
  <c r="K362" i="7"/>
  <c r="L362" i="7"/>
  <c r="G363" i="7"/>
  <c r="K363" i="7"/>
  <c r="L363" i="7"/>
  <c r="G364" i="7"/>
  <c r="K364" i="7"/>
  <c r="L364" i="7"/>
  <c r="G365" i="7"/>
  <c r="K365" i="7"/>
  <c r="L365" i="7"/>
  <c r="G366" i="7"/>
  <c r="K366" i="7"/>
  <c r="L366" i="7"/>
  <c r="G367" i="7"/>
  <c r="K367" i="7"/>
  <c r="L367" i="7"/>
  <c r="G368" i="7"/>
  <c r="K368" i="7"/>
  <c r="L368" i="7"/>
  <c r="G369" i="7"/>
  <c r="K369" i="7"/>
  <c r="L369" i="7"/>
  <c r="G370" i="7"/>
  <c r="K370" i="7"/>
  <c r="L370" i="7"/>
  <c r="G371" i="7"/>
  <c r="K371" i="7"/>
  <c r="L371" i="7"/>
  <c r="G372" i="7"/>
  <c r="K372" i="7"/>
  <c r="L372" i="7"/>
  <c r="G373" i="7"/>
  <c r="K373" i="7"/>
  <c r="L373" i="7"/>
  <c r="G374" i="7"/>
  <c r="K374" i="7"/>
  <c r="L374" i="7"/>
  <c r="G375" i="7"/>
  <c r="K375" i="7"/>
  <c r="L375" i="7"/>
  <c r="G376" i="7"/>
  <c r="K376" i="7"/>
  <c r="L376" i="7"/>
  <c r="G377" i="7"/>
  <c r="K377" i="7"/>
  <c r="L377" i="7"/>
  <c r="G378" i="7"/>
  <c r="K378" i="7"/>
  <c r="L378" i="7"/>
  <c r="G379" i="7"/>
  <c r="K379" i="7"/>
  <c r="L379" i="7"/>
  <c r="G380" i="7"/>
  <c r="K380" i="7"/>
  <c r="L380" i="7"/>
  <c r="G381" i="7"/>
  <c r="K381" i="7"/>
  <c r="L381" i="7"/>
  <c r="G382" i="7"/>
  <c r="K382" i="7"/>
  <c r="L382" i="7"/>
  <c r="G383" i="7"/>
  <c r="K383" i="7"/>
  <c r="L383" i="7"/>
  <c r="G384" i="7"/>
  <c r="K384" i="7"/>
  <c r="L384" i="7"/>
  <c r="G385" i="7"/>
  <c r="K385" i="7"/>
  <c r="L385" i="7"/>
  <c r="G386" i="7"/>
  <c r="K386" i="7"/>
  <c r="L386" i="7"/>
  <c r="G387" i="7"/>
  <c r="K387" i="7"/>
  <c r="L387" i="7"/>
  <c r="G388" i="7"/>
  <c r="K388" i="7"/>
  <c r="L388" i="7"/>
  <c r="G389" i="7"/>
  <c r="K389" i="7"/>
  <c r="L389" i="7"/>
  <c r="G390" i="7"/>
  <c r="K390" i="7"/>
  <c r="L390" i="7"/>
  <c r="G391" i="7"/>
  <c r="K391" i="7"/>
  <c r="L391" i="7"/>
  <c r="G392" i="7"/>
  <c r="K392" i="7"/>
  <c r="L392" i="7"/>
  <c r="G393" i="7"/>
  <c r="K393" i="7"/>
  <c r="L393" i="7"/>
  <c r="G394" i="7"/>
  <c r="K394" i="7"/>
  <c r="L394" i="7"/>
  <c r="G395" i="7"/>
  <c r="K395" i="7"/>
  <c r="L395" i="7"/>
  <c r="G396" i="7"/>
  <c r="K396" i="7"/>
  <c r="L396" i="7"/>
  <c r="G397" i="7"/>
  <c r="K397" i="7"/>
  <c r="L397" i="7"/>
  <c r="G398" i="7"/>
  <c r="K398" i="7"/>
  <c r="L398" i="7"/>
  <c r="G399" i="7"/>
  <c r="K399" i="7"/>
  <c r="L399" i="7"/>
  <c r="G400" i="7"/>
  <c r="K400" i="7"/>
  <c r="L400" i="7"/>
  <c r="G401" i="7"/>
  <c r="K401" i="7"/>
  <c r="L401" i="7"/>
  <c r="G402" i="7"/>
  <c r="K402" i="7"/>
  <c r="L402" i="7"/>
  <c r="G403" i="7"/>
  <c r="K403" i="7"/>
  <c r="L403" i="7"/>
  <c r="G404" i="7"/>
  <c r="K404" i="7"/>
  <c r="L404" i="7"/>
  <c r="G405" i="7"/>
  <c r="K405" i="7"/>
  <c r="L405" i="7"/>
  <c r="G406" i="7"/>
  <c r="K406" i="7"/>
  <c r="L406" i="7"/>
  <c r="G407" i="7"/>
  <c r="K407" i="7"/>
  <c r="L407" i="7"/>
  <c r="G408" i="7"/>
  <c r="K408" i="7"/>
  <c r="L408" i="7"/>
  <c r="G409" i="7"/>
  <c r="K409" i="7"/>
  <c r="L409" i="7"/>
  <c r="G410" i="7"/>
  <c r="K410" i="7"/>
  <c r="L410" i="7"/>
  <c r="G411" i="7"/>
  <c r="K411" i="7"/>
  <c r="L411" i="7"/>
  <c r="G412" i="7"/>
  <c r="K412" i="7"/>
  <c r="L412" i="7"/>
  <c r="G413" i="7"/>
  <c r="K413" i="7"/>
  <c r="L413" i="7"/>
  <c r="G414" i="7"/>
  <c r="K414" i="7"/>
  <c r="L414" i="7"/>
  <c r="G415" i="7"/>
  <c r="K415" i="7"/>
  <c r="L415" i="7"/>
  <c r="G416" i="7"/>
  <c r="K416" i="7"/>
  <c r="L416" i="7"/>
  <c r="G417" i="7"/>
  <c r="K417" i="7"/>
  <c r="L417" i="7"/>
  <c r="G418" i="7"/>
  <c r="K418" i="7"/>
  <c r="L418" i="7"/>
  <c r="G419" i="7"/>
  <c r="K419" i="7"/>
  <c r="L419" i="7"/>
  <c r="G420" i="7"/>
  <c r="K420" i="7"/>
  <c r="L420" i="7"/>
  <c r="G421" i="7"/>
  <c r="K421" i="7"/>
  <c r="L421" i="7"/>
  <c r="G422" i="7"/>
  <c r="K422" i="7"/>
  <c r="L422" i="7"/>
  <c r="G423" i="7"/>
  <c r="K423" i="7"/>
  <c r="L423" i="7"/>
  <c r="G424" i="7"/>
  <c r="K424" i="7"/>
  <c r="L424" i="7"/>
  <c r="G425" i="7"/>
  <c r="K425" i="7"/>
  <c r="L425" i="7"/>
  <c r="G426" i="7"/>
  <c r="K426" i="7"/>
  <c r="L426" i="7"/>
  <c r="G427" i="7"/>
  <c r="K427" i="7"/>
  <c r="L427" i="7"/>
  <c r="G428" i="7"/>
  <c r="K428" i="7"/>
  <c r="L428" i="7"/>
  <c r="G429" i="7"/>
  <c r="K429" i="7"/>
  <c r="L429" i="7"/>
  <c r="G430" i="7"/>
  <c r="K430" i="7"/>
  <c r="L430" i="7"/>
  <c r="G431" i="7"/>
  <c r="K431" i="7"/>
  <c r="L431" i="7"/>
  <c r="G432" i="7"/>
  <c r="K432" i="7"/>
  <c r="L432" i="7"/>
  <c r="G433" i="7"/>
  <c r="K433" i="7"/>
  <c r="L433" i="7"/>
  <c r="G434" i="7"/>
  <c r="K434" i="7"/>
  <c r="L434" i="7"/>
  <c r="G435" i="7"/>
  <c r="K435" i="7"/>
  <c r="L435" i="7"/>
  <c r="G436" i="7"/>
  <c r="K436" i="7"/>
  <c r="L436" i="7"/>
  <c r="G437" i="7"/>
  <c r="K437" i="7"/>
  <c r="L437" i="7"/>
  <c r="G438" i="7"/>
  <c r="K438" i="7"/>
  <c r="L438" i="7"/>
  <c r="G439" i="7"/>
  <c r="K439" i="7"/>
  <c r="L439" i="7"/>
  <c r="G440" i="7"/>
  <c r="K440" i="7"/>
  <c r="L440" i="7"/>
  <c r="G441" i="7"/>
  <c r="K441" i="7"/>
  <c r="L441" i="7"/>
  <c r="G442" i="7"/>
  <c r="K442" i="7"/>
  <c r="L442" i="7"/>
  <c r="G443" i="7"/>
  <c r="K443" i="7"/>
  <c r="L443" i="7"/>
  <c r="G444" i="7"/>
  <c r="K444" i="7"/>
  <c r="L444" i="7"/>
  <c r="G445" i="7"/>
  <c r="K445" i="7"/>
  <c r="L445" i="7"/>
  <c r="G446" i="7"/>
  <c r="K446" i="7"/>
  <c r="L446" i="7"/>
  <c r="G447" i="7"/>
  <c r="K447" i="7"/>
  <c r="L447" i="7"/>
  <c r="G448" i="7"/>
  <c r="K448" i="7"/>
  <c r="L448" i="7"/>
  <c r="G449" i="7"/>
  <c r="K449" i="7"/>
  <c r="L449" i="7"/>
  <c r="G450" i="7"/>
  <c r="K450" i="7"/>
  <c r="L450" i="7"/>
  <c r="G451" i="7"/>
  <c r="K451" i="7"/>
  <c r="L451" i="7"/>
  <c r="G452" i="7"/>
  <c r="K452" i="7"/>
  <c r="L452" i="7"/>
  <c r="G453" i="7"/>
  <c r="K453" i="7"/>
  <c r="L453" i="7"/>
  <c r="G454" i="7"/>
  <c r="K454" i="7"/>
  <c r="L454" i="7"/>
  <c r="G455" i="7"/>
  <c r="K455" i="7"/>
  <c r="L455" i="7"/>
  <c r="G456" i="7"/>
  <c r="K456" i="7"/>
  <c r="L456" i="7"/>
  <c r="G457" i="7"/>
  <c r="K457" i="7"/>
  <c r="L457" i="7"/>
  <c r="G458" i="7"/>
  <c r="K458" i="7"/>
  <c r="L458" i="7"/>
  <c r="G459" i="7"/>
  <c r="K459" i="7"/>
  <c r="L459" i="7"/>
  <c r="G460" i="7"/>
  <c r="K460" i="7"/>
  <c r="L460" i="7"/>
  <c r="G461" i="7"/>
  <c r="K461" i="7"/>
  <c r="L461" i="7"/>
  <c r="G462" i="7"/>
  <c r="K462" i="7"/>
  <c r="L462" i="7"/>
  <c r="G463" i="7"/>
  <c r="K463" i="7"/>
  <c r="L463" i="7"/>
  <c r="G464" i="7"/>
  <c r="K464" i="7"/>
  <c r="L464" i="7"/>
  <c r="G465" i="7"/>
  <c r="K465" i="7"/>
  <c r="L465" i="7"/>
  <c r="G466" i="7"/>
  <c r="K466" i="7"/>
  <c r="L466" i="7"/>
  <c r="G467" i="7"/>
  <c r="K467" i="7"/>
  <c r="L467" i="7"/>
  <c r="G468" i="7"/>
  <c r="K468" i="7"/>
  <c r="L468" i="7"/>
  <c r="G469" i="7"/>
  <c r="K469" i="7"/>
  <c r="L469" i="7"/>
  <c r="G470" i="7"/>
  <c r="K470" i="7"/>
  <c r="L470" i="7"/>
  <c r="G471" i="7"/>
  <c r="K471" i="7"/>
  <c r="L471" i="7"/>
  <c r="G472" i="7"/>
  <c r="K472" i="7"/>
  <c r="L472" i="7"/>
  <c r="G473" i="7"/>
  <c r="K473" i="7"/>
  <c r="L473" i="7"/>
  <c r="G474" i="7"/>
  <c r="K474" i="7"/>
  <c r="L474" i="7"/>
  <c r="G475" i="7"/>
  <c r="K475" i="7"/>
  <c r="L475" i="7"/>
  <c r="G476" i="7"/>
  <c r="K476" i="7"/>
  <c r="L476" i="7"/>
  <c r="G477" i="7"/>
  <c r="K477" i="7"/>
  <c r="L477" i="7"/>
  <c r="G478" i="7"/>
  <c r="K478" i="7"/>
  <c r="L478" i="7"/>
  <c r="G479" i="7"/>
  <c r="K479" i="7"/>
  <c r="L479" i="7"/>
  <c r="G480" i="7"/>
  <c r="K480" i="7"/>
  <c r="L480" i="7"/>
  <c r="G481" i="7"/>
  <c r="K481" i="7"/>
  <c r="L481" i="7"/>
  <c r="G482" i="7"/>
  <c r="K482" i="7"/>
  <c r="L482" i="7"/>
  <c r="G483" i="7"/>
  <c r="K483" i="7"/>
  <c r="L483" i="7"/>
  <c r="G484" i="7"/>
  <c r="K484" i="7"/>
  <c r="L484" i="7"/>
  <c r="G485" i="7"/>
  <c r="K485" i="7"/>
  <c r="L485" i="7"/>
  <c r="G486" i="7"/>
  <c r="K486" i="7"/>
  <c r="L486" i="7"/>
  <c r="G487" i="7"/>
  <c r="K487" i="7"/>
  <c r="L487" i="7"/>
  <c r="G488" i="7"/>
  <c r="K488" i="7"/>
  <c r="L488" i="7"/>
  <c r="G489" i="7"/>
  <c r="K489" i="7"/>
  <c r="L489" i="7"/>
  <c r="G490" i="7"/>
  <c r="K490" i="7"/>
  <c r="L490" i="7"/>
  <c r="G491" i="7"/>
  <c r="K491" i="7"/>
  <c r="L491" i="7"/>
  <c r="G492" i="7"/>
  <c r="K492" i="7"/>
  <c r="L492" i="7"/>
  <c r="G493" i="7"/>
  <c r="K493" i="7"/>
  <c r="L493" i="7"/>
  <c r="G494" i="7"/>
  <c r="K494" i="7"/>
  <c r="L494" i="7"/>
  <c r="G495" i="7"/>
  <c r="K495" i="7"/>
  <c r="L495" i="7"/>
  <c r="G496" i="7"/>
  <c r="K496" i="7"/>
  <c r="L496" i="7"/>
  <c r="G497" i="7"/>
  <c r="K497" i="7"/>
  <c r="L497" i="7"/>
  <c r="G498" i="7"/>
  <c r="K498" i="7"/>
  <c r="L498" i="7"/>
  <c r="G499" i="7"/>
  <c r="K499" i="7"/>
  <c r="L499" i="7"/>
  <c r="G500" i="7"/>
  <c r="K500" i="7"/>
  <c r="L500" i="7"/>
  <c r="G501" i="7"/>
  <c r="K501" i="7"/>
  <c r="L501" i="7"/>
  <c r="G502" i="7"/>
  <c r="K502" i="7"/>
  <c r="L502" i="7"/>
  <c r="G503" i="7"/>
  <c r="K503" i="7"/>
  <c r="L503" i="7"/>
  <c r="G504" i="7"/>
  <c r="K504" i="7"/>
  <c r="L504" i="7"/>
  <c r="G505" i="7"/>
  <c r="K505" i="7"/>
  <c r="L505" i="7"/>
  <c r="G506" i="7"/>
  <c r="K506" i="7"/>
  <c r="L506" i="7"/>
  <c r="G507" i="7"/>
  <c r="K507" i="7"/>
  <c r="L507" i="7"/>
  <c r="G508" i="7"/>
  <c r="K508" i="7"/>
  <c r="L508" i="7"/>
  <c r="G509" i="7"/>
  <c r="K509" i="7"/>
  <c r="L509" i="7"/>
  <c r="G510" i="7"/>
  <c r="K510" i="7"/>
  <c r="L510" i="7"/>
  <c r="G511" i="7"/>
  <c r="K511" i="7"/>
  <c r="L511" i="7"/>
  <c r="G512" i="7"/>
  <c r="K512" i="7"/>
  <c r="L512" i="7"/>
  <c r="G513" i="7"/>
  <c r="K513" i="7"/>
  <c r="L513" i="7"/>
  <c r="G514" i="7"/>
  <c r="K514" i="7"/>
  <c r="L514" i="7"/>
  <c r="G515" i="7"/>
  <c r="K515" i="7"/>
  <c r="L515" i="7"/>
  <c r="G516" i="7"/>
  <c r="K516" i="7"/>
  <c r="L516" i="7"/>
  <c r="G517" i="7"/>
  <c r="K517" i="7"/>
  <c r="L517" i="7"/>
  <c r="G518" i="7"/>
  <c r="K518" i="7"/>
  <c r="L518" i="7"/>
  <c r="G519" i="7"/>
  <c r="K519" i="7"/>
  <c r="L519" i="7"/>
  <c r="G520" i="7"/>
  <c r="K520" i="7"/>
  <c r="L520" i="7"/>
  <c r="G521" i="7"/>
  <c r="K521" i="7"/>
  <c r="L521" i="7"/>
  <c r="G522" i="7"/>
  <c r="K522" i="7"/>
  <c r="L522" i="7"/>
  <c r="G523" i="7"/>
  <c r="K523" i="7"/>
  <c r="L523" i="7"/>
  <c r="G524" i="7"/>
  <c r="K524" i="7"/>
  <c r="L524" i="7"/>
  <c r="G525" i="7"/>
  <c r="K525" i="7"/>
  <c r="L525" i="7"/>
  <c r="G526" i="7"/>
  <c r="K526" i="7"/>
  <c r="L526" i="7"/>
  <c r="G527" i="7"/>
  <c r="K527" i="7"/>
  <c r="L527" i="7"/>
  <c r="G528" i="7"/>
  <c r="K528" i="7"/>
  <c r="L528" i="7"/>
  <c r="G529" i="7"/>
  <c r="K529" i="7"/>
  <c r="L529" i="7"/>
  <c r="G530" i="7"/>
  <c r="K530" i="7"/>
  <c r="L530" i="7"/>
  <c r="G531" i="7"/>
  <c r="K531" i="7"/>
  <c r="L531" i="7"/>
  <c r="G532" i="7"/>
  <c r="K532" i="7"/>
  <c r="L532" i="7"/>
  <c r="G533" i="7"/>
  <c r="K533" i="7"/>
  <c r="L533" i="7"/>
  <c r="G534" i="7"/>
  <c r="K534" i="7"/>
  <c r="L534" i="7"/>
  <c r="G535" i="7"/>
  <c r="K535" i="7"/>
  <c r="L535" i="7"/>
  <c r="G536" i="7"/>
  <c r="K536" i="7"/>
  <c r="L536" i="7"/>
  <c r="G537" i="7"/>
  <c r="K537" i="7"/>
  <c r="L537" i="7"/>
  <c r="G538" i="7"/>
  <c r="K538" i="7"/>
  <c r="L538" i="7"/>
  <c r="G539" i="7"/>
  <c r="K539" i="7"/>
  <c r="L539" i="7"/>
  <c r="G540" i="7"/>
  <c r="K540" i="7"/>
  <c r="L540" i="7"/>
  <c r="G541" i="7"/>
  <c r="K541" i="7"/>
  <c r="L541" i="7"/>
  <c r="G542" i="7"/>
  <c r="K542" i="7"/>
  <c r="L542" i="7"/>
  <c r="G543" i="7"/>
  <c r="K543" i="7"/>
  <c r="L543" i="7"/>
  <c r="G544" i="7"/>
  <c r="K544" i="7"/>
  <c r="L544" i="7"/>
  <c r="G545" i="7"/>
  <c r="K545" i="7"/>
  <c r="L545" i="7"/>
  <c r="G546" i="7"/>
  <c r="K546" i="7"/>
  <c r="L546" i="7"/>
  <c r="G547" i="7"/>
  <c r="K547" i="7"/>
  <c r="L547" i="7"/>
  <c r="G548" i="7"/>
  <c r="K548" i="7"/>
  <c r="L548" i="7"/>
  <c r="G549" i="7"/>
  <c r="K549" i="7"/>
  <c r="L549" i="7"/>
  <c r="G550" i="7"/>
  <c r="K550" i="7"/>
  <c r="L550" i="7"/>
  <c r="G551" i="7"/>
  <c r="K551" i="7"/>
  <c r="L551" i="7"/>
  <c r="G552" i="7"/>
  <c r="K552" i="7"/>
  <c r="L552" i="7"/>
  <c r="G553" i="7"/>
  <c r="K553" i="7"/>
  <c r="L553" i="7"/>
  <c r="G554" i="7"/>
  <c r="K554" i="7"/>
  <c r="L554" i="7"/>
  <c r="G555" i="7"/>
  <c r="K555" i="7"/>
  <c r="L555" i="7"/>
  <c r="G556" i="7"/>
  <c r="K556" i="7"/>
  <c r="L556" i="7"/>
  <c r="G557" i="7"/>
  <c r="K557" i="7"/>
  <c r="L557" i="7"/>
  <c r="G558" i="7"/>
  <c r="K558" i="7"/>
  <c r="L558" i="7"/>
  <c r="G559" i="7"/>
  <c r="K559" i="7"/>
  <c r="L559" i="7"/>
  <c r="G560" i="7"/>
  <c r="K560" i="7"/>
  <c r="L560" i="7"/>
  <c r="G561" i="7"/>
  <c r="K561" i="7"/>
  <c r="L561" i="7"/>
  <c r="G562" i="7"/>
  <c r="K562" i="7"/>
  <c r="L562" i="7"/>
  <c r="G563" i="7"/>
  <c r="K563" i="7"/>
  <c r="L563" i="7"/>
  <c r="G564" i="7"/>
  <c r="K564" i="7"/>
  <c r="L564" i="7"/>
  <c r="G565" i="7"/>
  <c r="K565" i="7"/>
  <c r="L565" i="7"/>
  <c r="G566" i="7"/>
  <c r="K566" i="7"/>
  <c r="L566" i="7"/>
  <c r="G567" i="7"/>
  <c r="K567" i="7"/>
  <c r="L567" i="7"/>
  <c r="G568" i="7"/>
  <c r="K568" i="7"/>
  <c r="L568" i="7"/>
  <c r="G569" i="7"/>
  <c r="K569" i="7"/>
  <c r="L569" i="7"/>
  <c r="G570" i="7"/>
  <c r="K570" i="7"/>
  <c r="L570" i="7"/>
  <c r="G571" i="7"/>
  <c r="K571" i="7"/>
  <c r="L571" i="7"/>
  <c r="G572" i="7"/>
  <c r="K572" i="7"/>
  <c r="L572" i="7"/>
  <c r="G573" i="7"/>
  <c r="K573" i="7"/>
  <c r="L573" i="7"/>
  <c r="G574" i="7"/>
  <c r="K574" i="7"/>
  <c r="L574" i="7"/>
  <c r="G575" i="7"/>
  <c r="K575" i="7"/>
  <c r="L575" i="7"/>
  <c r="G576" i="7"/>
  <c r="K576" i="7"/>
  <c r="L576" i="7"/>
  <c r="G577" i="7"/>
  <c r="K577" i="7"/>
  <c r="L577" i="7"/>
  <c r="G578" i="7"/>
  <c r="K578" i="7"/>
  <c r="L578" i="7"/>
  <c r="G579" i="7"/>
  <c r="K579" i="7"/>
  <c r="L579" i="7"/>
  <c r="G580" i="7"/>
  <c r="K580" i="7"/>
  <c r="L580" i="7"/>
  <c r="G581" i="7"/>
  <c r="K581" i="7"/>
  <c r="L581" i="7"/>
  <c r="G582" i="7"/>
  <c r="K582" i="7"/>
  <c r="L582" i="7"/>
  <c r="G583" i="7"/>
  <c r="K583" i="7"/>
  <c r="L583" i="7"/>
  <c r="G584" i="7"/>
  <c r="K584" i="7"/>
  <c r="L584" i="7"/>
  <c r="G585" i="7"/>
  <c r="K585" i="7"/>
  <c r="L585" i="7"/>
  <c r="G586" i="7"/>
  <c r="K586" i="7"/>
  <c r="L586" i="7"/>
  <c r="G587" i="7"/>
  <c r="K587" i="7"/>
  <c r="L587" i="7"/>
  <c r="G588" i="7"/>
  <c r="K588" i="7"/>
  <c r="L588" i="7"/>
  <c r="G589" i="7"/>
  <c r="K589" i="7"/>
  <c r="L589" i="7"/>
  <c r="G590" i="7"/>
  <c r="K590" i="7"/>
  <c r="L590" i="7"/>
  <c r="G591" i="7"/>
  <c r="K591" i="7"/>
  <c r="L591" i="7"/>
  <c r="G592" i="7"/>
  <c r="K592" i="7"/>
  <c r="L592" i="7"/>
  <c r="G593" i="7"/>
  <c r="K593" i="7"/>
  <c r="L593" i="7"/>
  <c r="G594" i="7"/>
  <c r="K594" i="7"/>
  <c r="L594" i="7"/>
  <c r="G595" i="7"/>
  <c r="K595" i="7"/>
  <c r="L595" i="7"/>
  <c r="G596" i="7"/>
  <c r="K596" i="7"/>
  <c r="L596" i="7"/>
  <c r="G597" i="7"/>
  <c r="K597" i="7"/>
  <c r="L597" i="7"/>
  <c r="G598" i="7"/>
  <c r="K598" i="7"/>
  <c r="L598" i="7"/>
  <c r="G599" i="7"/>
  <c r="K599" i="7"/>
  <c r="L599" i="7"/>
  <c r="G600" i="7"/>
  <c r="K600" i="7"/>
  <c r="L600" i="7"/>
  <c r="G601" i="7"/>
  <c r="K601" i="7"/>
  <c r="L601" i="7"/>
  <c r="G602" i="7"/>
  <c r="K602" i="7"/>
  <c r="L602" i="7"/>
  <c r="G603" i="7"/>
  <c r="K603" i="7"/>
  <c r="L603" i="7"/>
  <c r="G604" i="7"/>
  <c r="K604" i="7"/>
  <c r="L604" i="7"/>
  <c r="G605" i="7"/>
  <c r="K605" i="7"/>
  <c r="L605" i="7"/>
  <c r="G606" i="7"/>
  <c r="K606" i="7"/>
  <c r="L606" i="7"/>
  <c r="G607" i="7"/>
  <c r="K607" i="7"/>
  <c r="L607" i="7"/>
  <c r="G608" i="7"/>
  <c r="K608" i="7"/>
  <c r="L608" i="7"/>
  <c r="G609" i="7"/>
  <c r="K609" i="7"/>
  <c r="L609" i="7"/>
  <c r="G610" i="7"/>
  <c r="K610" i="7"/>
  <c r="L610" i="7"/>
  <c r="G611" i="7"/>
  <c r="K611" i="7"/>
  <c r="L611" i="7"/>
  <c r="G612" i="7"/>
  <c r="K612" i="7"/>
  <c r="L612" i="7"/>
  <c r="G613" i="7"/>
  <c r="K613" i="7"/>
  <c r="L613" i="7"/>
  <c r="G614" i="7"/>
  <c r="K614" i="7"/>
  <c r="L614" i="7"/>
  <c r="G615" i="7"/>
  <c r="K615" i="7"/>
  <c r="L615" i="7"/>
  <c r="G616" i="7"/>
  <c r="K616" i="7"/>
  <c r="L616" i="7"/>
  <c r="G617" i="7"/>
  <c r="K617" i="7"/>
  <c r="L617" i="7"/>
  <c r="G618" i="7"/>
  <c r="K618" i="7"/>
  <c r="L618" i="7"/>
  <c r="G619" i="7"/>
  <c r="K619" i="7"/>
  <c r="L619" i="7"/>
  <c r="G620" i="7"/>
  <c r="K620" i="7"/>
  <c r="L620" i="7"/>
  <c r="G621" i="7"/>
  <c r="K621" i="7"/>
  <c r="L621" i="7"/>
  <c r="G622" i="7"/>
  <c r="K622" i="7"/>
  <c r="L622" i="7"/>
  <c r="G623" i="7"/>
  <c r="K623" i="7"/>
  <c r="L623" i="7"/>
  <c r="G624" i="7"/>
  <c r="K624" i="7"/>
  <c r="L624" i="7"/>
  <c r="G625" i="7"/>
  <c r="K625" i="7"/>
  <c r="L625" i="7"/>
  <c r="G626" i="7"/>
  <c r="K626" i="7"/>
  <c r="L626" i="7"/>
  <c r="G627" i="7"/>
  <c r="K627" i="7"/>
  <c r="L627" i="7"/>
  <c r="G628" i="7"/>
  <c r="K628" i="7"/>
  <c r="L628" i="7"/>
  <c r="G629" i="7"/>
  <c r="K629" i="7"/>
  <c r="L629" i="7"/>
  <c r="G630" i="7"/>
  <c r="K630" i="7"/>
  <c r="L630" i="7"/>
  <c r="G631" i="7"/>
  <c r="K631" i="7"/>
  <c r="L631" i="7"/>
  <c r="G632" i="7"/>
  <c r="K632" i="7"/>
  <c r="L632" i="7"/>
  <c r="G633" i="7"/>
  <c r="K633" i="7"/>
  <c r="L633" i="7"/>
  <c r="G634" i="7"/>
  <c r="K634" i="7"/>
  <c r="L634" i="7"/>
  <c r="G635" i="7"/>
  <c r="K635" i="7"/>
  <c r="L635" i="7"/>
  <c r="G636" i="7"/>
  <c r="K636" i="7"/>
  <c r="L636" i="7"/>
  <c r="G637" i="7"/>
  <c r="K637" i="7"/>
  <c r="L637" i="7"/>
  <c r="G638" i="7"/>
  <c r="K638" i="7"/>
  <c r="L638" i="7"/>
  <c r="G639" i="7"/>
  <c r="K639" i="7"/>
  <c r="L639" i="7"/>
  <c r="G640" i="7"/>
  <c r="K640" i="7"/>
  <c r="L640" i="7"/>
  <c r="G641" i="7"/>
  <c r="K641" i="7"/>
  <c r="L641" i="7"/>
  <c r="G642" i="7"/>
  <c r="K642" i="7"/>
  <c r="L642" i="7"/>
  <c r="G643" i="7"/>
  <c r="K643" i="7"/>
  <c r="L643" i="7"/>
  <c r="G644" i="7"/>
  <c r="K644" i="7"/>
  <c r="L644" i="7"/>
  <c r="G645" i="7"/>
  <c r="K645" i="7"/>
  <c r="L645" i="7"/>
  <c r="G646" i="7"/>
  <c r="K646" i="7"/>
  <c r="L646" i="7"/>
  <c r="G647" i="7"/>
  <c r="K647" i="7"/>
  <c r="L647" i="7"/>
  <c r="G648" i="7"/>
  <c r="K648" i="7"/>
  <c r="L648" i="7"/>
  <c r="G649" i="7"/>
  <c r="K649" i="7"/>
  <c r="L649" i="7"/>
  <c r="G650" i="7"/>
  <c r="K650" i="7"/>
  <c r="L650" i="7"/>
  <c r="G651" i="7"/>
  <c r="K651" i="7"/>
  <c r="L651" i="7"/>
  <c r="G652" i="7"/>
  <c r="K652" i="7"/>
  <c r="L652" i="7"/>
  <c r="G653" i="7"/>
  <c r="K653" i="7"/>
  <c r="L653" i="7"/>
  <c r="G654" i="7"/>
  <c r="K654" i="7"/>
  <c r="L654" i="7"/>
  <c r="G655" i="7"/>
  <c r="K655" i="7"/>
  <c r="L655" i="7"/>
  <c r="G656" i="7"/>
  <c r="K656" i="7"/>
  <c r="L656" i="7"/>
  <c r="G657" i="7"/>
  <c r="K657" i="7"/>
  <c r="L657" i="7"/>
  <c r="G658" i="7"/>
  <c r="K658" i="7"/>
  <c r="L658" i="7"/>
  <c r="G659" i="7"/>
  <c r="K659" i="7"/>
  <c r="L659" i="7"/>
  <c r="G660" i="7"/>
  <c r="K660" i="7"/>
  <c r="L660" i="7"/>
  <c r="G661" i="7"/>
  <c r="K661" i="7"/>
  <c r="L661" i="7"/>
  <c r="G662" i="7"/>
  <c r="K662" i="7"/>
  <c r="L662" i="7"/>
  <c r="G663" i="7"/>
  <c r="K663" i="7"/>
  <c r="L663" i="7"/>
  <c r="G664" i="7"/>
  <c r="K664" i="7"/>
  <c r="L664" i="7"/>
  <c r="G665" i="7"/>
  <c r="K665" i="7"/>
  <c r="L665" i="7"/>
  <c r="G666" i="7"/>
  <c r="K666" i="7"/>
  <c r="L666" i="7"/>
  <c r="G667" i="7"/>
  <c r="K667" i="7"/>
  <c r="L667" i="7"/>
  <c r="G668" i="7"/>
  <c r="K668" i="7"/>
  <c r="L668" i="7"/>
  <c r="G669" i="7"/>
  <c r="K669" i="7"/>
  <c r="L669" i="7"/>
  <c r="G670" i="7"/>
  <c r="K670" i="7"/>
  <c r="L670" i="7"/>
  <c r="G671" i="7"/>
  <c r="K671" i="7"/>
  <c r="L671" i="7"/>
  <c r="G672" i="7"/>
  <c r="K672" i="7"/>
  <c r="L672" i="7"/>
  <c r="G673" i="7"/>
  <c r="K673" i="7"/>
  <c r="L673" i="7"/>
  <c r="G674" i="7"/>
  <c r="K674" i="7"/>
  <c r="L674" i="7"/>
  <c r="G675" i="7"/>
  <c r="K675" i="7"/>
  <c r="L675" i="7"/>
  <c r="G676" i="7"/>
  <c r="K676" i="7"/>
  <c r="L676" i="7"/>
  <c r="G677" i="7"/>
  <c r="K677" i="7"/>
  <c r="L677" i="7"/>
  <c r="G678" i="7"/>
  <c r="K678" i="7"/>
  <c r="L678" i="7"/>
  <c r="G679" i="7"/>
  <c r="K679" i="7"/>
  <c r="L679" i="7"/>
  <c r="G680" i="7"/>
  <c r="K680" i="7"/>
  <c r="L680" i="7"/>
  <c r="G681" i="7"/>
  <c r="K681" i="7"/>
  <c r="L681" i="7"/>
  <c r="G682" i="7"/>
  <c r="K682" i="7"/>
  <c r="L682" i="7"/>
  <c r="G683" i="7"/>
  <c r="K683" i="7"/>
  <c r="L683" i="7"/>
  <c r="G684" i="7"/>
  <c r="K684" i="7"/>
  <c r="L684" i="7"/>
  <c r="G685" i="7"/>
  <c r="K685" i="7"/>
  <c r="L685" i="7"/>
  <c r="G686" i="7"/>
  <c r="K686" i="7"/>
  <c r="L686" i="7"/>
  <c r="G687" i="7"/>
  <c r="K687" i="7"/>
  <c r="L687" i="7"/>
  <c r="G688" i="7"/>
  <c r="K688" i="7"/>
  <c r="L688" i="7"/>
  <c r="G689" i="7"/>
  <c r="K689" i="7"/>
  <c r="L689" i="7"/>
  <c r="G690" i="7"/>
  <c r="K690" i="7"/>
  <c r="L690" i="7"/>
  <c r="G691" i="7"/>
  <c r="K691" i="7"/>
  <c r="L691" i="7"/>
  <c r="G692" i="7"/>
  <c r="K692" i="7"/>
  <c r="L692" i="7"/>
  <c r="G693" i="7"/>
  <c r="K693" i="7"/>
  <c r="L693" i="7"/>
  <c r="G694" i="7"/>
  <c r="K694" i="7"/>
  <c r="L694" i="7"/>
  <c r="G695" i="7"/>
  <c r="K695" i="7"/>
  <c r="L695" i="7"/>
  <c r="G696" i="7"/>
  <c r="K696" i="7"/>
  <c r="L696" i="7"/>
  <c r="G697" i="7"/>
  <c r="K697" i="7"/>
  <c r="L697" i="7"/>
  <c r="G698" i="7"/>
  <c r="K698" i="7"/>
  <c r="L698" i="7"/>
  <c r="G699" i="7"/>
  <c r="K699" i="7"/>
  <c r="L699" i="7"/>
  <c r="G700" i="7"/>
  <c r="K700" i="7"/>
  <c r="L700" i="7"/>
  <c r="G701" i="7"/>
  <c r="K701" i="7"/>
  <c r="L701" i="7"/>
  <c r="G702" i="7"/>
  <c r="K702" i="7"/>
  <c r="L702" i="7"/>
  <c r="G703" i="7"/>
  <c r="K703" i="7"/>
  <c r="L703" i="7"/>
  <c r="G704" i="7"/>
  <c r="K704" i="7"/>
  <c r="L704" i="7"/>
  <c r="G705" i="7"/>
  <c r="K705" i="7"/>
  <c r="L705" i="7"/>
  <c r="G706" i="7"/>
  <c r="K706" i="7"/>
  <c r="L706" i="7"/>
  <c r="G707" i="7"/>
  <c r="K707" i="7"/>
  <c r="L707" i="7"/>
  <c r="G708" i="7"/>
  <c r="K708" i="7"/>
  <c r="L708" i="7"/>
  <c r="G709" i="7"/>
  <c r="K709" i="7"/>
  <c r="L709" i="7"/>
  <c r="G710" i="7"/>
  <c r="K710" i="7"/>
  <c r="L710" i="7"/>
  <c r="G711" i="7"/>
  <c r="K711" i="7"/>
  <c r="L711" i="7"/>
  <c r="G712" i="7"/>
  <c r="K712" i="7"/>
  <c r="L712" i="7"/>
  <c r="G713" i="7"/>
  <c r="K713" i="7"/>
  <c r="L713" i="7"/>
  <c r="G714" i="7"/>
  <c r="K714" i="7"/>
  <c r="L714" i="7"/>
  <c r="G715" i="7"/>
  <c r="K715" i="7"/>
  <c r="L715" i="7"/>
  <c r="G716" i="7"/>
  <c r="K716" i="7"/>
  <c r="L716" i="7"/>
  <c r="G717" i="7"/>
  <c r="K717" i="7"/>
  <c r="L717" i="7"/>
  <c r="G718" i="7"/>
  <c r="K718" i="7"/>
  <c r="L718" i="7"/>
  <c r="G719" i="7"/>
  <c r="K719" i="7"/>
  <c r="L719" i="7"/>
  <c r="G720" i="7"/>
  <c r="K720" i="7"/>
  <c r="L720" i="7"/>
  <c r="G721" i="7"/>
  <c r="K721" i="7"/>
  <c r="L721" i="7"/>
  <c r="G722" i="7"/>
  <c r="K722" i="7"/>
  <c r="L722" i="7"/>
  <c r="G723" i="7"/>
  <c r="K723" i="7"/>
  <c r="L723" i="7"/>
  <c r="G724" i="7"/>
  <c r="K724" i="7"/>
  <c r="L724" i="7"/>
  <c r="G725" i="7"/>
  <c r="K725" i="7"/>
  <c r="L725" i="7"/>
  <c r="G726" i="7"/>
  <c r="K726" i="7"/>
  <c r="L726" i="7"/>
  <c r="G727" i="7"/>
  <c r="K727" i="7"/>
  <c r="L727" i="7"/>
  <c r="G728" i="7"/>
  <c r="K728" i="7"/>
  <c r="L728" i="7"/>
  <c r="G729" i="7"/>
  <c r="K729" i="7"/>
  <c r="L729" i="7"/>
  <c r="G730" i="7"/>
  <c r="K730" i="7"/>
  <c r="L730" i="7"/>
  <c r="G731" i="7"/>
  <c r="K731" i="7"/>
  <c r="L731" i="7"/>
  <c r="G732" i="7"/>
  <c r="K732" i="7"/>
  <c r="L732" i="7"/>
  <c r="G733" i="7"/>
  <c r="K733" i="7"/>
  <c r="L733" i="7"/>
  <c r="G734" i="7"/>
  <c r="K734" i="7"/>
  <c r="L734" i="7"/>
  <c r="G735" i="7"/>
  <c r="K735" i="7"/>
  <c r="L735" i="7"/>
  <c r="G736" i="7"/>
  <c r="K736" i="7"/>
  <c r="L736" i="7"/>
  <c r="G737" i="7"/>
  <c r="K737" i="7"/>
  <c r="L737" i="7"/>
  <c r="G738" i="7"/>
  <c r="K738" i="7"/>
  <c r="L738" i="7"/>
  <c r="G739" i="7"/>
  <c r="K739" i="7"/>
  <c r="L739" i="7"/>
  <c r="G740" i="7"/>
  <c r="K740" i="7"/>
  <c r="L740" i="7"/>
  <c r="G741" i="7"/>
  <c r="K741" i="7"/>
  <c r="L741" i="7"/>
  <c r="G742" i="7"/>
  <c r="K742" i="7"/>
  <c r="L742" i="7"/>
  <c r="G743" i="7"/>
  <c r="K743" i="7"/>
  <c r="L743" i="7"/>
  <c r="G744" i="7"/>
  <c r="K744" i="7"/>
  <c r="L744" i="7"/>
  <c r="G745" i="7"/>
  <c r="K745" i="7"/>
  <c r="L745" i="7"/>
  <c r="G746" i="7"/>
  <c r="K746" i="7"/>
  <c r="L746" i="7"/>
  <c r="G747" i="7"/>
  <c r="K747" i="7"/>
  <c r="L747" i="7"/>
  <c r="G748" i="7"/>
  <c r="K748" i="7"/>
  <c r="L748" i="7"/>
  <c r="G749" i="7"/>
  <c r="K749" i="7"/>
  <c r="L749" i="7"/>
  <c r="G750" i="7"/>
  <c r="K750" i="7"/>
  <c r="L750" i="7"/>
  <c r="G751" i="7"/>
  <c r="K751" i="7"/>
  <c r="L751" i="7"/>
  <c r="G752" i="7"/>
  <c r="K752" i="7"/>
  <c r="L752" i="7"/>
  <c r="G753" i="7"/>
  <c r="K753" i="7"/>
  <c r="L753" i="7"/>
  <c r="G754" i="7"/>
  <c r="K754" i="7"/>
  <c r="L754" i="7"/>
  <c r="G755" i="7"/>
  <c r="K755" i="7"/>
  <c r="L755" i="7"/>
  <c r="G756" i="7"/>
  <c r="K756" i="7"/>
  <c r="L756" i="7"/>
  <c r="G757" i="7"/>
  <c r="K757" i="7"/>
  <c r="L757" i="7"/>
  <c r="G758" i="7"/>
  <c r="K758" i="7"/>
  <c r="L758" i="7"/>
  <c r="G759" i="7"/>
  <c r="K759" i="7"/>
  <c r="L759" i="7"/>
  <c r="G760" i="7"/>
  <c r="K760" i="7"/>
  <c r="L760" i="7"/>
  <c r="G761" i="7"/>
  <c r="K761" i="7"/>
  <c r="L761" i="7"/>
  <c r="G762" i="7"/>
  <c r="K762" i="7"/>
  <c r="L762" i="7"/>
  <c r="G763" i="7"/>
  <c r="K763" i="7"/>
  <c r="L763" i="7"/>
  <c r="G764" i="7"/>
  <c r="K764" i="7"/>
  <c r="L764" i="7"/>
  <c r="G765" i="7"/>
  <c r="K765" i="7"/>
  <c r="L765" i="7"/>
  <c r="G766" i="7"/>
  <c r="K766" i="7"/>
  <c r="L766" i="7"/>
  <c r="G767" i="7"/>
  <c r="K767" i="7"/>
  <c r="L767" i="7"/>
  <c r="G768" i="7"/>
  <c r="K768" i="7"/>
  <c r="L768" i="7"/>
  <c r="G769" i="7"/>
  <c r="K769" i="7"/>
  <c r="L769" i="7"/>
  <c r="G770" i="7"/>
  <c r="K770" i="7"/>
  <c r="L770" i="7"/>
  <c r="G771" i="7"/>
  <c r="K771" i="7"/>
  <c r="L771" i="7"/>
  <c r="G772" i="7"/>
  <c r="K772" i="7"/>
  <c r="L772" i="7"/>
  <c r="G773" i="7"/>
  <c r="K773" i="7"/>
  <c r="L773" i="7"/>
  <c r="G774" i="7"/>
  <c r="K774" i="7"/>
  <c r="L774" i="7"/>
  <c r="G775" i="7"/>
  <c r="K775" i="7"/>
  <c r="L775" i="7"/>
  <c r="G776" i="7"/>
  <c r="K776" i="7"/>
  <c r="L776" i="7"/>
  <c r="G777" i="7"/>
  <c r="K777" i="7"/>
  <c r="L777" i="7"/>
  <c r="G778" i="7"/>
  <c r="K778" i="7"/>
  <c r="L778" i="7"/>
  <c r="G779" i="7"/>
  <c r="K779" i="7"/>
  <c r="L779" i="7"/>
  <c r="G780" i="7"/>
  <c r="K780" i="7"/>
  <c r="L780" i="7"/>
  <c r="G781" i="7"/>
  <c r="K781" i="7"/>
  <c r="L781" i="7"/>
  <c r="G782" i="7"/>
  <c r="K782" i="7"/>
  <c r="L782" i="7"/>
  <c r="G783" i="7"/>
  <c r="K783" i="7"/>
  <c r="L783" i="7"/>
  <c r="G784" i="7"/>
  <c r="K784" i="7"/>
  <c r="L784" i="7"/>
  <c r="G785" i="7"/>
  <c r="K785" i="7"/>
  <c r="L785" i="7"/>
  <c r="G786" i="7"/>
  <c r="K786" i="7"/>
  <c r="L786" i="7"/>
  <c r="G787" i="7"/>
  <c r="K787" i="7"/>
  <c r="L787" i="7"/>
  <c r="G788" i="7"/>
  <c r="K788" i="7"/>
  <c r="L788" i="7"/>
  <c r="G789" i="7"/>
  <c r="K789" i="7"/>
  <c r="L789" i="7"/>
  <c r="G790" i="7"/>
  <c r="K790" i="7"/>
  <c r="L790" i="7"/>
  <c r="G791" i="7"/>
  <c r="K791" i="7"/>
  <c r="L791" i="7"/>
  <c r="G792" i="7"/>
  <c r="K792" i="7"/>
  <c r="L792" i="7"/>
  <c r="G793" i="7"/>
  <c r="K793" i="7"/>
  <c r="L793" i="7"/>
  <c r="G794" i="7"/>
  <c r="K794" i="7"/>
  <c r="L794" i="7"/>
  <c r="G795" i="7"/>
  <c r="K795" i="7"/>
  <c r="L795" i="7"/>
  <c r="G796" i="7"/>
  <c r="K796" i="7"/>
  <c r="L796" i="7"/>
  <c r="G797" i="7"/>
  <c r="K797" i="7"/>
  <c r="L797" i="7"/>
  <c r="G798" i="7"/>
  <c r="K798" i="7"/>
  <c r="L798" i="7"/>
  <c r="G799" i="7"/>
  <c r="K799" i="7"/>
  <c r="L799" i="7"/>
  <c r="G800" i="7"/>
  <c r="K800" i="7"/>
  <c r="L800" i="7"/>
  <c r="G801" i="7"/>
  <c r="K801" i="7"/>
  <c r="L801" i="7"/>
  <c r="G802" i="7"/>
  <c r="K802" i="7"/>
  <c r="L802" i="7"/>
  <c r="G803" i="7"/>
  <c r="K803" i="7"/>
  <c r="L803" i="7"/>
  <c r="G804" i="7"/>
  <c r="K804" i="7"/>
  <c r="L804" i="7"/>
  <c r="G805" i="7"/>
  <c r="K805" i="7"/>
  <c r="L805" i="7"/>
  <c r="G806" i="7"/>
  <c r="K806" i="7"/>
  <c r="L806" i="7"/>
  <c r="G807" i="7"/>
  <c r="K807" i="7"/>
  <c r="L807" i="7"/>
  <c r="G808" i="7"/>
  <c r="K808" i="7"/>
  <c r="L808" i="7"/>
  <c r="G809" i="7"/>
  <c r="K809" i="7"/>
  <c r="L809" i="7"/>
  <c r="G810" i="7"/>
  <c r="K810" i="7"/>
  <c r="L810" i="7"/>
  <c r="G811" i="7"/>
  <c r="K811" i="7"/>
  <c r="L811" i="7"/>
  <c r="G812" i="7"/>
  <c r="K812" i="7"/>
  <c r="L812" i="7"/>
  <c r="G813" i="7"/>
  <c r="K813" i="7"/>
  <c r="L813" i="7"/>
  <c r="G814" i="7"/>
  <c r="K814" i="7"/>
  <c r="L814" i="7"/>
  <c r="G815" i="7"/>
  <c r="K815" i="7"/>
  <c r="L815" i="7"/>
  <c r="G816" i="7"/>
  <c r="K816" i="7"/>
  <c r="L816" i="7"/>
  <c r="G817" i="7"/>
  <c r="K817" i="7"/>
  <c r="L817" i="7"/>
  <c r="G818" i="7"/>
  <c r="K818" i="7"/>
  <c r="L818" i="7"/>
  <c r="G819" i="7"/>
  <c r="K819" i="7"/>
  <c r="L819" i="7"/>
  <c r="G820" i="7"/>
  <c r="K820" i="7"/>
  <c r="L820" i="7"/>
  <c r="G821" i="7"/>
  <c r="K821" i="7"/>
  <c r="L821" i="7"/>
  <c r="G822" i="7"/>
  <c r="K822" i="7"/>
  <c r="L822" i="7"/>
  <c r="G823" i="7"/>
  <c r="K823" i="7"/>
  <c r="L823" i="7"/>
  <c r="G824" i="7"/>
  <c r="K824" i="7"/>
  <c r="L824" i="7"/>
  <c r="G825" i="7"/>
  <c r="K825" i="7"/>
  <c r="L825" i="7"/>
  <c r="G826" i="7"/>
  <c r="K826" i="7"/>
  <c r="L826" i="7"/>
  <c r="G827" i="7"/>
  <c r="K827" i="7"/>
  <c r="L827" i="7"/>
  <c r="G828" i="7"/>
  <c r="K828" i="7"/>
  <c r="L828" i="7"/>
  <c r="G829" i="7"/>
  <c r="K829" i="7"/>
  <c r="L829" i="7"/>
  <c r="G830" i="7"/>
  <c r="K830" i="7"/>
  <c r="L830" i="7"/>
  <c r="G831" i="7"/>
  <c r="K831" i="7"/>
  <c r="L831" i="7"/>
  <c r="G832" i="7"/>
  <c r="K832" i="7"/>
  <c r="L832" i="7"/>
  <c r="G833" i="7"/>
  <c r="K833" i="7"/>
  <c r="L833" i="7"/>
  <c r="G834" i="7"/>
  <c r="K834" i="7"/>
  <c r="L834" i="7"/>
  <c r="G835" i="7"/>
  <c r="K835" i="7"/>
  <c r="L835" i="7"/>
  <c r="G836" i="7"/>
  <c r="K836" i="7"/>
  <c r="L836" i="7"/>
  <c r="G837" i="7"/>
  <c r="K837" i="7"/>
  <c r="L837" i="7"/>
  <c r="G838" i="7"/>
  <c r="K838" i="7"/>
  <c r="L838" i="7"/>
  <c r="G839" i="7"/>
  <c r="K839" i="7"/>
  <c r="L839" i="7"/>
  <c r="G840" i="7"/>
  <c r="K840" i="7"/>
  <c r="L840" i="7"/>
  <c r="G841" i="7"/>
  <c r="K841" i="7"/>
  <c r="L841" i="7"/>
  <c r="G842" i="7"/>
  <c r="K842" i="7"/>
  <c r="L842" i="7"/>
  <c r="G843" i="7"/>
  <c r="K843" i="7"/>
  <c r="L843" i="7"/>
  <c r="G844" i="7"/>
  <c r="K844" i="7"/>
  <c r="L844" i="7"/>
  <c r="G845" i="7"/>
  <c r="K845" i="7"/>
  <c r="L845" i="7"/>
  <c r="G846" i="7"/>
  <c r="K846" i="7"/>
  <c r="L846" i="7"/>
  <c r="G847" i="7"/>
  <c r="K847" i="7"/>
  <c r="L847" i="7"/>
  <c r="G848" i="7"/>
  <c r="K848" i="7"/>
  <c r="L848" i="7"/>
  <c r="G849" i="7"/>
  <c r="K849" i="7"/>
  <c r="L849" i="7"/>
  <c r="G850" i="7"/>
  <c r="K850" i="7"/>
  <c r="L850" i="7"/>
  <c r="G851" i="7"/>
  <c r="K851" i="7"/>
  <c r="L851" i="7"/>
  <c r="G852" i="7"/>
  <c r="K852" i="7"/>
  <c r="L852" i="7"/>
  <c r="G853" i="7"/>
  <c r="K853" i="7"/>
  <c r="L853" i="7"/>
  <c r="G854" i="7"/>
  <c r="K854" i="7"/>
  <c r="L854" i="7"/>
  <c r="G855" i="7"/>
  <c r="K855" i="7"/>
  <c r="L855" i="7"/>
  <c r="G856" i="7"/>
  <c r="K856" i="7"/>
  <c r="L856" i="7"/>
  <c r="G857" i="7"/>
  <c r="K857" i="7"/>
  <c r="L857" i="7"/>
  <c r="G858" i="7"/>
  <c r="K858" i="7"/>
  <c r="L858" i="7"/>
  <c r="G859" i="7"/>
  <c r="K859" i="7"/>
  <c r="L859" i="7"/>
  <c r="G860" i="7"/>
  <c r="K860" i="7"/>
  <c r="L860" i="7"/>
  <c r="G861" i="7"/>
  <c r="K861" i="7"/>
  <c r="L861" i="7"/>
  <c r="G862" i="7"/>
  <c r="K862" i="7"/>
  <c r="L862" i="7"/>
  <c r="G863" i="7"/>
  <c r="K863" i="7"/>
  <c r="L863" i="7"/>
  <c r="G864" i="7"/>
  <c r="K864" i="7"/>
  <c r="L864" i="7"/>
  <c r="G865" i="7"/>
  <c r="K865" i="7"/>
  <c r="L865" i="7"/>
  <c r="G866" i="7"/>
  <c r="K866" i="7"/>
  <c r="L866" i="7"/>
  <c r="G867" i="7"/>
  <c r="K867" i="7"/>
  <c r="L867" i="7"/>
  <c r="G868" i="7"/>
  <c r="K868" i="7"/>
  <c r="L868" i="7"/>
  <c r="G869" i="7"/>
  <c r="K869" i="7"/>
  <c r="L869" i="7"/>
  <c r="G870" i="7"/>
  <c r="K870" i="7"/>
  <c r="L870" i="7"/>
  <c r="G871" i="7"/>
  <c r="K871" i="7"/>
  <c r="L871" i="7"/>
  <c r="G872" i="7"/>
  <c r="K872" i="7"/>
  <c r="L872" i="7"/>
  <c r="G873" i="7"/>
  <c r="K873" i="7"/>
  <c r="L873" i="7"/>
  <c r="G874" i="7"/>
  <c r="K874" i="7"/>
  <c r="L874" i="7"/>
  <c r="G875" i="7"/>
  <c r="K875" i="7"/>
  <c r="L875" i="7"/>
  <c r="G876" i="7"/>
  <c r="K876" i="7"/>
  <c r="L876" i="7"/>
  <c r="G877" i="7"/>
  <c r="K877" i="7"/>
  <c r="L877" i="7"/>
  <c r="G878" i="7"/>
  <c r="K878" i="7"/>
  <c r="L878" i="7"/>
  <c r="G879" i="7"/>
  <c r="K879" i="7"/>
  <c r="L879" i="7"/>
  <c r="G880" i="7"/>
  <c r="K880" i="7"/>
  <c r="L880" i="7"/>
  <c r="G881" i="7"/>
  <c r="K881" i="7"/>
  <c r="L881" i="7"/>
  <c r="G882" i="7"/>
  <c r="K882" i="7"/>
  <c r="L882" i="7"/>
  <c r="G883" i="7"/>
  <c r="K883" i="7"/>
  <c r="L883" i="7"/>
  <c r="G884" i="7"/>
  <c r="K884" i="7"/>
  <c r="L884" i="7"/>
  <c r="G885" i="7"/>
  <c r="K885" i="7"/>
  <c r="L885" i="7"/>
  <c r="G886" i="7"/>
  <c r="K886" i="7"/>
  <c r="L886" i="7"/>
  <c r="G887" i="7"/>
  <c r="K887" i="7"/>
  <c r="L887" i="7"/>
  <c r="G888" i="7"/>
  <c r="K888" i="7"/>
  <c r="L888" i="7"/>
  <c r="G889" i="7"/>
  <c r="K889" i="7"/>
  <c r="L889" i="7"/>
  <c r="G890" i="7"/>
  <c r="K890" i="7"/>
  <c r="L890" i="7"/>
  <c r="G891" i="7"/>
  <c r="K891" i="7"/>
  <c r="L891" i="7"/>
  <c r="G892" i="7"/>
  <c r="K892" i="7"/>
  <c r="L892" i="7"/>
  <c r="G893" i="7"/>
  <c r="K893" i="7"/>
  <c r="L893" i="7"/>
  <c r="G894" i="7"/>
  <c r="K894" i="7"/>
  <c r="L894" i="7"/>
  <c r="G895" i="7"/>
  <c r="K895" i="7"/>
  <c r="L895" i="7"/>
  <c r="G896" i="7"/>
  <c r="K896" i="7"/>
  <c r="L896" i="7"/>
  <c r="G897" i="7"/>
  <c r="K897" i="7"/>
  <c r="L897" i="7"/>
  <c r="G898" i="7"/>
  <c r="K898" i="7"/>
  <c r="L898" i="7"/>
  <c r="G899" i="7"/>
  <c r="K899" i="7"/>
  <c r="L899" i="7"/>
  <c r="G900" i="7"/>
  <c r="K900" i="7"/>
  <c r="L900" i="7"/>
  <c r="G901" i="7"/>
  <c r="K901" i="7"/>
  <c r="L901" i="7"/>
  <c r="G902" i="7"/>
  <c r="K902" i="7"/>
  <c r="L902" i="7"/>
  <c r="G903" i="7"/>
  <c r="K903" i="7"/>
  <c r="L903" i="7"/>
  <c r="G904" i="7"/>
  <c r="K904" i="7"/>
  <c r="L904" i="7"/>
  <c r="G905" i="7"/>
  <c r="K905" i="7"/>
  <c r="L905" i="7"/>
  <c r="G906" i="7"/>
  <c r="K906" i="7"/>
  <c r="L906" i="7"/>
  <c r="G907" i="7"/>
  <c r="K907" i="7"/>
  <c r="L907" i="7"/>
  <c r="G908" i="7"/>
  <c r="K908" i="7"/>
  <c r="L908" i="7"/>
  <c r="G909" i="7"/>
  <c r="K909" i="7"/>
  <c r="L909" i="7"/>
  <c r="G910" i="7"/>
  <c r="K910" i="7"/>
  <c r="L910" i="7"/>
  <c r="G911" i="7"/>
  <c r="K911" i="7"/>
  <c r="L911" i="7"/>
  <c r="G912" i="7"/>
  <c r="K912" i="7"/>
  <c r="L912" i="7"/>
  <c r="G913" i="7"/>
  <c r="K913" i="7"/>
  <c r="L913" i="7"/>
  <c r="G914" i="7"/>
  <c r="K914" i="7"/>
  <c r="L914" i="7"/>
  <c r="G915" i="7"/>
  <c r="K915" i="7"/>
  <c r="L915" i="7"/>
  <c r="G916" i="7"/>
  <c r="K916" i="7"/>
  <c r="L916" i="7"/>
  <c r="G917" i="7"/>
  <c r="K917" i="7"/>
  <c r="L917" i="7"/>
  <c r="G918" i="7"/>
  <c r="K918" i="7"/>
  <c r="L918" i="7"/>
  <c r="G919" i="7"/>
  <c r="K919" i="7"/>
  <c r="L919" i="7"/>
  <c r="G920" i="7"/>
  <c r="K920" i="7"/>
  <c r="L920" i="7"/>
  <c r="G921" i="7"/>
  <c r="K921" i="7"/>
  <c r="L921" i="7"/>
  <c r="G922" i="7"/>
  <c r="K922" i="7"/>
  <c r="L922" i="7"/>
  <c r="G923" i="7"/>
  <c r="K923" i="7"/>
  <c r="L923" i="7"/>
  <c r="G924" i="7"/>
  <c r="K924" i="7"/>
  <c r="L924" i="7"/>
  <c r="G925" i="7"/>
  <c r="K925" i="7"/>
  <c r="L925" i="7"/>
  <c r="G926" i="7"/>
  <c r="K926" i="7"/>
  <c r="L926" i="7"/>
  <c r="G927" i="7"/>
  <c r="K927" i="7"/>
  <c r="L927" i="7"/>
  <c r="G928" i="7"/>
  <c r="K928" i="7"/>
  <c r="L928" i="7"/>
  <c r="G929" i="7"/>
  <c r="K929" i="7"/>
  <c r="L929" i="7"/>
  <c r="G930" i="7"/>
  <c r="K930" i="7"/>
  <c r="L930" i="7"/>
  <c r="G931" i="7"/>
  <c r="K931" i="7"/>
  <c r="L931" i="7"/>
  <c r="G932" i="7"/>
  <c r="K932" i="7"/>
  <c r="L932" i="7"/>
  <c r="G933" i="7"/>
  <c r="K933" i="7"/>
  <c r="L933" i="7"/>
  <c r="G934" i="7"/>
  <c r="K934" i="7"/>
  <c r="L934" i="7"/>
  <c r="G935" i="7"/>
  <c r="K935" i="7"/>
  <c r="L935" i="7"/>
  <c r="G936" i="7"/>
  <c r="K936" i="7"/>
  <c r="L936" i="7"/>
  <c r="G937" i="7"/>
  <c r="K937" i="7"/>
  <c r="L937" i="7"/>
  <c r="G938" i="7"/>
  <c r="K938" i="7"/>
  <c r="L938" i="7"/>
  <c r="G939" i="7"/>
  <c r="K939" i="7"/>
  <c r="L939" i="7"/>
  <c r="G940" i="7"/>
  <c r="K940" i="7"/>
  <c r="L940" i="7"/>
  <c r="G941" i="7"/>
  <c r="K941" i="7"/>
  <c r="L941" i="7"/>
  <c r="G942" i="7"/>
  <c r="K942" i="7"/>
  <c r="L942" i="7"/>
  <c r="G943" i="7"/>
  <c r="K943" i="7"/>
  <c r="L943" i="7"/>
  <c r="G944" i="7"/>
  <c r="K944" i="7"/>
  <c r="L944" i="7"/>
  <c r="G945" i="7"/>
  <c r="K945" i="7"/>
  <c r="L945" i="7"/>
  <c r="G946" i="7"/>
  <c r="K946" i="7"/>
  <c r="L946" i="7"/>
  <c r="G947" i="7"/>
  <c r="K947" i="7"/>
  <c r="L947" i="7"/>
  <c r="G948" i="7"/>
  <c r="K948" i="7"/>
  <c r="L948" i="7"/>
  <c r="G949" i="7"/>
  <c r="K949" i="7"/>
  <c r="L949" i="7"/>
  <c r="G950" i="7"/>
  <c r="K950" i="7"/>
  <c r="L950" i="7"/>
  <c r="G951" i="7"/>
  <c r="K951" i="7"/>
  <c r="L951" i="7"/>
  <c r="G952" i="7"/>
  <c r="K952" i="7"/>
  <c r="L952" i="7"/>
  <c r="G953" i="7"/>
  <c r="K953" i="7"/>
  <c r="L953" i="7"/>
  <c r="G954" i="7"/>
  <c r="K954" i="7"/>
  <c r="L954" i="7"/>
  <c r="G955" i="7"/>
  <c r="K955" i="7"/>
  <c r="L955" i="7"/>
  <c r="G956" i="7"/>
  <c r="K956" i="7"/>
  <c r="L956" i="7"/>
  <c r="G957" i="7"/>
  <c r="K957" i="7"/>
  <c r="L957" i="7"/>
  <c r="G958" i="7"/>
  <c r="K958" i="7"/>
  <c r="L958" i="7"/>
  <c r="G959" i="7"/>
  <c r="K959" i="7"/>
  <c r="L959" i="7"/>
  <c r="G960" i="7"/>
  <c r="K960" i="7"/>
  <c r="L960" i="7"/>
  <c r="G961" i="7"/>
  <c r="K961" i="7"/>
  <c r="L961" i="7"/>
  <c r="G962" i="7"/>
  <c r="K962" i="7"/>
  <c r="L962" i="7"/>
  <c r="G963" i="7"/>
  <c r="K963" i="7"/>
  <c r="L963" i="7"/>
  <c r="G964" i="7"/>
  <c r="K964" i="7"/>
  <c r="L964" i="7"/>
  <c r="G965" i="7"/>
  <c r="K965" i="7"/>
  <c r="L965" i="7"/>
  <c r="G966" i="7"/>
  <c r="K966" i="7"/>
  <c r="L966" i="7"/>
  <c r="G967" i="7"/>
  <c r="K967" i="7"/>
  <c r="L967" i="7"/>
  <c r="G968" i="7"/>
  <c r="K968" i="7"/>
  <c r="L968" i="7"/>
  <c r="G969" i="7"/>
  <c r="K969" i="7"/>
  <c r="L969" i="7"/>
  <c r="G970" i="7"/>
  <c r="K970" i="7"/>
  <c r="L970" i="7"/>
  <c r="G971" i="7"/>
  <c r="K971" i="7"/>
  <c r="L971" i="7"/>
  <c r="G972" i="7"/>
  <c r="K972" i="7"/>
  <c r="L972" i="7"/>
  <c r="G973" i="7"/>
  <c r="K973" i="7"/>
  <c r="L973" i="7"/>
  <c r="G974" i="7"/>
  <c r="K974" i="7"/>
  <c r="L974" i="7"/>
  <c r="G975" i="7"/>
  <c r="K975" i="7"/>
  <c r="L975" i="7"/>
  <c r="G976" i="7"/>
  <c r="K976" i="7"/>
  <c r="L976" i="7"/>
  <c r="G977" i="7"/>
  <c r="K977" i="7"/>
  <c r="L977" i="7"/>
  <c r="G978" i="7"/>
  <c r="K978" i="7"/>
  <c r="L978" i="7"/>
  <c r="G979" i="7"/>
  <c r="K979" i="7"/>
  <c r="L979" i="7"/>
  <c r="G980" i="7"/>
  <c r="K980" i="7"/>
  <c r="L980" i="7"/>
  <c r="G981" i="7"/>
  <c r="K981" i="7"/>
  <c r="L981" i="7"/>
  <c r="G982" i="7"/>
  <c r="K982" i="7"/>
  <c r="L982" i="7"/>
  <c r="G983" i="7"/>
  <c r="K983" i="7"/>
  <c r="L983" i="7"/>
  <c r="G984" i="7"/>
  <c r="K984" i="7"/>
  <c r="L984" i="7"/>
  <c r="G985" i="7"/>
  <c r="K985" i="7"/>
  <c r="L985" i="7"/>
  <c r="G986" i="7"/>
  <c r="K986" i="7"/>
  <c r="L986" i="7"/>
  <c r="G987" i="7"/>
  <c r="K987" i="7"/>
  <c r="L987" i="7"/>
  <c r="G988" i="7"/>
  <c r="K988" i="7"/>
  <c r="L988" i="7"/>
  <c r="G989" i="7"/>
  <c r="K989" i="7"/>
  <c r="L989" i="7"/>
  <c r="G990" i="7"/>
  <c r="K990" i="7"/>
  <c r="L990" i="7"/>
  <c r="G991" i="7"/>
  <c r="K991" i="7"/>
  <c r="L991" i="7"/>
  <c r="G992" i="7"/>
  <c r="K992" i="7"/>
  <c r="L992" i="7"/>
  <c r="G993" i="7"/>
  <c r="K993" i="7"/>
  <c r="L993" i="7"/>
  <c r="G994" i="7"/>
  <c r="K994" i="7"/>
  <c r="L994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0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0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815" i="7"/>
  <c r="D816" i="7"/>
  <c r="D817" i="7"/>
  <c r="D818" i="7"/>
  <c r="D819" i="7"/>
  <c r="D820" i="7"/>
  <c r="D821" i="7"/>
  <c r="D822" i="7"/>
  <c r="D823" i="7"/>
  <c r="D824" i="7"/>
  <c r="D825" i="7"/>
  <c r="D826" i="7"/>
  <c r="D827" i="7"/>
  <c r="D828" i="7"/>
  <c r="D829" i="7"/>
  <c r="D830" i="7"/>
  <c r="D831" i="7"/>
  <c r="D832" i="7"/>
  <c r="D833" i="7"/>
  <c r="D834" i="7"/>
  <c r="D835" i="7"/>
  <c r="D836" i="7"/>
  <c r="D837" i="7"/>
  <c r="D838" i="7"/>
  <c r="D839" i="7"/>
  <c r="D840" i="7"/>
  <c r="D841" i="7"/>
  <c r="D842" i="7"/>
  <c r="D843" i="7"/>
  <c r="D844" i="7"/>
  <c r="D845" i="7"/>
  <c r="D846" i="7"/>
  <c r="D847" i="7"/>
  <c r="D848" i="7"/>
  <c r="D849" i="7"/>
  <c r="D850" i="7"/>
  <c r="D851" i="7"/>
  <c r="D852" i="7"/>
  <c r="D853" i="7"/>
  <c r="D854" i="7"/>
  <c r="D855" i="7"/>
  <c r="D856" i="7"/>
  <c r="D857" i="7"/>
  <c r="D858" i="7"/>
  <c r="D859" i="7"/>
  <c r="D860" i="7"/>
  <c r="D861" i="7"/>
  <c r="D862" i="7"/>
  <c r="D863" i="7"/>
  <c r="D864" i="7"/>
  <c r="D865" i="7"/>
  <c r="D866" i="7"/>
  <c r="D867" i="7"/>
  <c r="D868" i="7"/>
  <c r="D869" i="7"/>
  <c r="D870" i="7"/>
  <c r="D871" i="7"/>
  <c r="D872" i="7"/>
  <c r="D873" i="7"/>
  <c r="D874" i="7"/>
  <c r="D875" i="7"/>
  <c r="D876" i="7"/>
  <c r="D877" i="7"/>
  <c r="D878" i="7"/>
  <c r="D879" i="7"/>
  <c r="D880" i="7"/>
  <c r="D881" i="7"/>
  <c r="D882" i="7"/>
  <c r="D883" i="7"/>
  <c r="D884" i="7"/>
  <c r="D885" i="7"/>
  <c r="D886" i="7"/>
  <c r="D887" i="7"/>
  <c r="D888" i="7"/>
  <c r="D889" i="7"/>
  <c r="D890" i="7"/>
  <c r="D891" i="7"/>
  <c r="D892" i="7"/>
  <c r="D893" i="7"/>
  <c r="D894" i="7"/>
  <c r="D895" i="7"/>
  <c r="D896" i="7"/>
  <c r="D897" i="7"/>
  <c r="D898" i="7"/>
  <c r="D899" i="7"/>
  <c r="D900" i="7"/>
  <c r="D901" i="7"/>
  <c r="D902" i="7"/>
  <c r="D903" i="7"/>
  <c r="D904" i="7"/>
  <c r="D905" i="7"/>
  <c r="D906" i="7"/>
  <c r="D907" i="7"/>
  <c r="D908" i="7"/>
  <c r="D909" i="7"/>
  <c r="D910" i="7"/>
  <c r="D911" i="7"/>
  <c r="D912" i="7"/>
  <c r="D913" i="7"/>
  <c r="D914" i="7"/>
  <c r="D915" i="7"/>
  <c r="D916" i="7"/>
  <c r="D917" i="7"/>
  <c r="D918" i="7"/>
  <c r="D919" i="7"/>
  <c r="D920" i="7"/>
  <c r="D921" i="7"/>
  <c r="D922" i="7"/>
  <c r="D923" i="7"/>
  <c r="D924" i="7"/>
  <c r="D925" i="7"/>
  <c r="D926" i="7"/>
  <c r="D927" i="7"/>
  <c r="D928" i="7"/>
  <c r="D929" i="7"/>
  <c r="D930" i="7"/>
  <c r="D931" i="7"/>
  <c r="D932" i="7"/>
  <c r="D933" i="7"/>
  <c r="D934" i="7"/>
  <c r="D935" i="7"/>
  <c r="D936" i="7"/>
  <c r="D937" i="7"/>
  <c r="D938" i="7"/>
  <c r="D939" i="7"/>
  <c r="D940" i="7"/>
  <c r="D941" i="7"/>
  <c r="D942" i="7"/>
  <c r="D943" i="7"/>
  <c r="D944" i="7"/>
  <c r="D945" i="7"/>
  <c r="D946" i="7"/>
  <c r="D947" i="7"/>
  <c r="D948" i="7"/>
  <c r="D949" i="7"/>
  <c r="D950" i="7"/>
  <c r="D951" i="7"/>
  <c r="D952" i="7"/>
  <c r="D953" i="7"/>
  <c r="D954" i="7"/>
  <c r="D955" i="7"/>
  <c r="D956" i="7"/>
  <c r="D957" i="7"/>
  <c r="D958" i="7"/>
  <c r="D959" i="7"/>
  <c r="D960" i="7"/>
  <c r="D961" i="7"/>
  <c r="D962" i="7"/>
  <c r="D963" i="7"/>
  <c r="D964" i="7"/>
  <c r="D965" i="7"/>
  <c r="D966" i="7"/>
  <c r="D967" i="7"/>
  <c r="D968" i="7"/>
  <c r="D969" i="7"/>
  <c r="D970" i="7"/>
  <c r="D971" i="7"/>
  <c r="D972" i="7"/>
  <c r="D973" i="7"/>
  <c r="D974" i="7"/>
  <c r="D975" i="7"/>
  <c r="D976" i="7"/>
  <c r="D977" i="7"/>
  <c r="D978" i="7"/>
  <c r="D979" i="7"/>
  <c r="D980" i="7"/>
  <c r="D981" i="7"/>
  <c r="D982" i="7"/>
  <c r="D983" i="7"/>
  <c r="D984" i="7"/>
  <c r="D985" i="7"/>
  <c r="D986" i="7"/>
  <c r="D987" i="7"/>
  <c r="D988" i="7"/>
  <c r="D989" i="7"/>
  <c r="D990" i="7"/>
  <c r="D991" i="7"/>
  <c r="D992" i="7"/>
  <c r="D993" i="7"/>
  <c r="D994" i="7"/>
  <c r="S7" i="7"/>
  <c r="S8" i="7"/>
  <c r="T8" i="7"/>
  <c r="S9" i="7"/>
  <c r="T9" i="7"/>
  <c r="S10" i="7"/>
  <c r="T10" i="7"/>
  <c r="S11" i="7"/>
  <c r="T11" i="7"/>
  <c r="S12" i="7"/>
  <c r="T12" i="7"/>
  <c r="S13" i="7"/>
  <c r="T13" i="7"/>
  <c r="S14" i="7"/>
  <c r="T14" i="7"/>
  <c r="S15" i="7"/>
  <c r="T15" i="7"/>
  <c r="S16" i="7"/>
  <c r="T16" i="7"/>
  <c r="S17" i="7"/>
  <c r="T17" i="7"/>
  <c r="S18" i="7"/>
  <c r="T18" i="7"/>
  <c r="S19" i="7"/>
  <c r="T19" i="7"/>
  <c r="S20" i="7"/>
  <c r="T20" i="7"/>
  <c r="S21" i="7"/>
  <c r="T21" i="7"/>
  <c r="S22" i="7"/>
  <c r="T22" i="7"/>
  <c r="S23" i="7"/>
  <c r="T23" i="7"/>
  <c r="S24" i="7"/>
  <c r="T24" i="7"/>
  <c r="S25" i="7"/>
  <c r="T25" i="7"/>
  <c r="S26" i="7"/>
  <c r="T26" i="7"/>
  <c r="S27" i="7"/>
  <c r="T27" i="7"/>
  <c r="S28" i="7"/>
  <c r="T28" i="7"/>
  <c r="S29" i="7"/>
  <c r="T29" i="7"/>
  <c r="S30" i="7"/>
  <c r="T30" i="7"/>
  <c r="S31" i="7"/>
  <c r="T31" i="7"/>
  <c r="S32" i="7"/>
  <c r="T32" i="7"/>
  <c r="S33" i="7"/>
  <c r="T33" i="7"/>
  <c r="S34" i="7"/>
  <c r="T34" i="7"/>
  <c r="S35" i="7"/>
  <c r="T35" i="7"/>
  <c r="S36" i="7"/>
  <c r="T36" i="7"/>
  <c r="S37" i="7"/>
  <c r="T37" i="7"/>
  <c r="S38" i="7"/>
  <c r="T38" i="7"/>
  <c r="S39" i="7"/>
  <c r="T39" i="7"/>
  <c r="S40" i="7"/>
  <c r="T40" i="7"/>
  <c r="S41" i="7"/>
  <c r="T41" i="7"/>
  <c r="S42" i="7"/>
  <c r="T42" i="7"/>
  <c r="S43" i="7"/>
  <c r="T43" i="7"/>
  <c r="S44" i="7"/>
  <c r="T44" i="7"/>
  <c r="S45" i="7"/>
  <c r="T45" i="7"/>
  <c r="S46" i="7"/>
  <c r="T46" i="7"/>
  <c r="S47" i="7"/>
  <c r="T47" i="7"/>
  <c r="S48" i="7"/>
  <c r="T48" i="7"/>
  <c r="S49" i="7"/>
  <c r="T49" i="7"/>
  <c r="S50" i="7"/>
  <c r="T50" i="7"/>
  <c r="S51" i="7"/>
  <c r="T51" i="7"/>
  <c r="S52" i="7"/>
  <c r="T52" i="7"/>
  <c r="S53" i="7"/>
  <c r="T53" i="7"/>
  <c r="S54" i="7"/>
  <c r="T54" i="7"/>
  <c r="S55" i="7"/>
  <c r="T55" i="7"/>
  <c r="S56" i="7"/>
  <c r="T56" i="7"/>
  <c r="S57" i="7"/>
  <c r="T57" i="7"/>
  <c r="S58" i="7"/>
  <c r="T58" i="7"/>
  <c r="S59" i="7"/>
  <c r="T59" i="7"/>
  <c r="S60" i="7"/>
  <c r="T60" i="7"/>
  <c r="S61" i="7"/>
  <c r="T61" i="7"/>
  <c r="S62" i="7"/>
  <c r="T62" i="7"/>
  <c r="S63" i="7"/>
  <c r="T63" i="7"/>
  <c r="S64" i="7"/>
  <c r="T64" i="7"/>
  <c r="S65" i="7"/>
  <c r="T65" i="7"/>
  <c r="S66" i="7"/>
  <c r="T66" i="7"/>
  <c r="S67" i="7"/>
  <c r="T67" i="7"/>
  <c r="S68" i="7"/>
  <c r="T68" i="7"/>
  <c r="S69" i="7"/>
  <c r="T69" i="7"/>
  <c r="S70" i="7"/>
  <c r="T70" i="7"/>
  <c r="S71" i="7"/>
  <c r="T71" i="7"/>
  <c r="S72" i="7"/>
  <c r="T72" i="7"/>
  <c r="S73" i="7"/>
  <c r="T73" i="7"/>
  <c r="S74" i="7"/>
  <c r="T74" i="7"/>
  <c r="S75" i="7"/>
  <c r="T75" i="7"/>
  <c r="S76" i="7"/>
  <c r="T76" i="7"/>
  <c r="S77" i="7"/>
  <c r="T77" i="7"/>
  <c r="S78" i="7"/>
  <c r="T78" i="7"/>
  <c r="S79" i="7"/>
  <c r="T79" i="7"/>
  <c r="S80" i="7"/>
  <c r="T80" i="7"/>
  <c r="S81" i="7"/>
  <c r="T81" i="7"/>
  <c r="S82" i="7"/>
  <c r="T82" i="7"/>
  <c r="S83" i="7"/>
  <c r="T83" i="7"/>
  <c r="S84" i="7"/>
  <c r="T84" i="7"/>
  <c r="S85" i="7"/>
  <c r="T85" i="7"/>
  <c r="S86" i="7"/>
  <c r="T86" i="7"/>
  <c r="S87" i="7"/>
  <c r="T87" i="7"/>
  <c r="S88" i="7"/>
  <c r="T88" i="7"/>
  <c r="S89" i="7"/>
  <c r="T89" i="7"/>
  <c r="S90" i="7"/>
  <c r="T90" i="7"/>
  <c r="S91" i="7"/>
  <c r="T91" i="7"/>
  <c r="S92" i="7"/>
  <c r="T92" i="7"/>
  <c r="S93" i="7"/>
  <c r="T93" i="7"/>
  <c r="S94" i="7"/>
  <c r="T94" i="7"/>
  <c r="S95" i="7"/>
  <c r="T95" i="7"/>
  <c r="S96" i="7"/>
  <c r="T96" i="7"/>
  <c r="S97" i="7"/>
  <c r="T97" i="7"/>
  <c r="S98" i="7"/>
  <c r="T98" i="7"/>
  <c r="S99" i="7"/>
  <c r="T99" i="7"/>
  <c r="S100" i="7"/>
  <c r="T100" i="7"/>
  <c r="S101" i="7"/>
  <c r="T101" i="7"/>
  <c r="S102" i="7"/>
  <c r="T102" i="7"/>
  <c r="S103" i="7"/>
  <c r="T103" i="7"/>
  <c r="S104" i="7"/>
  <c r="T104" i="7"/>
  <c r="S105" i="7"/>
  <c r="T105" i="7"/>
  <c r="S106" i="7"/>
  <c r="T106" i="7"/>
  <c r="S107" i="7"/>
  <c r="T107" i="7"/>
  <c r="S108" i="7"/>
  <c r="T108" i="7"/>
  <c r="S109" i="7"/>
  <c r="T109" i="7"/>
  <c r="S110" i="7"/>
  <c r="T110" i="7"/>
  <c r="S111" i="7"/>
  <c r="T111" i="7"/>
  <c r="S112" i="7"/>
  <c r="T112" i="7"/>
  <c r="S113" i="7"/>
  <c r="T113" i="7"/>
  <c r="S114" i="7"/>
  <c r="T114" i="7"/>
  <c r="S115" i="7"/>
  <c r="T115" i="7"/>
  <c r="S116" i="7"/>
  <c r="T116" i="7"/>
  <c r="S117" i="7"/>
  <c r="T117" i="7"/>
  <c r="S118" i="7"/>
  <c r="T118" i="7"/>
  <c r="S119" i="7"/>
  <c r="T119" i="7"/>
  <c r="S120" i="7"/>
  <c r="T120" i="7"/>
  <c r="S121" i="7"/>
  <c r="T121" i="7"/>
  <c r="S122" i="7"/>
  <c r="T122" i="7"/>
  <c r="S123" i="7"/>
  <c r="T123" i="7"/>
  <c r="S124" i="7"/>
  <c r="T124" i="7"/>
  <c r="S125" i="7"/>
  <c r="T125" i="7"/>
  <c r="S126" i="7"/>
  <c r="T126" i="7"/>
  <c r="S127" i="7"/>
  <c r="T127" i="7"/>
  <c r="S128" i="7"/>
  <c r="T128" i="7"/>
  <c r="S129" i="7"/>
  <c r="T129" i="7"/>
  <c r="S130" i="7"/>
  <c r="T130" i="7"/>
  <c r="S131" i="7"/>
  <c r="T131" i="7"/>
  <c r="S132" i="7"/>
  <c r="T132" i="7"/>
  <c r="S133" i="7"/>
  <c r="T133" i="7"/>
  <c r="S134" i="7"/>
  <c r="T134" i="7"/>
  <c r="S135" i="7"/>
  <c r="T135" i="7"/>
  <c r="S136" i="7"/>
  <c r="T136" i="7"/>
  <c r="S137" i="7"/>
  <c r="T137" i="7"/>
  <c r="S138" i="7"/>
  <c r="T138" i="7"/>
  <c r="S139" i="7"/>
  <c r="T139" i="7"/>
  <c r="S140" i="7"/>
  <c r="T140" i="7"/>
  <c r="S141" i="7"/>
  <c r="T141" i="7"/>
  <c r="S142" i="7"/>
  <c r="T142" i="7"/>
  <c r="S143" i="7"/>
  <c r="T143" i="7"/>
  <c r="S144" i="7"/>
  <c r="T144" i="7"/>
  <c r="S145" i="7"/>
  <c r="T145" i="7"/>
  <c r="S146" i="7"/>
  <c r="T146" i="7"/>
  <c r="S147" i="7"/>
  <c r="T147" i="7"/>
  <c r="S148" i="7"/>
  <c r="T148" i="7"/>
  <c r="S149" i="7"/>
  <c r="T149" i="7"/>
  <c r="S150" i="7"/>
  <c r="T150" i="7"/>
  <c r="S151" i="7"/>
  <c r="T151" i="7"/>
  <c r="S152" i="7"/>
  <c r="T152" i="7"/>
  <c r="S153" i="7"/>
  <c r="T153" i="7"/>
  <c r="S154" i="7"/>
  <c r="T154" i="7"/>
  <c r="S155" i="7"/>
  <c r="T155" i="7"/>
  <c r="S156" i="7"/>
  <c r="T156" i="7"/>
  <c r="S157" i="7"/>
  <c r="T157" i="7"/>
  <c r="S158" i="7"/>
  <c r="T158" i="7"/>
  <c r="S159" i="7"/>
  <c r="T159" i="7"/>
  <c r="S160" i="7"/>
  <c r="T160" i="7"/>
  <c r="S161" i="7"/>
  <c r="T161" i="7"/>
  <c r="S162" i="7"/>
  <c r="T162" i="7"/>
  <c r="S163" i="7"/>
  <c r="T163" i="7"/>
  <c r="S164" i="7"/>
  <c r="T164" i="7"/>
  <c r="S165" i="7"/>
  <c r="T165" i="7"/>
  <c r="S166" i="7"/>
  <c r="T166" i="7"/>
  <c r="S167" i="7"/>
  <c r="T167" i="7"/>
  <c r="S168" i="7"/>
  <c r="T168" i="7"/>
  <c r="S169" i="7"/>
  <c r="T169" i="7"/>
  <c r="S170" i="7"/>
  <c r="T170" i="7"/>
  <c r="S171" i="7"/>
  <c r="T171" i="7"/>
  <c r="S172" i="7"/>
  <c r="T172" i="7"/>
  <c r="S173" i="7"/>
  <c r="T173" i="7"/>
  <c r="S174" i="7"/>
  <c r="T174" i="7"/>
  <c r="S175" i="7"/>
  <c r="T175" i="7"/>
  <c r="S176" i="7"/>
  <c r="T176" i="7"/>
  <c r="S177" i="7"/>
  <c r="T177" i="7"/>
  <c r="S178" i="7"/>
  <c r="T178" i="7"/>
  <c r="S179" i="7"/>
  <c r="T179" i="7"/>
  <c r="S180" i="7"/>
  <c r="T180" i="7"/>
  <c r="S181" i="7"/>
  <c r="T181" i="7"/>
  <c r="S182" i="7"/>
  <c r="T182" i="7"/>
  <c r="S183" i="7"/>
  <c r="T183" i="7"/>
  <c r="S184" i="7"/>
  <c r="T184" i="7"/>
  <c r="S185" i="7"/>
  <c r="T185" i="7"/>
  <c r="S186" i="7"/>
  <c r="T186" i="7"/>
  <c r="S187" i="7"/>
  <c r="T187" i="7"/>
  <c r="S188" i="7"/>
  <c r="T188" i="7"/>
  <c r="S189" i="7"/>
  <c r="T189" i="7"/>
  <c r="S190" i="7"/>
  <c r="T190" i="7"/>
  <c r="S191" i="7"/>
  <c r="T191" i="7"/>
  <c r="S192" i="7"/>
  <c r="T192" i="7"/>
  <c r="S193" i="7"/>
  <c r="T193" i="7"/>
  <c r="S194" i="7"/>
  <c r="T194" i="7"/>
  <c r="S195" i="7"/>
  <c r="T195" i="7"/>
  <c r="S196" i="7"/>
  <c r="T196" i="7"/>
  <c r="S197" i="7"/>
  <c r="T197" i="7"/>
  <c r="S198" i="7"/>
  <c r="T198" i="7"/>
  <c r="S199" i="7"/>
  <c r="T199" i="7"/>
  <c r="S200" i="7"/>
  <c r="T200" i="7"/>
  <c r="S201" i="7"/>
  <c r="T201" i="7"/>
  <c r="S202" i="7"/>
  <c r="T202" i="7"/>
  <c r="S203" i="7"/>
  <c r="T203" i="7"/>
  <c r="S204" i="7"/>
  <c r="T204" i="7"/>
  <c r="S205" i="7"/>
  <c r="T205" i="7"/>
  <c r="S206" i="7"/>
  <c r="T206" i="7"/>
  <c r="S207" i="7"/>
  <c r="T207" i="7"/>
  <c r="S208" i="7"/>
  <c r="T208" i="7"/>
  <c r="S209" i="7"/>
  <c r="T209" i="7"/>
  <c r="S210" i="7"/>
  <c r="T210" i="7"/>
  <c r="S211" i="7"/>
  <c r="T211" i="7"/>
  <c r="S212" i="7"/>
  <c r="T212" i="7"/>
  <c r="S213" i="7"/>
  <c r="T213" i="7"/>
  <c r="S214" i="7"/>
  <c r="T214" i="7"/>
  <c r="S215" i="7"/>
  <c r="T215" i="7"/>
  <c r="S216" i="7"/>
  <c r="T216" i="7"/>
  <c r="S217" i="7"/>
  <c r="T217" i="7"/>
  <c r="S218" i="7"/>
  <c r="T218" i="7"/>
  <c r="S219" i="7"/>
  <c r="T219" i="7"/>
  <c r="S220" i="7"/>
  <c r="T220" i="7"/>
  <c r="S221" i="7"/>
  <c r="T221" i="7"/>
  <c r="S222" i="7"/>
  <c r="T222" i="7"/>
  <c r="S223" i="7"/>
  <c r="T223" i="7"/>
  <c r="S224" i="7"/>
  <c r="T224" i="7"/>
  <c r="S225" i="7"/>
  <c r="T225" i="7"/>
  <c r="S226" i="7"/>
  <c r="T226" i="7"/>
  <c r="S227" i="7"/>
  <c r="T227" i="7"/>
  <c r="S228" i="7"/>
  <c r="T228" i="7"/>
  <c r="S229" i="7"/>
  <c r="T229" i="7"/>
  <c r="S230" i="7"/>
  <c r="T230" i="7"/>
  <c r="S231" i="7"/>
  <c r="T231" i="7"/>
  <c r="S232" i="7"/>
  <c r="T232" i="7"/>
  <c r="S233" i="7"/>
  <c r="T233" i="7"/>
  <c r="S234" i="7"/>
  <c r="T234" i="7"/>
  <c r="S235" i="7"/>
  <c r="T235" i="7"/>
  <c r="S236" i="7"/>
  <c r="T236" i="7"/>
  <c r="S237" i="7"/>
  <c r="T237" i="7"/>
  <c r="S238" i="7"/>
  <c r="T238" i="7"/>
  <c r="S239" i="7"/>
  <c r="T239" i="7"/>
  <c r="S240" i="7"/>
  <c r="T240" i="7"/>
  <c r="S241" i="7"/>
  <c r="T241" i="7"/>
  <c r="S242" i="7"/>
  <c r="T242" i="7"/>
  <c r="S243" i="7"/>
  <c r="T243" i="7"/>
  <c r="S244" i="7"/>
  <c r="T244" i="7"/>
  <c r="S245" i="7"/>
  <c r="T245" i="7"/>
  <c r="S246" i="7"/>
  <c r="T246" i="7"/>
  <c r="S247" i="7"/>
  <c r="T247" i="7"/>
  <c r="S248" i="7"/>
  <c r="T248" i="7"/>
  <c r="S249" i="7"/>
  <c r="T249" i="7"/>
  <c r="S250" i="7"/>
  <c r="T250" i="7"/>
  <c r="S251" i="7"/>
  <c r="T251" i="7"/>
  <c r="S252" i="7"/>
  <c r="T252" i="7"/>
  <c r="S253" i="7"/>
  <c r="T253" i="7"/>
  <c r="S254" i="7"/>
  <c r="T254" i="7"/>
  <c r="S255" i="7"/>
  <c r="T255" i="7"/>
  <c r="S256" i="7"/>
  <c r="T256" i="7"/>
  <c r="S257" i="7"/>
  <c r="T257" i="7"/>
  <c r="S258" i="7"/>
  <c r="T258" i="7"/>
  <c r="S259" i="7"/>
  <c r="T259" i="7"/>
  <c r="S260" i="7"/>
  <c r="T260" i="7"/>
  <c r="S261" i="7"/>
  <c r="T261" i="7"/>
  <c r="S262" i="7"/>
  <c r="T262" i="7"/>
  <c r="S263" i="7"/>
  <c r="T263" i="7"/>
  <c r="S264" i="7"/>
  <c r="T264" i="7"/>
  <c r="S265" i="7"/>
  <c r="T265" i="7"/>
  <c r="S266" i="7"/>
  <c r="T266" i="7"/>
  <c r="S267" i="7"/>
  <c r="T267" i="7"/>
  <c r="S268" i="7"/>
  <c r="T268" i="7"/>
  <c r="S269" i="7"/>
  <c r="T269" i="7"/>
  <c r="S270" i="7"/>
  <c r="T270" i="7"/>
  <c r="S271" i="7"/>
  <c r="T271" i="7"/>
  <c r="S272" i="7"/>
  <c r="T272" i="7"/>
  <c r="S273" i="7"/>
  <c r="T273" i="7"/>
  <c r="S274" i="7"/>
  <c r="T274" i="7"/>
  <c r="S275" i="7"/>
  <c r="T275" i="7"/>
  <c r="S276" i="7"/>
  <c r="T276" i="7"/>
  <c r="S277" i="7"/>
  <c r="T277" i="7"/>
  <c r="S278" i="7"/>
  <c r="T278" i="7"/>
  <c r="S279" i="7"/>
  <c r="T279" i="7"/>
  <c r="S280" i="7"/>
  <c r="T280" i="7"/>
  <c r="S281" i="7"/>
  <c r="T281" i="7"/>
  <c r="S282" i="7"/>
  <c r="T282" i="7"/>
  <c r="S283" i="7"/>
  <c r="T283" i="7"/>
  <c r="S284" i="7"/>
  <c r="T284" i="7"/>
  <c r="S285" i="7"/>
  <c r="T285" i="7"/>
  <c r="S286" i="7"/>
  <c r="T286" i="7"/>
  <c r="S287" i="7"/>
  <c r="T287" i="7"/>
  <c r="S288" i="7"/>
  <c r="T288" i="7"/>
  <c r="S289" i="7"/>
  <c r="T289" i="7"/>
  <c r="S290" i="7"/>
  <c r="T290" i="7"/>
  <c r="S291" i="7"/>
  <c r="T291" i="7"/>
  <c r="S292" i="7"/>
  <c r="T292" i="7"/>
  <c r="S293" i="7"/>
  <c r="T293" i="7"/>
  <c r="S294" i="7"/>
  <c r="T294" i="7"/>
  <c r="S295" i="7"/>
  <c r="T295" i="7"/>
  <c r="S296" i="7"/>
  <c r="T296" i="7"/>
  <c r="S297" i="7"/>
  <c r="T297" i="7"/>
  <c r="S298" i="7"/>
  <c r="T298" i="7"/>
  <c r="S299" i="7"/>
  <c r="T299" i="7"/>
  <c r="S300" i="7"/>
  <c r="T300" i="7"/>
  <c r="S301" i="7"/>
  <c r="T301" i="7"/>
  <c r="S302" i="7"/>
  <c r="T302" i="7"/>
  <c r="S303" i="7"/>
  <c r="T303" i="7"/>
  <c r="S304" i="7"/>
  <c r="T304" i="7"/>
  <c r="S305" i="7"/>
  <c r="T305" i="7"/>
  <c r="S306" i="7"/>
  <c r="T306" i="7"/>
  <c r="S307" i="7"/>
  <c r="T307" i="7"/>
  <c r="S308" i="7"/>
  <c r="T308" i="7"/>
  <c r="S309" i="7"/>
  <c r="T309" i="7"/>
  <c r="S310" i="7"/>
  <c r="T310" i="7"/>
  <c r="S311" i="7"/>
  <c r="T311" i="7"/>
  <c r="S312" i="7"/>
  <c r="T312" i="7"/>
  <c r="S313" i="7"/>
  <c r="T313" i="7"/>
  <c r="S314" i="7"/>
  <c r="T314" i="7"/>
  <c r="S315" i="7"/>
  <c r="T315" i="7"/>
  <c r="S316" i="7"/>
  <c r="T316" i="7"/>
  <c r="S317" i="7"/>
  <c r="T317" i="7"/>
  <c r="S318" i="7"/>
  <c r="T318" i="7"/>
  <c r="S319" i="7"/>
  <c r="T319" i="7"/>
  <c r="S320" i="7"/>
  <c r="T320" i="7"/>
  <c r="S321" i="7"/>
  <c r="T321" i="7"/>
  <c r="S322" i="7"/>
  <c r="T322" i="7"/>
  <c r="S323" i="7"/>
  <c r="T323" i="7"/>
  <c r="S324" i="7"/>
  <c r="T324" i="7"/>
  <c r="S325" i="7"/>
  <c r="T325" i="7"/>
  <c r="S326" i="7"/>
  <c r="T326" i="7"/>
  <c r="S327" i="7"/>
  <c r="T327" i="7"/>
  <c r="S328" i="7"/>
  <c r="T328" i="7"/>
  <c r="S329" i="7"/>
  <c r="T329" i="7"/>
  <c r="S330" i="7"/>
  <c r="T330" i="7"/>
  <c r="S331" i="7"/>
  <c r="T331" i="7"/>
  <c r="S332" i="7"/>
  <c r="T332" i="7"/>
  <c r="S333" i="7"/>
  <c r="T333" i="7"/>
  <c r="S334" i="7"/>
  <c r="T334" i="7"/>
  <c r="S335" i="7"/>
  <c r="T335" i="7"/>
  <c r="S336" i="7"/>
  <c r="T336" i="7"/>
  <c r="S337" i="7"/>
  <c r="T337" i="7"/>
  <c r="S338" i="7"/>
  <c r="T338" i="7"/>
  <c r="S339" i="7"/>
  <c r="T339" i="7"/>
  <c r="S340" i="7"/>
  <c r="T340" i="7"/>
  <c r="S341" i="7"/>
  <c r="T341" i="7"/>
  <c r="S342" i="7"/>
  <c r="T342" i="7"/>
  <c r="S343" i="7"/>
  <c r="T343" i="7"/>
  <c r="S344" i="7"/>
  <c r="T344" i="7"/>
  <c r="S345" i="7"/>
  <c r="T345" i="7"/>
  <c r="S346" i="7"/>
  <c r="T346" i="7"/>
  <c r="S347" i="7"/>
  <c r="T347" i="7"/>
  <c r="S348" i="7"/>
  <c r="T348" i="7"/>
  <c r="S349" i="7"/>
  <c r="T349" i="7"/>
  <c r="S350" i="7"/>
  <c r="T350" i="7"/>
  <c r="S351" i="7"/>
  <c r="T351" i="7"/>
  <c r="S352" i="7"/>
  <c r="T352" i="7"/>
  <c r="S353" i="7"/>
  <c r="T353" i="7"/>
  <c r="S354" i="7"/>
  <c r="T354" i="7"/>
  <c r="S355" i="7"/>
  <c r="T355" i="7"/>
  <c r="S356" i="7"/>
  <c r="T356" i="7"/>
  <c r="S357" i="7"/>
  <c r="T357" i="7"/>
  <c r="S358" i="7"/>
  <c r="T358" i="7"/>
  <c r="S359" i="7"/>
  <c r="T359" i="7"/>
  <c r="S360" i="7"/>
  <c r="T360" i="7"/>
  <c r="S361" i="7"/>
  <c r="T361" i="7"/>
  <c r="S362" i="7"/>
  <c r="T362" i="7"/>
  <c r="S363" i="7"/>
  <c r="T363" i="7"/>
  <c r="S364" i="7"/>
  <c r="T364" i="7"/>
  <c r="S365" i="7"/>
  <c r="T365" i="7"/>
  <c r="S366" i="7"/>
  <c r="T366" i="7"/>
  <c r="S367" i="7"/>
  <c r="T367" i="7"/>
  <c r="S368" i="7"/>
  <c r="T368" i="7"/>
  <c r="S369" i="7"/>
  <c r="T369" i="7"/>
  <c r="S370" i="7"/>
  <c r="T370" i="7"/>
  <c r="S371" i="7"/>
  <c r="T371" i="7"/>
  <c r="S372" i="7"/>
  <c r="T372" i="7"/>
  <c r="S373" i="7"/>
  <c r="T373" i="7"/>
  <c r="S374" i="7"/>
  <c r="T374" i="7"/>
  <c r="S375" i="7"/>
  <c r="T375" i="7"/>
  <c r="S376" i="7"/>
  <c r="T376" i="7"/>
  <c r="S377" i="7"/>
  <c r="T377" i="7"/>
  <c r="S378" i="7"/>
  <c r="T378" i="7"/>
  <c r="S379" i="7"/>
  <c r="T379" i="7"/>
  <c r="S380" i="7"/>
  <c r="T380" i="7"/>
  <c r="S381" i="7"/>
  <c r="T381" i="7"/>
  <c r="S382" i="7"/>
  <c r="T382" i="7"/>
  <c r="S383" i="7"/>
  <c r="T383" i="7"/>
  <c r="S384" i="7"/>
  <c r="T384" i="7"/>
  <c r="S385" i="7"/>
  <c r="T385" i="7"/>
  <c r="S386" i="7"/>
  <c r="T386" i="7"/>
  <c r="S387" i="7"/>
  <c r="T387" i="7"/>
  <c r="S388" i="7"/>
  <c r="T388" i="7"/>
  <c r="S389" i="7"/>
  <c r="T389" i="7"/>
  <c r="S390" i="7"/>
  <c r="T390" i="7"/>
  <c r="S391" i="7"/>
  <c r="T391" i="7"/>
  <c r="S392" i="7"/>
  <c r="T392" i="7"/>
  <c r="S393" i="7"/>
  <c r="T393" i="7"/>
  <c r="S394" i="7"/>
  <c r="T394" i="7"/>
  <c r="S395" i="7"/>
  <c r="T395" i="7"/>
  <c r="S396" i="7"/>
  <c r="T396" i="7"/>
  <c r="S397" i="7"/>
  <c r="T397" i="7"/>
  <c r="S398" i="7"/>
  <c r="T398" i="7"/>
  <c r="S399" i="7"/>
  <c r="T399" i="7"/>
  <c r="S400" i="7"/>
  <c r="T400" i="7"/>
  <c r="S401" i="7"/>
  <c r="T401" i="7"/>
  <c r="S402" i="7"/>
  <c r="T402" i="7"/>
  <c r="S403" i="7"/>
  <c r="T403" i="7"/>
  <c r="S404" i="7"/>
  <c r="T404" i="7"/>
  <c r="S405" i="7"/>
  <c r="T405" i="7"/>
  <c r="S406" i="7"/>
  <c r="T406" i="7"/>
  <c r="S407" i="7"/>
  <c r="T407" i="7"/>
  <c r="S408" i="7"/>
  <c r="T408" i="7"/>
  <c r="S409" i="7"/>
  <c r="T409" i="7"/>
  <c r="S410" i="7"/>
  <c r="T410" i="7"/>
  <c r="S411" i="7"/>
  <c r="T411" i="7"/>
  <c r="S412" i="7"/>
  <c r="T412" i="7"/>
  <c r="S413" i="7"/>
  <c r="T413" i="7"/>
  <c r="S414" i="7"/>
  <c r="T414" i="7"/>
  <c r="S415" i="7"/>
  <c r="T415" i="7"/>
  <c r="S416" i="7"/>
  <c r="T416" i="7"/>
  <c r="S417" i="7"/>
  <c r="T417" i="7"/>
  <c r="S418" i="7"/>
  <c r="T418" i="7"/>
  <c r="S419" i="7"/>
  <c r="T419" i="7"/>
  <c r="S420" i="7"/>
  <c r="T420" i="7"/>
  <c r="S421" i="7"/>
  <c r="T421" i="7"/>
  <c r="S422" i="7"/>
  <c r="T422" i="7"/>
  <c r="S423" i="7"/>
  <c r="T423" i="7"/>
  <c r="S424" i="7"/>
  <c r="T424" i="7"/>
  <c r="S425" i="7"/>
  <c r="T425" i="7"/>
  <c r="S426" i="7"/>
  <c r="T426" i="7"/>
  <c r="S427" i="7"/>
  <c r="T427" i="7"/>
  <c r="S428" i="7"/>
  <c r="T428" i="7"/>
  <c r="S429" i="7"/>
  <c r="T429" i="7"/>
  <c r="S430" i="7"/>
  <c r="T430" i="7"/>
  <c r="S431" i="7"/>
  <c r="T431" i="7"/>
  <c r="S432" i="7"/>
  <c r="T432" i="7"/>
  <c r="S433" i="7"/>
  <c r="T433" i="7"/>
  <c r="S434" i="7"/>
  <c r="T434" i="7"/>
  <c r="S435" i="7"/>
  <c r="T435" i="7"/>
  <c r="S436" i="7"/>
  <c r="T436" i="7"/>
  <c r="S437" i="7"/>
  <c r="T437" i="7"/>
  <c r="S438" i="7"/>
  <c r="T438" i="7"/>
  <c r="S439" i="7"/>
  <c r="T439" i="7"/>
  <c r="S440" i="7"/>
  <c r="T440" i="7"/>
  <c r="S441" i="7"/>
  <c r="T441" i="7"/>
  <c r="S442" i="7"/>
  <c r="T442" i="7"/>
  <c r="S443" i="7"/>
  <c r="T443" i="7"/>
  <c r="S444" i="7"/>
  <c r="T444" i="7"/>
  <c r="S445" i="7"/>
  <c r="T445" i="7"/>
  <c r="S446" i="7"/>
  <c r="T446" i="7"/>
  <c r="S447" i="7"/>
  <c r="T447" i="7"/>
  <c r="S448" i="7"/>
  <c r="T448" i="7"/>
  <c r="S449" i="7"/>
  <c r="T449" i="7"/>
  <c r="S450" i="7"/>
  <c r="T450" i="7"/>
  <c r="S451" i="7"/>
  <c r="T451" i="7"/>
  <c r="S452" i="7"/>
  <c r="T452" i="7"/>
  <c r="S453" i="7"/>
  <c r="T453" i="7"/>
  <c r="S454" i="7"/>
  <c r="T454" i="7"/>
  <c r="S455" i="7"/>
  <c r="T455" i="7"/>
  <c r="S456" i="7"/>
  <c r="T456" i="7"/>
  <c r="S457" i="7"/>
  <c r="T457" i="7"/>
  <c r="S458" i="7"/>
  <c r="T458" i="7"/>
  <c r="S459" i="7"/>
  <c r="T459" i="7"/>
  <c r="S460" i="7"/>
  <c r="T460" i="7"/>
  <c r="S461" i="7"/>
  <c r="T461" i="7"/>
  <c r="S462" i="7"/>
  <c r="T462" i="7"/>
  <c r="S463" i="7"/>
  <c r="T463" i="7"/>
  <c r="S464" i="7"/>
  <c r="T464" i="7"/>
  <c r="S465" i="7"/>
  <c r="T465" i="7"/>
  <c r="S466" i="7"/>
  <c r="T466" i="7"/>
  <c r="S467" i="7"/>
  <c r="T467" i="7"/>
  <c r="S468" i="7"/>
  <c r="T468" i="7"/>
  <c r="S469" i="7"/>
  <c r="T469" i="7"/>
  <c r="S470" i="7"/>
  <c r="T470" i="7"/>
  <c r="S471" i="7"/>
  <c r="T471" i="7"/>
  <c r="S472" i="7"/>
  <c r="T472" i="7"/>
  <c r="S473" i="7"/>
  <c r="T473" i="7"/>
  <c r="S474" i="7"/>
  <c r="T474" i="7"/>
  <c r="S475" i="7"/>
  <c r="T475" i="7"/>
  <c r="S476" i="7"/>
  <c r="T476" i="7"/>
  <c r="S477" i="7"/>
  <c r="T477" i="7"/>
  <c r="S478" i="7"/>
  <c r="T478" i="7"/>
  <c r="S479" i="7"/>
  <c r="T479" i="7"/>
  <c r="S480" i="7"/>
  <c r="T480" i="7"/>
  <c r="S481" i="7"/>
  <c r="T481" i="7"/>
  <c r="S482" i="7"/>
  <c r="T482" i="7"/>
  <c r="S483" i="7"/>
  <c r="T483" i="7"/>
  <c r="S484" i="7"/>
  <c r="T484" i="7"/>
  <c r="S485" i="7"/>
  <c r="T485" i="7"/>
  <c r="S486" i="7"/>
  <c r="T486" i="7"/>
  <c r="S487" i="7"/>
  <c r="T487" i="7"/>
  <c r="S488" i="7"/>
  <c r="T488" i="7"/>
  <c r="S489" i="7"/>
  <c r="T489" i="7"/>
  <c r="S490" i="7"/>
  <c r="T490" i="7"/>
  <c r="S491" i="7"/>
  <c r="T491" i="7"/>
  <c r="S492" i="7"/>
  <c r="T492" i="7"/>
  <c r="S493" i="7"/>
  <c r="T493" i="7"/>
  <c r="S494" i="7"/>
  <c r="T494" i="7"/>
  <c r="S495" i="7"/>
  <c r="T495" i="7"/>
  <c r="S496" i="7"/>
  <c r="T496" i="7"/>
  <c r="S497" i="7"/>
  <c r="T497" i="7"/>
  <c r="S498" i="7"/>
  <c r="T498" i="7"/>
  <c r="S499" i="7"/>
  <c r="T499" i="7"/>
  <c r="S500" i="7"/>
  <c r="T500" i="7"/>
  <c r="S501" i="7"/>
  <c r="T501" i="7"/>
  <c r="S502" i="7"/>
  <c r="T502" i="7"/>
  <c r="S503" i="7"/>
  <c r="T503" i="7"/>
  <c r="S504" i="7"/>
  <c r="T504" i="7"/>
  <c r="S505" i="7"/>
  <c r="T505" i="7"/>
  <c r="S506" i="7"/>
  <c r="T506" i="7"/>
  <c r="S507" i="7"/>
  <c r="T507" i="7"/>
  <c r="S508" i="7"/>
  <c r="T508" i="7"/>
  <c r="S509" i="7"/>
  <c r="T509" i="7"/>
  <c r="S510" i="7"/>
  <c r="T510" i="7"/>
  <c r="S511" i="7"/>
  <c r="T511" i="7"/>
  <c r="S512" i="7"/>
  <c r="T512" i="7"/>
  <c r="S513" i="7"/>
  <c r="T513" i="7"/>
  <c r="S514" i="7"/>
  <c r="T514" i="7"/>
  <c r="S515" i="7"/>
  <c r="T515" i="7"/>
  <c r="S516" i="7"/>
  <c r="T516" i="7"/>
  <c r="S517" i="7"/>
  <c r="T517" i="7"/>
  <c r="S518" i="7"/>
  <c r="T518" i="7"/>
  <c r="S519" i="7"/>
  <c r="T519" i="7"/>
  <c r="S520" i="7"/>
  <c r="T520" i="7"/>
  <c r="S521" i="7"/>
  <c r="T521" i="7"/>
  <c r="S522" i="7"/>
  <c r="T522" i="7"/>
  <c r="S523" i="7"/>
  <c r="T523" i="7"/>
  <c r="S524" i="7"/>
  <c r="T524" i="7"/>
  <c r="S525" i="7"/>
  <c r="T525" i="7"/>
  <c r="S526" i="7"/>
  <c r="T526" i="7"/>
  <c r="S527" i="7"/>
  <c r="T527" i="7"/>
  <c r="S528" i="7"/>
  <c r="T528" i="7"/>
  <c r="S529" i="7"/>
  <c r="T529" i="7"/>
  <c r="S530" i="7"/>
  <c r="T530" i="7"/>
  <c r="S531" i="7"/>
  <c r="T531" i="7"/>
  <c r="S532" i="7"/>
  <c r="T532" i="7"/>
  <c r="S533" i="7"/>
  <c r="T533" i="7"/>
  <c r="S534" i="7"/>
  <c r="T534" i="7"/>
  <c r="S535" i="7"/>
  <c r="T535" i="7"/>
  <c r="S536" i="7"/>
  <c r="T536" i="7"/>
  <c r="S537" i="7"/>
  <c r="T537" i="7"/>
  <c r="S538" i="7"/>
  <c r="T538" i="7"/>
  <c r="S539" i="7"/>
  <c r="T539" i="7"/>
  <c r="S540" i="7"/>
  <c r="T540" i="7"/>
  <c r="S541" i="7"/>
  <c r="T541" i="7"/>
  <c r="S542" i="7"/>
  <c r="T542" i="7"/>
  <c r="S543" i="7"/>
  <c r="T543" i="7"/>
  <c r="S544" i="7"/>
  <c r="T544" i="7"/>
  <c r="S545" i="7"/>
  <c r="T545" i="7"/>
  <c r="S546" i="7"/>
  <c r="T546" i="7"/>
  <c r="S547" i="7"/>
  <c r="T547" i="7"/>
  <c r="S548" i="7"/>
  <c r="T548" i="7"/>
  <c r="S549" i="7"/>
  <c r="T549" i="7"/>
  <c r="S550" i="7"/>
  <c r="T550" i="7"/>
  <c r="S551" i="7"/>
  <c r="T551" i="7"/>
  <c r="S552" i="7"/>
  <c r="T552" i="7"/>
  <c r="S553" i="7"/>
  <c r="T553" i="7"/>
  <c r="S554" i="7"/>
  <c r="T554" i="7"/>
  <c r="S555" i="7"/>
  <c r="T555" i="7"/>
  <c r="S556" i="7"/>
  <c r="T556" i="7"/>
  <c r="S557" i="7"/>
  <c r="T557" i="7"/>
  <c r="S558" i="7"/>
  <c r="T558" i="7"/>
  <c r="S559" i="7"/>
  <c r="T559" i="7"/>
  <c r="S560" i="7"/>
  <c r="T560" i="7"/>
  <c r="S561" i="7"/>
  <c r="T561" i="7"/>
  <c r="S562" i="7"/>
  <c r="T562" i="7"/>
  <c r="S563" i="7"/>
  <c r="T563" i="7"/>
  <c r="S564" i="7"/>
  <c r="T564" i="7"/>
  <c r="S565" i="7"/>
  <c r="T565" i="7"/>
  <c r="S566" i="7"/>
  <c r="T566" i="7"/>
  <c r="S567" i="7"/>
  <c r="T567" i="7"/>
  <c r="S568" i="7"/>
  <c r="T568" i="7"/>
  <c r="S569" i="7"/>
  <c r="T569" i="7"/>
  <c r="S570" i="7"/>
  <c r="T570" i="7"/>
  <c r="S571" i="7"/>
  <c r="T571" i="7"/>
  <c r="S572" i="7"/>
  <c r="T572" i="7"/>
  <c r="S573" i="7"/>
  <c r="T573" i="7"/>
  <c r="S574" i="7"/>
  <c r="T574" i="7"/>
  <c r="S575" i="7"/>
  <c r="T575" i="7"/>
  <c r="S576" i="7"/>
  <c r="T576" i="7"/>
  <c r="S577" i="7"/>
  <c r="T577" i="7"/>
  <c r="S578" i="7"/>
  <c r="T578" i="7"/>
  <c r="S579" i="7"/>
  <c r="T579" i="7"/>
  <c r="S580" i="7"/>
  <c r="T580" i="7"/>
  <c r="S581" i="7"/>
  <c r="T581" i="7"/>
  <c r="S582" i="7"/>
  <c r="T582" i="7"/>
  <c r="S583" i="7"/>
  <c r="T583" i="7"/>
  <c r="S584" i="7"/>
  <c r="T584" i="7"/>
  <c r="S585" i="7"/>
  <c r="T585" i="7"/>
  <c r="S586" i="7"/>
  <c r="T586" i="7"/>
  <c r="S587" i="7"/>
  <c r="T587" i="7"/>
  <c r="S588" i="7"/>
  <c r="T588" i="7"/>
  <c r="S589" i="7"/>
  <c r="T589" i="7"/>
  <c r="S590" i="7"/>
  <c r="T590" i="7"/>
  <c r="S591" i="7"/>
  <c r="T591" i="7"/>
  <c r="S592" i="7"/>
  <c r="T592" i="7"/>
  <c r="S593" i="7"/>
  <c r="T593" i="7"/>
  <c r="S594" i="7"/>
  <c r="T594" i="7"/>
  <c r="S595" i="7"/>
  <c r="T595" i="7"/>
  <c r="S596" i="7"/>
  <c r="T596" i="7"/>
  <c r="S597" i="7"/>
  <c r="T597" i="7"/>
  <c r="S598" i="7"/>
  <c r="T598" i="7"/>
  <c r="S599" i="7"/>
  <c r="T599" i="7"/>
  <c r="S600" i="7"/>
  <c r="T600" i="7"/>
  <c r="S601" i="7"/>
  <c r="T601" i="7"/>
  <c r="S602" i="7"/>
  <c r="T602" i="7"/>
  <c r="S603" i="7"/>
  <c r="T603" i="7"/>
  <c r="S604" i="7"/>
  <c r="T604" i="7"/>
  <c r="S605" i="7"/>
  <c r="T605" i="7"/>
  <c r="S606" i="7"/>
  <c r="T606" i="7"/>
  <c r="S607" i="7"/>
  <c r="T607" i="7"/>
  <c r="S608" i="7"/>
  <c r="T608" i="7"/>
  <c r="S609" i="7"/>
  <c r="T609" i="7"/>
  <c r="S610" i="7"/>
  <c r="T610" i="7"/>
  <c r="S611" i="7"/>
  <c r="T611" i="7"/>
  <c r="S612" i="7"/>
  <c r="T612" i="7"/>
  <c r="S613" i="7"/>
  <c r="T613" i="7"/>
  <c r="S614" i="7"/>
  <c r="T614" i="7"/>
  <c r="S615" i="7"/>
  <c r="T615" i="7"/>
  <c r="S616" i="7"/>
  <c r="T616" i="7"/>
  <c r="S617" i="7"/>
  <c r="T617" i="7"/>
  <c r="S618" i="7"/>
  <c r="T618" i="7"/>
  <c r="S619" i="7"/>
  <c r="T619" i="7"/>
  <c r="S620" i="7"/>
  <c r="T620" i="7"/>
  <c r="S621" i="7"/>
  <c r="T621" i="7"/>
  <c r="S622" i="7"/>
  <c r="T622" i="7"/>
  <c r="S623" i="7"/>
  <c r="T623" i="7"/>
  <c r="S624" i="7"/>
  <c r="T624" i="7"/>
  <c r="S625" i="7"/>
  <c r="T625" i="7"/>
  <c r="S626" i="7"/>
  <c r="T626" i="7"/>
  <c r="S627" i="7"/>
  <c r="T627" i="7"/>
  <c r="S628" i="7"/>
  <c r="T628" i="7"/>
  <c r="S629" i="7"/>
  <c r="T629" i="7"/>
  <c r="S630" i="7"/>
  <c r="T630" i="7"/>
  <c r="S631" i="7"/>
  <c r="T631" i="7"/>
  <c r="S632" i="7"/>
  <c r="T632" i="7"/>
  <c r="S633" i="7"/>
  <c r="T633" i="7"/>
  <c r="S634" i="7"/>
  <c r="T634" i="7"/>
  <c r="S635" i="7"/>
  <c r="T635" i="7"/>
  <c r="S636" i="7"/>
  <c r="T636" i="7"/>
  <c r="S637" i="7"/>
  <c r="T637" i="7"/>
  <c r="S638" i="7"/>
  <c r="T638" i="7"/>
  <c r="S639" i="7"/>
  <c r="T639" i="7"/>
  <c r="S640" i="7"/>
  <c r="T640" i="7"/>
  <c r="S641" i="7"/>
  <c r="T641" i="7"/>
  <c r="S642" i="7"/>
  <c r="T642" i="7"/>
  <c r="S643" i="7"/>
  <c r="T643" i="7"/>
  <c r="S644" i="7"/>
  <c r="T644" i="7"/>
  <c r="S645" i="7"/>
  <c r="T645" i="7"/>
  <c r="S646" i="7"/>
  <c r="T646" i="7"/>
  <c r="S647" i="7"/>
  <c r="T647" i="7"/>
  <c r="S648" i="7"/>
  <c r="T648" i="7"/>
  <c r="S649" i="7"/>
  <c r="T649" i="7"/>
  <c r="S650" i="7"/>
  <c r="T650" i="7"/>
  <c r="S651" i="7"/>
  <c r="T651" i="7"/>
  <c r="S652" i="7"/>
  <c r="T652" i="7"/>
  <c r="S653" i="7"/>
  <c r="T653" i="7"/>
  <c r="S654" i="7"/>
  <c r="T654" i="7"/>
  <c r="S655" i="7"/>
  <c r="T655" i="7"/>
  <c r="S656" i="7"/>
  <c r="T656" i="7"/>
  <c r="S657" i="7"/>
  <c r="T657" i="7"/>
  <c r="S658" i="7"/>
  <c r="T658" i="7"/>
  <c r="S659" i="7"/>
  <c r="T659" i="7"/>
  <c r="S660" i="7"/>
  <c r="T660" i="7"/>
  <c r="S661" i="7"/>
  <c r="T661" i="7"/>
  <c r="S662" i="7"/>
  <c r="T662" i="7"/>
  <c r="S663" i="7"/>
  <c r="T663" i="7"/>
  <c r="S664" i="7"/>
  <c r="T664" i="7"/>
  <c r="S665" i="7"/>
  <c r="T665" i="7"/>
  <c r="S666" i="7"/>
  <c r="T666" i="7"/>
  <c r="S667" i="7"/>
  <c r="T667" i="7"/>
  <c r="S668" i="7"/>
  <c r="T668" i="7"/>
  <c r="S669" i="7"/>
  <c r="T669" i="7"/>
  <c r="S670" i="7"/>
  <c r="T670" i="7"/>
  <c r="S671" i="7"/>
  <c r="T671" i="7"/>
  <c r="S672" i="7"/>
  <c r="T672" i="7"/>
  <c r="S673" i="7"/>
  <c r="T673" i="7"/>
  <c r="S674" i="7"/>
  <c r="T674" i="7"/>
  <c r="S675" i="7"/>
  <c r="T675" i="7"/>
  <c r="S676" i="7"/>
  <c r="T676" i="7"/>
  <c r="S677" i="7"/>
  <c r="T677" i="7"/>
  <c r="S678" i="7"/>
  <c r="T678" i="7"/>
  <c r="S679" i="7"/>
  <c r="T679" i="7"/>
  <c r="S680" i="7"/>
  <c r="T680" i="7"/>
  <c r="S681" i="7"/>
  <c r="T681" i="7"/>
  <c r="S682" i="7"/>
  <c r="T682" i="7"/>
  <c r="S683" i="7"/>
  <c r="T683" i="7"/>
  <c r="S684" i="7"/>
  <c r="T684" i="7"/>
  <c r="S685" i="7"/>
  <c r="T685" i="7"/>
  <c r="S686" i="7"/>
  <c r="T686" i="7"/>
  <c r="S687" i="7"/>
  <c r="T687" i="7"/>
  <c r="S688" i="7"/>
  <c r="T688" i="7"/>
  <c r="S689" i="7"/>
  <c r="T689" i="7"/>
  <c r="S690" i="7"/>
  <c r="T690" i="7"/>
  <c r="S691" i="7"/>
  <c r="T691" i="7"/>
  <c r="S692" i="7"/>
  <c r="T692" i="7"/>
  <c r="S693" i="7"/>
  <c r="T693" i="7"/>
  <c r="S694" i="7"/>
  <c r="T694" i="7"/>
  <c r="S695" i="7"/>
  <c r="T695" i="7"/>
  <c r="S696" i="7"/>
  <c r="T696" i="7"/>
  <c r="S697" i="7"/>
  <c r="T697" i="7"/>
  <c r="S698" i="7"/>
  <c r="T698" i="7"/>
  <c r="S699" i="7"/>
  <c r="T699" i="7"/>
  <c r="S700" i="7"/>
  <c r="T700" i="7"/>
  <c r="S701" i="7"/>
  <c r="T701" i="7"/>
  <c r="S702" i="7"/>
  <c r="T702" i="7"/>
  <c r="S703" i="7"/>
  <c r="T703" i="7"/>
  <c r="S704" i="7"/>
  <c r="T704" i="7"/>
  <c r="S705" i="7"/>
  <c r="T705" i="7"/>
  <c r="S706" i="7"/>
  <c r="T706" i="7"/>
  <c r="S707" i="7"/>
  <c r="T707" i="7"/>
  <c r="S708" i="7"/>
  <c r="T708" i="7"/>
  <c r="S709" i="7"/>
  <c r="T709" i="7"/>
  <c r="S710" i="7"/>
  <c r="T710" i="7"/>
  <c r="S711" i="7"/>
  <c r="T711" i="7"/>
  <c r="S712" i="7"/>
  <c r="T712" i="7"/>
  <c r="S713" i="7"/>
  <c r="T713" i="7"/>
  <c r="S714" i="7"/>
  <c r="T714" i="7"/>
  <c r="S715" i="7"/>
  <c r="T715" i="7"/>
  <c r="S716" i="7"/>
  <c r="T716" i="7"/>
  <c r="S717" i="7"/>
  <c r="T717" i="7"/>
  <c r="S718" i="7"/>
  <c r="T718" i="7"/>
  <c r="S719" i="7"/>
  <c r="T719" i="7"/>
  <c r="S720" i="7"/>
  <c r="T720" i="7"/>
  <c r="S721" i="7"/>
  <c r="T721" i="7"/>
  <c r="S722" i="7"/>
  <c r="T722" i="7"/>
  <c r="S723" i="7"/>
  <c r="T723" i="7"/>
  <c r="S724" i="7"/>
  <c r="T724" i="7"/>
  <c r="S725" i="7"/>
  <c r="T725" i="7"/>
  <c r="S726" i="7"/>
  <c r="T726" i="7"/>
  <c r="S727" i="7"/>
  <c r="T727" i="7"/>
  <c r="S728" i="7"/>
  <c r="T728" i="7"/>
  <c r="S729" i="7"/>
  <c r="T729" i="7"/>
  <c r="S730" i="7"/>
  <c r="T730" i="7"/>
  <c r="S731" i="7"/>
  <c r="T731" i="7"/>
  <c r="S732" i="7"/>
  <c r="T732" i="7"/>
  <c r="S733" i="7"/>
  <c r="T733" i="7"/>
  <c r="S734" i="7"/>
  <c r="T734" i="7"/>
  <c r="S735" i="7"/>
  <c r="T735" i="7"/>
  <c r="S736" i="7"/>
  <c r="T736" i="7"/>
  <c r="S737" i="7"/>
  <c r="T737" i="7"/>
  <c r="S738" i="7"/>
  <c r="T738" i="7"/>
  <c r="S739" i="7"/>
  <c r="T739" i="7"/>
  <c r="S740" i="7"/>
  <c r="T740" i="7"/>
  <c r="S741" i="7"/>
  <c r="T741" i="7"/>
  <c r="S742" i="7"/>
  <c r="T742" i="7"/>
  <c r="S743" i="7"/>
  <c r="T743" i="7"/>
  <c r="S744" i="7"/>
  <c r="T744" i="7"/>
  <c r="S745" i="7"/>
  <c r="T745" i="7"/>
  <c r="S746" i="7"/>
  <c r="T746" i="7"/>
  <c r="S747" i="7"/>
  <c r="T747" i="7"/>
  <c r="S748" i="7"/>
  <c r="T748" i="7"/>
  <c r="S749" i="7"/>
  <c r="T749" i="7"/>
  <c r="S750" i="7"/>
  <c r="T750" i="7"/>
  <c r="S751" i="7"/>
  <c r="T751" i="7"/>
  <c r="S752" i="7"/>
  <c r="T752" i="7"/>
  <c r="S753" i="7"/>
  <c r="T753" i="7"/>
  <c r="S754" i="7"/>
  <c r="T754" i="7"/>
  <c r="S755" i="7"/>
  <c r="T755" i="7"/>
  <c r="S756" i="7"/>
  <c r="T756" i="7"/>
  <c r="S757" i="7"/>
  <c r="T757" i="7"/>
  <c r="S758" i="7"/>
  <c r="T758" i="7"/>
  <c r="S759" i="7"/>
  <c r="T759" i="7"/>
  <c r="S760" i="7"/>
  <c r="T760" i="7"/>
  <c r="S761" i="7"/>
  <c r="T761" i="7"/>
  <c r="S762" i="7"/>
  <c r="T762" i="7"/>
  <c r="S763" i="7"/>
  <c r="T763" i="7"/>
  <c r="S764" i="7"/>
  <c r="T764" i="7"/>
  <c r="S765" i="7"/>
  <c r="T765" i="7"/>
  <c r="S766" i="7"/>
  <c r="T766" i="7"/>
  <c r="S767" i="7"/>
  <c r="T767" i="7"/>
  <c r="S768" i="7"/>
  <c r="T768" i="7"/>
  <c r="S769" i="7"/>
  <c r="T769" i="7"/>
  <c r="S770" i="7"/>
  <c r="T770" i="7"/>
  <c r="S771" i="7"/>
  <c r="T771" i="7"/>
  <c r="S772" i="7"/>
  <c r="T772" i="7"/>
  <c r="S773" i="7"/>
  <c r="T773" i="7"/>
  <c r="S774" i="7"/>
  <c r="T774" i="7"/>
  <c r="S775" i="7"/>
  <c r="T775" i="7"/>
  <c r="S776" i="7"/>
  <c r="T776" i="7"/>
  <c r="S777" i="7"/>
  <c r="T777" i="7"/>
  <c r="S778" i="7"/>
  <c r="T778" i="7"/>
  <c r="S779" i="7"/>
  <c r="T779" i="7"/>
  <c r="S780" i="7"/>
  <c r="T780" i="7"/>
  <c r="S781" i="7"/>
  <c r="T781" i="7"/>
  <c r="S782" i="7"/>
  <c r="T782" i="7"/>
  <c r="S783" i="7"/>
  <c r="T783" i="7"/>
  <c r="S784" i="7"/>
  <c r="T784" i="7"/>
  <c r="S785" i="7"/>
  <c r="T785" i="7"/>
  <c r="S786" i="7"/>
  <c r="T786" i="7"/>
  <c r="S787" i="7"/>
  <c r="T787" i="7"/>
  <c r="S788" i="7"/>
  <c r="T788" i="7"/>
  <c r="S789" i="7"/>
  <c r="T789" i="7"/>
  <c r="S790" i="7"/>
  <c r="T790" i="7"/>
  <c r="S791" i="7"/>
  <c r="T791" i="7"/>
  <c r="S792" i="7"/>
  <c r="T792" i="7"/>
  <c r="S793" i="7"/>
  <c r="T793" i="7"/>
  <c r="S794" i="7"/>
  <c r="T794" i="7"/>
  <c r="S795" i="7"/>
  <c r="T795" i="7"/>
  <c r="S796" i="7"/>
  <c r="T796" i="7"/>
  <c r="S797" i="7"/>
  <c r="T797" i="7"/>
  <c r="S798" i="7"/>
  <c r="T798" i="7"/>
  <c r="S799" i="7"/>
  <c r="T799" i="7"/>
  <c r="S800" i="7"/>
  <c r="T800" i="7"/>
  <c r="S801" i="7"/>
  <c r="T801" i="7"/>
  <c r="S802" i="7"/>
  <c r="T802" i="7"/>
  <c r="S803" i="7"/>
  <c r="T803" i="7"/>
  <c r="S804" i="7"/>
  <c r="T804" i="7"/>
  <c r="S805" i="7"/>
  <c r="T805" i="7"/>
  <c r="S806" i="7"/>
  <c r="T806" i="7"/>
  <c r="S807" i="7"/>
  <c r="T807" i="7"/>
  <c r="S808" i="7"/>
  <c r="T808" i="7"/>
  <c r="S809" i="7"/>
  <c r="T809" i="7"/>
  <c r="S810" i="7"/>
  <c r="T810" i="7"/>
  <c r="S811" i="7"/>
  <c r="T811" i="7"/>
  <c r="S812" i="7"/>
  <c r="T812" i="7"/>
  <c r="S813" i="7"/>
  <c r="T813" i="7"/>
  <c r="S814" i="7"/>
  <c r="T814" i="7"/>
  <c r="S815" i="7"/>
  <c r="T815" i="7"/>
  <c r="S816" i="7"/>
  <c r="T816" i="7"/>
  <c r="S817" i="7"/>
  <c r="T817" i="7"/>
  <c r="S818" i="7"/>
  <c r="T818" i="7"/>
  <c r="S819" i="7"/>
  <c r="T819" i="7"/>
  <c r="S820" i="7"/>
  <c r="T820" i="7"/>
  <c r="S821" i="7"/>
  <c r="T821" i="7"/>
  <c r="S822" i="7"/>
  <c r="T822" i="7"/>
  <c r="S823" i="7"/>
  <c r="T823" i="7"/>
  <c r="S824" i="7"/>
  <c r="T824" i="7"/>
  <c r="S825" i="7"/>
  <c r="T825" i="7"/>
  <c r="S826" i="7"/>
  <c r="T826" i="7"/>
  <c r="S827" i="7"/>
  <c r="T827" i="7"/>
  <c r="S828" i="7"/>
  <c r="T828" i="7"/>
  <c r="S829" i="7"/>
  <c r="T829" i="7"/>
  <c r="S830" i="7"/>
  <c r="T830" i="7"/>
  <c r="S831" i="7"/>
  <c r="T831" i="7"/>
  <c r="S832" i="7"/>
  <c r="T832" i="7"/>
  <c r="S833" i="7"/>
  <c r="T833" i="7"/>
  <c r="S834" i="7"/>
  <c r="T834" i="7"/>
  <c r="S835" i="7"/>
  <c r="T835" i="7"/>
  <c r="S836" i="7"/>
  <c r="T836" i="7"/>
  <c r="S837" i="7"/>
  <c r="T837" i="7"/>
  <c r="S838" i="7"/>
  <c r="T838" i="7"/>
  <c r="S839" i="7"/>
  <c r="T839" i="7"/>
  <c r="S840" i="7"/>
  <c r="T840" i="7"/>
  <c r="S841" i="7"/>
  <c r="T841" i="7"/>
  <c r="S842" i="7"/>
  <c r="T842" i="7"/>
  <c r="S843" i="7"/>
  <c r="T843" i="7"/>
  <c r="S844" i="7"/>
  <c r="T844" i="7"/>
  <c r="S845" i="7"/>
  <c r="T845" i="7"/>
  <c r="S846" i="7"/>
  <c r="T846" i="7"/>
  <c r="S847" i="7"/>
  <c r="T847" i="7"/>
  <c r="S848" i="7"/>
  <c r="T848" i="7"/>
  <c r="S849" i="7"/>
  <c r="T849" i="7"/>
  <c r="S850" i="7"/>
  <c r="T850" i="7"/>
  <c r="S851" i="7"/>
  <c r="T851" i="7"/>
  <c r="S852" i="7"/>
  <c r="T852" i="7"/>
  <c r="S853" i="7"/>
  <c r="T853" i="7"/>
  <c r="S854" i="7"/>
  <c r="T854" i="7"/>
  <c r="S855" i="7"/>
  <c r="T855" i="7"/>
  <c r="S856" i="7"/>
  <c r="T856" i="7"/>
  <c r="S857" i="7"/>
  <c r="T857" i="7"/>
  <c r="S858" i="7"/>
  <c r="T858" i="7"/>
  <c r="S859" i="7"/>
  <c r="T859" i="7"/>
  <c r="S860" i="7"/>
  <c r="T860" i="7"/>
  <c r="S861" i="7"/>
  <c r="T861" i="7"/>
  <c r="S862" i="7"/>
  <c r="T862" i="7"/>
  <c r="S863" i="7"/>
  <c r="T863" i="7"/>
  <c r="S864" i="7"/>
  <c r="T864" i="7"/>
  <c r="S865" i="7"/>
  <c r="T865" i="7"/>
  <c r="S866" i="7"/>
  <c r="T866" i="7"/>
  <c r="S867" i="7"/>
  <c r="T867" i="7"/>
  <c r="S868" i="7"/>
  <c r="T868" i="7"/>
  <c r="S869" i="7"/>
  <c r="T869" i="7"/>
  <c r="S870" i="7"/>
  <c r="T870" i="7"/>
  <c r="S871" i="7"/>
  <c r="T871" i="7"/>
  <c r="S872" i="7"/>
  <c r="T872" i="7"/>
  <c r="S873" i="7"/>
  <c r="T873" i="7"/>
  <c r="S874" i="7"/>
  <c r="T874" i="7"/>
  <c r="S875" i="7"/>
  <c r="T875" i="7"/>
  <c r="S876" i="7"/>
  <c r="T876" i="7"/>
  <c r="S877" i="7"/>
  <c r="T877" i="7"/>
  <c r="S878" i="7"/>
  <c r="T878" i="7"/>
  <c r="S879" i="7"/>
  <c r="T879" i="7"/>
  <c r="S880" i="7"/>
  <c r="T880" i="7"/>
  <c r="S881" i="7"/>
  <c r="T881" i="7"/>
  <c r="S882" i="7"/>
  <c r="T882" i="7"/>
  <c r="S883" i="7"/>
  <c r="T883" i="7"/>
  <c r="S884" i="7"/>
  <c r="T884" i="7"/>
  <c r="S885" i="7"/>
  <c r="T885" i="7"/>
  <c r="S886" i="7"/>
  <c r="T886" i="7"/>
  <c r="S887" i="7"/>
  <c r="T887" i="7"/>
  <c r="S888" i="7"/>
  <c r="T888" i="7"/>
  <c r="S889" i="7"/>
  <c r="T889" i="7"/>
  <c r="S890" i="7"/>
  <c r="T890" i="7"/>
  <c r="S891" i="7"/>
  <c r="T891" i="7"/>
  <c r="S892" i="7"/>
  <c r="T892" i="7"/>
  <c r="S893" i="7"/>
  <c r="T893" i="7"/>
  <c r="S894" i="7"/>
  <c r="T894" i="7"/>
  <c r="S895" i="7"/>
  <c r="T895" i="7"/>
  <c r="S896" i="7"/>
  <c r="T896" i="7"/>
  <c r="S897" i="7"/>
  <c r="T897" i="7"/>
  <c r="S898" i="7"/>
  <c r="T898" i="7"/>
  <c r="S899" i="7"/>
  <c r="T899" i="7"/>
  <c r="S900" i="7"/>
  <c r="T900" i="7"/>
  <c r="S901" i="7"/>
  <c r="T901" i="7"/>
  <c r="S902" i="7"/>
  <c r="T902" i="7"/>
  <c r="S903" i="7"/>
  <c r="T903" i="7"/>
  <c r="S904" i="7"/>
  <c r="T904" i="7"/>
  <c r="S905" i="7"/>
  <c r="T905" i="7"/>
  <c r="S906" i="7"/>
  <c r="T906" i="7"/>
  <c r="S907" i="7"/>
  <c r="T907" i="7"/>
  <c r="S908" i="7"/>
  <c r="T908" i="7"/>
  <c r="S909" i="7"/>
  <c r="T909" i="7"/>
  <c r="S910" i="7"/>
  <c r="T910" i="7"/>
  <c r="S911" i="7"/>
  <c r="T911" i="7"/>
  <c r="S912" i="7"/>
  <c r="T912" i="7"/>
  <c r="S913" i="7"/>
  <c r="T913" i="7"/>
  <c r="S914" i="7"/>
  <c r="T914" i="7"/>
  <c r="S915" i="7"/>
  <c r="T915" i="7"/>
  <c r="S916" i="7"/>
  <c r="T916" i="7"/>
  <c r="S917" i="7"/>
  <c r="T917" i="7"/>
  <c r="S918" i="7"/>
  <c r="T918" i="7"/>
  <c r="S919" i="7"/>
  <c r="T919" i="7"/>
  <c r="S920" i="7"/>
  <c r="T920" i="7"/>
  <c r="S921" i="7"/>
  <c r="T921" i="7"/>
  <c r="S922" i="7"/>
  <c r="T922" i="7"/>
  <c r="S923" i="7"/>
  <c r="T923" i="7"/>
  <c r="S924" i="7"/>
  <c r="T924" i="7"/>
  <c r="S925" i="7"/>
  <c r="T925" i="7"/>
  <c r="S926" i="7"/>
  <c r="T926" i="7"/>
  <c r="S927" i="7"/>
  <c r="T927" i="7"/>
  <c r="S928" i="7"/>
  <c r="T928" i="7"/>
  <c r="S929" i="7"/>
  <c r="T929" i="7"/>
  <c r="S930" i="7"/>
  <c r="T930" i="7"/>
  <c r="S931" i="7"/>
  <c r="T931" i="7"/>
  <c r="S932" i="7"/>
  <c r="T932" i="7"/>
  <c r="S933" i="7"/>
  <c r="T933" i="7"/>
  <c r="S934" i="7"/>
  <c r="T934" i="7"/>
  <c r="S935" i="7"/>
  <c r="T935" i="7"/>
  <c r="S936" i="7"/>
  <c r="T936" i="7"/>
  <c r="S937" i="7"/>
  <c r="T937" i="7"/>
  <c r="S938" i="7"/>
  <c r="T938" i="7"/>
  <c r="S939" i="7"/>
  <c r="T939" i="7"/>
  <c r="S940" i="7"/>
  <c r="T940" i="7"/>
  <c r="S941" i="7"/>
  <c r="T941" i="7"/>
  <c r="S942" i="7"/>
  <c r="T942" i="7"/>
  <c r="S943" i="7"/>
  <c r="T943" i="7"/>
  <c r="S944" i="7"/>
  <c r="T944" i="7"/>
  <c r="S945" i="7"/>
  <c r="T945" i="7"/>
  <c r="S946" i="7"/>
  <c r="T946" i="7"/>
  <c r="S947" i="7"/>
  <c r="T947" i="7"/>
  <c r="S948" i="7"/>
  <c r="T948" i="7"/>
  <c r="S949" i="7"/>
  <c r="T949" i="7"/>
  <c r="S950" i="7"/>
  <c r="T950" i="7"/>
  <c r="S951" i="7"/>
  <c r="T951" i="7"/>
  <c r="S952" i="7"/>
  <c r="T952" i="7"/>
  <c r="S953" i="7"/>
  <c r="T953" i="7"/>
  <c r="S954" i="7"/>
  <c r="T954" i="7"/>
  <c r="S955" i="7"/>
  <c r="T955" i="7"/>
  <c r="S956" i="7"/>
  <c r="T956" i="7"/>
  <c r="S957" i="7"/>
  <c r="T957" i="7"/>
  <c r="S958" i="7"/>
  <c r="T958" i="7"/>
  <c r="S959" i="7"/>
  <c r="T959" i="7"/>
  <c r="S960" i="7"/>
  <c r="T960" i="7"/>
  <c r="S961" i="7"/>
  <c r="T961" i="7"/>
  <c r="S962" i="7"/>
  <c r="T962" i="7"/>
  <c r="S963" i="7"/>
  <c r="T963" i="7"/>
  <c r="S964" i="7"/>
  <c r="T964" i="7"/>
  <c r="S965" i="7"/>
  <c r="T965" i="7"/>
  <c r="S966" i="7"/>
  <c r="T966" i="7"/>
  <c r="S967" i="7"/>
  <c r="T967" i="7"/>
  <c r="S968" i="7"/>
  <c r="T968" i="7"/>
  <c r="S969" i="7"/>
  <c r="T969" i="7"/>
  <c r="S970" i="7"/>
  <c r="T970" i="7"/>
  <c r="S971" i="7"/>
  <c r="T971" i="7"/>
  <c r="S972" i="7"/>
  <c r="T972" i="7"/>
  <c r="S973" i="7"/>
  <c r="T973" i="7"/>
  <c r="S974" i="7"/>
  <c r="T974" i="7"/>
  <c r="S975" i="7"/>
  <c r="T975" i="7"/>
  <c r="S976" i="7"/>
  <c r="T976" i="7"/>
  <c r="S977" i="7"/>
  <c r="T977" i="7"/>
  <c r="S978" i="7"/>
  <c r="T978" i="7"/>
  <c r="S979" i="7"/>
  <c r="T979" i="7"/>
  <c r="S980" i="7"/>
  <c r="T980" i="7"/>
  <c r="S981" i="7"/>
  <c r="T981" i="7"/>
  <c r="S982" i="7"/>
  <c r="T982" i="7"/>
  <c r="S983" i="7"/>
  <c r="T983" i="7"/>
  <c r="S984" i="7"/>
  <c r="T984" i="7"/>
  <c r="S985" i="7"/>
  <c r="T985" i="7"/>
  <c r="S986" i="7"/>
  <c r="T986" i="7"/>
  <c r="S987" i="7"/>
  <c r="T987" i="7"/>
  <c r="S988" i="7"/>
  <c r="T988" i="7"/>
  <c r="S989" i="7"/>
  <c r="T989" i="7"/>
  <c r="S990" i="7"/>
  <c r="T990" i="7"/>
  <c r="S991" i="7"/>
  <c r="T991" i="7"/>
  <c r="S992" i="7"/>
  <c r="T992" i="7"/>
  <c r="S993" i="7"/>
  <c r="T993" i="7"/>
  <c r="S994" i="7"/>
  <c r="T994" i="7"/>
  <c r="S995" i="7"/>
  <c r="T995" i="7"/>
  <c r="B506" i="7"/>
  <c r="B505" i="7"/>
  <c r="B504" i="7"/>
  <c r="B503" i="7"/>
  <c r="B502" i="7"/>
  <c r="B501" i="7"/>
  <c r="B500" i="7"/>
  <c r="B499" i="7"/>
  <c r="B498" i="7"/>
  <c r="B497" i="7"/>
  <c r="B496" i="7"/>
  <c r="B495" i="7"/>
  <c r="B494" i="7"/>
  <c r="B493" i="7"/>
  <c r="B492" i="7"/>
  <c r="B491" i="7"/>
  <c r="B490" i="7"/>
  <c r="B489" i="7"/>
  <c r="B488" i="7"/>
  <c r="B487" i="7"/>
  <c r="B486" i="7"/>
  <c r="B485" i="7"/>
  <c r="B484" i="7"/>
  <c r="B483" i="7"/>
  <c r="B482" i="7"/>
  <c r="B481" i="7"/>
  <c r="B480" i="7"/>
  <c r="B479" i="7"/>
  <c r="B478" i="7"/>
  <c r="B477" i="7"/>
  <c r="B476" i="7"/>
  <c r="B475" i="7"/>
  <c r="B474" i="7"/>
  <c r="B473" i="7"/>
  <c r="B472" i="7"/>
  <c r="B471" i="7"/>
  <c r="B470" i="7"/>
  <c r="B469" i="7"/>
  <c r="B468" i="7"/>
  <c r="B467" i="7"/>
  <c r="B466" i="7"/>
  <c r="B465" i="7"/>
  <c r="B464" i="7"/>
  <c r="B463" i="7"/>
  <c r="B462" i="7"/>
  <c r="B461" i="7"/>
  <c r="B460" i="7"/>
  <c r="B459" i="7"/>
  <c r="B458" i="7"/>
  <c r="B457" i="7"/>
  <c r="B456" i="7"/>
  <c r="B455" i="7"/>
  <c r="B454" i="7"/>
  <c r="B453" i="7"/>
  <c r="B452" i="7"/>
  <c r="B451" i="7"/>
  <c r="B450" i="7"/>
  <c r="B449" i="7"/>
  <c r="B448" i="7"/>
  <c r="B447" i="7"/>
  <c r="B446" i="7"/>
  <c r="B445" i="7"/>
  <c r="B444" i="7"/>
  <c r="B443" i="7"/>
  <c r="B442" i="7"/>
  <c r="B441" i="7"/>
  <c r="B440" i="7"/>
  <c r="B439" i="7"/>
  <c r="B438" i="7"/>
  <c r="B437" i="7"/>
  <c r="B436" i="7"/>
  <c r="B435" i="7"/>
  <c r="B434" i="7"/>
  <c r="B433" i="7"/>
  <c r="B432" i="7"/>
  <c r="B431" i="7"/>
  <c r="B430" i="7"/>
  <c r="B429" i="7"/>
  <c r="B428" i="7"/>
  <c r="B427" i="7"/>
  <c r="B426" i="7"/>
  <c r="B425" i="7"/>
  <c r="B424" i="7"/>
  <c r="B423" i="7"/>
  <c r="B422" i="7"/>
  <c r="B421" i="7"/>
  <c r="B420" i="7"/>
  <c r="B419" i="7"/>
  <c r="B418" i="7"/>
  <c r="B417" i="7"/>
  <c r="B416" i="7"/>
  <c r="B415" i="7"/>
  <c r="B414" i="7"/>
  <c r="B413" i="7"/>
  <c r="B412" i="7"/>
  <c r="B411" i="7"/>
  <c r="B410" i="7"/>
  <c r="B409" i="7"/>
  <c r="B408" i="7"/>
  <c r="B407" i="7"/>
  <c r="B406" i="7"/>
  <c r="B405" i="7"/>
  <c r="B404" i="7"/>
  <c r="B403" i="7"/>
  <c r="B402" i="7"/>
  <c r="B401" i="7"/>
  <c r="B400" i="7"/>
  <c r="B399" i="7"/>
  <c r="B398" i="7"/>
  <c r="B397" i="7"/>
  <c r="B396" i="7"/>
  <c r="B395" i="7"/>
  <c r="B394" i="7"/>
  <c r="B393" i="7"/>
  <c r="B392" i="7"/>
  <c r="B391" i="7"/>
  <c r="B390" i="7"/>
  <c r="B389" i="7"/>
  <c r="B388" i="7"/>
  <c r="B387" i="7"/>
  <c r="B386" i="7"/>
  <c r="B385" i="7"/>
  <c r="B384" i="7"/>
  <c r="B383" i="7"/>
  <c r="B382" i="7"/>
  <c r="B381" i="7"/>
  <c r="B380" i="7"/>
  <c r="B379" i="7"/>
  <c r="B378" i="7"/>
  <c r="B377" i="7"/>
  <c r="B376" i="7"/>
  <c r="B375" i="7"/>
  <c r="B374" i="7"/>
  <c r="B373" i="7"/>
  <c r="B372" i="7"/>
  <c r="B371" i="7"/>
  <c r="B370" i="7"/>
  <c r="B369" i="7"/>
  <c r="B368" i="7"/>
  <c r="B367" i="7"/>
  <c r="B366" i="7"/>
  <c r="B365" i="7"/>
  <c r="B364" i="7"/>
  <c r="B363" i="7"/>
  <c r="B362" i="7"/>
  <c r="B361" i="7"/>
  <c r="B360" i="7"/>
  <c r="B359" i="7"/>
  <c r="B358" i="7"/>
  <c r="B357" i="7"/>
  <c r="B356" i="7"/>
  <c r="B355" i="7"/>
  <c r="B354" i="7"/>
  <c r="B353" i="7"/>
  <c r="B352" i="7"/>
  <c r="B351" i="7"/>
  <c r="B350" i="7"/>
  <c r="B349" i="7"/>
  <c r="B348" i="7"/>
  <c r="B347" i="7"/>
  <c r="B346" i="7"/>
  <c r="B345" i="7"/>
  <c r="B344" i="7"/>
  <c r="B343" i="7"/>
  <c r="B342" i="7"/>
  <c r="B341" i="7"/>
  <c r="B340" i="7"/>
  <c r="B339" i="7"/>
  <c r="B338" i="7"/>
  <c r="B337" i="7"/>
  <c r="B336" i="7"/>
  <c r="B335" i="7"/>
  <c r="B334" i="7"/>
  <c r="B333" i="7"/>
  <c r="B332" i="7"/>
  <c r="B331" i="7"/>
  <c r="B330" i="7"/>
  <c r="B329" i="7"/>
  <c r="B328" i="7"/>
  <c r="B327" i="7"/>
  <c r="B326" i="7"/>
  <c r="B325" i="7"/>
  <c r="B324" i="7"/>
  <c r="B323" i="7"/>
  <c r="B322" i="7"/>
  <c r="B321" i="7"/>
  <c r="B320" i="7"/>
  <c r="B319" i="7"/>
  <c r="B318" i="7"/>
  <c r="B317" i="7"/>
  <c r="B316" i="7"/>
  <c r="B315" i="7"/>
  <c r="B314" i="7"/>
  <c r="B313" i="7"/>
  <c r="B312" i="7"/>
  <c r="B311" i="7"/>
  <c r="B310" i="7"/>
  <c r="B309" i="7"/>
  <c r="B308" i="7"/>
  <c r="B307" i="7"/>
  <c r="B306" i="7"/>
  <c r="B305" i="7"/>
  <c r="B304" i="7"/>
  <c r="B303" i="7"/>
  <c r="B302" i="7"/>
  <c r="B301" i="7"/>
  <c r="B300" i="7"/>
  <c r="B299" i="7"/>
  <c r="B298" i="7"/>
  <c r="B297" i="7"/>
  <c r="B296" i="7"/>
  <c r="B295" i="7"/>
  <c r="B294" i="7"/>
  <c r="B293" i="7"/>
  <c r="B292" i="7"/>
  <c r="B291" i="7"/>
  <c r="B290" i="7"/>
  <c r="B289" i="7"/>
  <c r="B288" i="7"/>
  <c r="B287" i="7"/>
  <c r="B286" i="7"/>
  <c r="B285" i="7"/>
  <c r="B284" i="7"/>
  <c r="B283" i="7"/>
  <c r="B282" i="7"/>
  <c r="B281" i="7"/>
  <c r="B280" i="7"/>
  <c r="B279" i="7"/>
  <c r="B278" i="7"/>
  <c r="B277" i="7"/>
  <c r="B276" i="7"/>
  <c r="B275" i="7"/>
  <c r="B274" i="7"/>
  <c r="B273" i="7"/>
  <c r="B272" i="7"/>
  <c r="B271" i="7"/>
  <c r="B270" i="7"/>
  <c r="B269" i="7"/>
  <c r="B268" i="7"/>
  <c r="B267" i="7"/>
  <c r="B266" i="7"/>
  <c r="B265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251" i="7"/>
  <c r="B250" i="7"/>
  <c r="B249" i="7"/>
  <c r="B248" i="7"/>
  <c r="B247" i="7"/>
  <c r="B246" i="7"/>
  <c r="B245" i="7"/>
  <c r="B244" i="7"/>
  <c r="B243" i="7"/>
  <c r="B242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D6" i="7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AB608" i="4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6" i="3"/>
  <c r="AC6" i="3"/>
  <c r="AD6" i="3"/>
  <c r="Z25" i="3"/>
  <c r="Z47" i="3"/>
  <c r="H7" i="15"/>
  <c r="Q6" i="6"/>
  <c r="W7" i="3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205" i="4"/>
  <c r="X206" i="4"/>
  <c r="X207" i="4"/>
  <c r="X208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6" i="4"/>
  <c r="X227" i="4"/>
  <c r="X228" i="4"/>
  <c r="X229" i="4"/>
  <c r="X230" i="4"/>
  <c r="X231" i="4"/>
  <c r="X232" i="4"/>
  <c r="X233" i="4"/>
  <c r="X234" i="4"/>
  <c r="X235" i="4"/>
  <c r="X236" i="4"/>
  <c r="X237" i="4"/>
  <c r="X238" i="4"/>
  <c r="X239" i="4"/>
  <c r="X240" i="4"/>
  <c r="X241" i="4"/>
  <c r="X242" i="4"/>
  <c r="X243" i="4"/>
  <c r="X244" i="4"/>
  <c r="X245" i="4"/>
  <c r="X246" i="4"/>
  <c r="X247" i="4"/>
  <c r="X248" i="4"/>
  <c r="X249" i="4"/>
  <c r="X250" i="4"/>
  <c r="X251" i="4"/>
  <c r="X252" i="4"/>
  <c r="X253" i="4"/>
  <c r="X254" i="4"/>
  <c r="X255" i="4"/>
  <c r="X256" i="4"/>
  <c r="X257" i="4"/>
  <c r="X258" i="4"/>
  <c r="X259" i="4"/>
  <c r="X260" i="4"/>
  <c r="X261" i="4"/>
  <c r="X262" i="4"/>
  <c r="X263" i="4"/>
  <c r="X264" i="4"/>
  <c r="X265" i="4"/>
  <c r="X266" i="4"/>
  <c r="X267" i="4"/>
  <c r="X268" i="4"/>
  <c r="X269" i="4"/>
  <c r="X270" i="4"/>
  <c r="X271" i="4"/>
  <c r="X272" i="4"/>
  <c r="X273" i="4"/>
  <c r="X274" i="4"/>
  <c r="X275" i="4"/>
  <c r="X276" i="4"/>
  <c r="X277" i="4"/>
  <c r="X278" i="4"/>
  <c r="X279" i="4"/>
  <c r="X280" i="4"/>
  <c r="X281" i="4"/>
  <c r="X282" i="4"/>
  <c r="X283" i="4"/>
  <c r="X284" i="4"/>
  <c r="X285" i="4"/>
  <c r="X286" i="4"/>
  <c r="X287" i="4"/>
  <c r="X288" i="4"/>
  <c r="X289" i="4"/>
  <c r="X290" i="4"/>
  <c r="X291" i="4"/>
  <c r="X292" i="4"/>
  <c r="X293" i="4"/>
  <c r="X294" i="4"/>
  <c r="X295" i="4"/>
  <c r="X296" i="4"/>
  <c r="X297" i="4"/>
  <c r="X298" i="4"/>
  <c r="X299" i="4"/>
  <c r="X300" i="4"/>
  <c r="X301" i="4"/>
  <c r="X302" i="4"/>
  <c r="X303" i="4"/>
  <c r="X304" i="4"/>
  <c r="X305" i="4"/>
  <c r="X306" i="4"/>
  <c r="X307" i="4"/>
  <c r="X308" i="4"/>
  <c r="X309" i="4"/>
  <c r="X310" i="4"/>
  <c r="X311" i="4"/>
  <c r="X312" i="4"/>
  <c r="X313" i="4"/>
  <c r="X314" i="4"/>
  <c r="X315" i="4"/>
  <c r="X316" i="4"/>
  <c r="X317" i="4"/>
  <c r="X318" i="4"/>
  <c r="X319" i="4"/>
  <c r="X320" i="4"/>
  <c r="X321" i="4"/>
  <c r="X322" i="4"/>
  <c r="X323" i="4"/>
  <c r="X324" i="4"/>
  <c r="X325" i="4"/>
  <c r="X326" i="4"/>
  <c r="X327" i="4"/>
  <c r="X328" i="4"/>
  <c r="X329" i="4"/>
  <c r="X330" i="4"/>
  <c r="X331" i="4"/>
  <c r="X332" i="4"/>
  <c r="X333" i="4"/>
  <c r="X334" i="4"/>
  <c r="X335" i="4"/>
  <c r="X336" i="4"/>
  <c r="X337" i="4"/>
  <c r="X338" i="4"/>
  <c r="X339" i="4"/>
  <c r="X340" i="4"/>
  <c r="X341" i="4"/>
  <c r="X342" i="4"/>
  <c r="X343" i="4"/>
  <c r="X344" i="4"/>
  <c r="X345" i="4"/>
  <c r="X346" i="4"/>
  <c r="X347" i="4"/>
  <c r="X348" i="4"/>
  <c r="X349" i="4"/>
  <c r="X350" i="4"/>
  <c r="X351" i="4"/>
  <c r="X352" i="4"/>
  <c r="X353" i="4"/>
  <c r="X354" i="4"/>
  <c r="X355" i="4"/>
  <c r="X356" i="4"/>
  <c r="X357" i="4"/>
  <c r="X358" i="4"/>
  <c r="X359" i="4"/>
  <c r="X360" i="4"/>
  <c r="X361" i="4"/>
  <c r="X362" i="4"/>
  <c r="X363" i="4"/>
  <c r="X364" i="4"/>
  <c r="X365" i="4"/>
  <c r="X366" i="4"/>
  <c r="X367" i="4"/>
  <c r="X368" i="4"/>
  <c r="X369" i="4"/>
  <c r="X370" i="4"/>
  <c r="X371" i="4"/>
  <c r="X372" i="4"/>
  <c r="X373" i="4"/>
  <c r="X374" i="4"/>
  <c r="X375" i="4"/>
  <c r="X376" i="4"/>
  <c r="X377" i="4"/>
  <c r="X378" i="4"/>
  <c r="X379" i="4"/>
  <c r="X380" i="4"/>
  <c r="X381" i="4"/>
  <c r="X382" i="4"/>
  <c r="X383" i="4"/>
  <c r="X384" i="4"/>
  <c r="X385" i="4"/>
  <c r="X386" i="4"/>
  <c r="X387" i="4"/>
  <c r="X388" i="4"/>
  <c r="X389" i="4"/>
  <c r="X390" i="4"/>
  <c r="X391" i="4"/>
  <c r="X392" i="4"/>
  <c r="X393" i="4"/>
  <c r="X394" i="4"/>
  <c r="X395" i="4"/>
  <c r="X396" i="4"/>
  <c r="X397" i="4"/>
  <c r="X398" i="4"/>
  <c r="X399" i="4"/>
  <c r="X400" i="4"/>
  <c r="X401" i="4"/>
  <c r="X402" i="4"/>
  <c r="X403" i="4"/>
  <c r="X404" i="4"/>
  <c r="X405" i="4"/>
  <c r="X406" i="4"/>
  <c r="X407" i="4"/>
  <c r="X408" i="4"/>
  <c r="X409" i="4"/>
  <c r="X410" i="4"/>
  <c r="X411" i="4"/>
  <c r="X412" i="4"/>
  <c r="X413" i="4"/>
  <c r="X414" i="4"/>
  <c r="X415" i="4"/>
  <c r="X416" i="4"/>
  <c r="X417" i="4"/>
  <c r="X418" i="4"/>
  <c r="X419" i="4"/>
  <c r="X420" i="4"/>
  <c r="X421" i="4"/>
  <c r="X422" i="4"/>
  <c r="X423" i="4"/>
  <c r="X424" i="4"/>
  <c r="X425" i="4"/>
  <c r="X426" i="4"/>
  <c r="X427" i="4"/>
  <c r="X428" i="4"/>
  <c r="X429" i="4"/>
  <c r="X430" i="4"/>
  <c r="X431" i="4"/>
  <c r="X432" i="4"/>
  <c r="X433" i="4"/>
  <c r="X434" i="4"/>
  <c r="X435" i="4"/>
  <c r="X436" i="4"/>
  <c r="X437" i="4"/>
  <c r="X438" i="4"/>
  <c r="X439" i="4"/>
  <c r="X440" i="4"/>
  <c r="X441" i="4"/>
  <c r="X442" i="4"/>
  <c r="X443" i="4"/>
  <c r="X444" i="4"/>
  <c r="X445" i="4"/>
  <c r="X446" i="4"/>
  <c r="X447" i="4"/>
  <c r="X448" i="4"/>
  <c r="X449" i="4"/>
  <c r="X450" i="4"/>
  <c r="X451" i="4"/>
  <c r="X452" i="4"/>
  <c r="X453" i="4"/>
  <c r="X454" i="4"/>
  <c r="X455" i="4"/>
  <c r="X456" i="4"/>
  <c r="X457" i="4"/>
  <c r="X458" i="4"/>
  <c r="X459" i="4"/>
  <c r="X460" i="4"/>
  <c r="X461" i="4"/>
  <c r="X462" i="4"/>
  <c r="X463" i="4"/>
  <c r="X464" i="4"/>
  <c r="X465" i="4"/>
  <c r="X466" i="4"/>
  <c r="X467" i="4"/>
  <c r="X468" i="4"/>
  <c r="X469" i="4"/>
  <c r="X470" i="4"/>
  <c r="X471" i="4"/>
  <c r="X472" i="4"/>
  <c r="X473" i="4"/>
  <c r="X474" i="4"/>
  <c r="X475" i="4"/>
  <c r="X476" i="4"/>
  <c r="X477" i="4"/>
  <c r="X478" i="4"/>
  <c r="X479" i="4"/>
  <c r="X480" i="4"/>
  <c r="X481" i="4"/>
  <c r="X482" i="4"/>
  <c r="X483" i="4"/>
  <c r="X484" i="4"/>
  <c r="X485" i="4"/>
  <c r="X486" i="4"/>
  <c r="X487" i="4"/>
  <c r="X488" i="4"/>
  <c r="X489" i="4"/>
  <c r="X490" i="4"/>
  <c r="X491" i="4"/>
  <c r="X492" i="4"/>
  <c r="X493" i="4"/>
  <c r="X494" i="4"/>
  <c r="X495" i="4"/>
  <c r="X496" i="4"/>
  <c r="X497" i="4"/>
  <c r="X498" i="4"/>
  <c r="X499" i="4"/>
  <c r="X500" i="4"/>
  <c r="X501" i="4"/>
  <c r="X502" i="4"/>
  <c r="X503" i="4"/>
  <c r="X504" i="4"/>
  <c r="X505" i="4"/>
  <c r="X506" i="4"/>
  <c r="X507" i="4"/>
  <c r="X508" i="4"/>
  <c r="X509" i="4"/>
  <c r="X510" i="4"/>
  <c r="X511" i="4"/>
  <c r="X512" i="4"/>
  <c r="X513" i="4"/>
  <c r="X514" i="4"/>
  <c r="X515" i="4"/>
  <c r="X516" i="4"/>
  <c r="X517" i="4"/>
  <c r="X518" i="4"/>
  <c r="X519" i="4"/>
  <c r="X520" i="4"/>
  <c r="X521" i="4"/>
  <c r="X522" i="4"/>
  <c r="X523" i="4"/>
  <c r="X524" i="4"/>
  <c r="X525" i="4"/>
  <c r="X526" i="4"/>
  <c r="X527" i="4"/>
  <c r="X528" i="4"/>
  <c r="X529" i="4"/>
  <c r="X530" i="4"/>
  <c r="X531" i="4"/>
  <c r="X532" i="4"/>
  <c r="X533" i="4"/>
  <c r="X534" i="4"/>
  <c r="X535" i="4"/>
  <c r="X536" i="4"/>
  <c r="X537" i="4"/>
  <c r="X538" i="4"/>
  <c r="X539" i="4"/>
  <c r="X540" i="4"/>
  <c r="X541" i="4"/>
  <c r="X542" i="4"/>
  <c r="X543" i="4"/>
  <c r="X544" i="4"/>
  <c r="X545" i="4"/>
  <c r="X546" i="4"/>
  <c r="X547" i="4"/>
  <c r="X548" i="4"/>
  <c r="X549" i="4"/>
  <c r="X550" i="4"/>
  <c r="X551" i="4"/>
  <c r="X552" i="4"/>
  <c r="X553" i="4"/>
  <c r="X554" i="4"/>
  <c r="X555" i="4"/>
  <c r="X556" i="4"/>
  <c r="X557" i="4"/>
  <c r="X558" i="4"/>
  <c r="X559" i="4"/>
  <c r="X560" i="4"/>
  <c r="X561" i="4"/>
  <c r="X562" i="4"/>
  <c r="X563" i="4"/>
  <c r="X564" i="4"/>
  <c r="X565" i="4"/>
  <c r="X566" i="4"/>
  <c r="X567" i="4"/>
  <c r="X568" i="4"/>
  <c r="X569" i="4"/>
  <c r="X570" i="4"/>
  <c r="X571" i="4"/>
  <c r="X572" i="4"/>
  <c r="X573" i="4"/>
  <c r="X574" i="4"/>
  <c r="X575" i="4"/>
  <c r="X576" i="4"/>
  <c r="X577" i="4"/>
  <c r="X578" i="4"/>
  <c r="X579" i="4"/>
  <c r="X580" i="4"/>
  <c r="X581" i="4"/>
  <c r="X582" i="4"/>
  <c r="X583" i="4"/>
  <c r="X584" i="4"/>
  <c r="X585" i="4"/>
  <c r="X586" i="4"/>
  <c r="X587" i="4"/>
  <c r="X588" i="4"/>
  <c r="X589" i="4"/>
  <c r="X590" i="4"/>
  <c r="X591" i="4"/>
  <c r="X592" i="4"/>
  <c r="X593" i="4"/>
  <c r="X594" i="4"/>
  <c r="X595" i="4"/>
  <c r="X596" i="4"/>
  <c r="X597" i="4"/>
  <c r="X598" i="4"/>
  <c r="X599" i="4"/>
  <c r="X600" i="4"/>
  <c r="X601" i="4"/>
  <c r="X602" i="4"/>
  <c r="X603" i="4"/>
  <c r="X604" i="4"/>
  <c r="X605" i="4"/>
  <c r="X606" i="4"/>
  <c r="X607" i="4"/>
  <c r="Z9" i="3"/>
  <c r="AC9" i="3"/>
  <c r="AD9" i="3"/>
  <c r="Z10" i="3"/>
  <c r="AC10" i="3"/>
  <c r="AD10" i="3"/>
  <c r="Z11" i="3"/>
  <c r="AC11" i="3"/>
  <c r="AD11" i="3"/>
  <c r="Z12" i="3"/>
  <c r="AC12" i="3"/>
  <c r="AD12" i="3"/>
  <c r="Z13" i="3"/>
  <c r="AC13" i="3"/>
  <c r="AD13" i="3"/>
  <c r="Z14" i="3"/>
  <c r="AC14" i="3"/>
  <c r="AD14" i="3"/>
  <c r="Z15" i="3"/>
  <c r="AC15" i="3"/>
  <c r="AD15" i="3"/>
  <c r="Z16" i="3"/>
  <c r="AC16" i="3"/>
  <c r="AD16" i="3"/>
  <c r="Z17" i="3"/>
  <c r="AC17" i="3"/>
  <c r="AD17" i="3"/>
  <c r="Z18" i="3"/>
  <c r="AC18" i="3"/>
  <c r="AD18" i="3"/>
  <c r="Z19" i="3"/>
  <c r="AC19" i="3"/>
  <c r="AD19" i="3"/>
  <c r="Z20" i="3"/>
  <c r="AC20" i="3"/>
  <c r="AD20" i="3"/>
  <c r="Z21" i="3"/>
  <c r="AC21" i="3"/>
  <c r="AD21" i="3"/>
  <c r="Z22" i="3"/>
  <c r="AC22" i="3"/>
  <c r="AD22" i="3"/>
  <c r="Z23" i="3"/>
  <c r="AC23" i="3"/>
  <c r="AD23" i="3"/>
  <c r="Z24" i="3"/>
  <c r="AC24" i="3"/>
  <c r="AD24" i="3"/>
  <c r="AC25" i="3"/>
  <c r="AD25" i="3"/>
  <c r="AC26" i="3"/>
  <c r="AD26" i="3"/>
  <c r="Z27" i="3"/>
  <c r="AC27" i="3"/>
  <c r="AD27" i="3"/>
  <c r="Z28" i="3"/>
  <c r="AC28" i="3"/>
  <c r="AD28" i="3"/>
  <c r="Z29" i="3"/>
  <c r="AC29" i="3"/>
  <c r="AD29" i="3"/>
  <c r="Z30" i="3"/>
  <c r="AC30" i="3"/>
  <c r="AD30" i="3"/>
  <c r="Z31" i="3"/>
  <c r="AC31" i="3"/>
  <c r="AD31" i="3"/>
  <c r="Z32" i="3"/>
  <c r="AC32" i="3"/>
  <c r="AD32" i="3"/>
  <c r="Z33" i="3"/>
  <c r="AC33" i="3"/>
  <c r="AD33" i="3"/>
  <c r="Z34" i="3"/>
  <c r="AC34" i="3"/>
  <c r="AD34" i="3"/>
  <c r="Z35" i="3"/>
  <c r="AC35" i="3"/>
  <c r="AD35" i="3"/>
  <c r="Z36" i="3"/>
  <c r="AC36" i="3"/>
  <c r="AD36" i="3"/>
  <c r="Z37" i="3"/>
  <c r="AC37" i="3"/>
  <c r="AD37" i="3"/>
  <c r="Z38" i="3"/>
  <c r="AC38" i="3"/>
  <c r="AD38" i="3"/>
  <c r="Z39" i="3"/>
  <c r="AC39" i="3"/>
  <c r="AD39" i="3"/>
  <c r="Z40" i="3"/>
  <c r="AC40" i="3"/>
  <c r="AD40" i="3"/>
  <c r="Z41" i="3"/>
  <c r="AC41" i="3"/>
  <c r="AD41" i="3"/>
  <c r="Z42" i="3"/>
  <c r="AC42" i="3"/>
  <c r="AD42" i="3"/>
  <c r="Z43" i="3"/>
  <c r="AC43" i="3"/>
  <c r="AD43" i="3"/>
  <c r="Z44" i="3"/>
  <c r="AC44" i="3"/>
  <c r="AD44" i="3"/>
  <c r="Z45" i="3"/>
  <c r="AC45" i="3"/>
  <c r="AD45" i="3"/>
  <c r="Z46" i="3"/>
  <c r="AC46" i="3"/>
  <c r="AD46" i="3"/>
  <c r="AC47" i="3"/>
  <c r="AD47" i="3"/>
  <c r="AC48" i="3"/>
  <c r="AD48" i="3"/>
  <c r="AC49" i="3"/>
  <c r="AD49" i="3"/>
  <c r="AC50" i="3"/>
  <c r="AD50" i="3"/>
  <c r="AC51" i="3"/>
  <c r="AD51" i="3"/>
  <c r="AC52" i="3"/>
  <c r="AD52" i="3"/>
  <c r="AC53" i="3"/>
  <c r="AD53" i="3"/>
  <c r="AC54" i="3"/>
  <c r="AD54" i="3"/>
  <c r="AC55" i="3"/>
  <c r="AD55" i="3"/>
  <c r="Z56" i="3"/>
  <c r="AC56" i="3"/>
  <c r="AD56" i="3"/>
  <c r="AC57" i="3"/>
  <c r="AD57" i="3"/>
  <c r="G6" i="7"/>
  <c r="K6" i="7"/>
  <c r="L6" i="7"/>
  <c r="T6" i="7"/>
  <c r="B6" i="7"/>
  <c r="T7" i="7"/>
  <c r="B7" i="7"/>
  <c r="B8" i="7"/>
  <c r="B9" i="7"/>
  <c r="B10" i="7"/>
  <c r="B11" i="7"/>
  <c r="B12" i="7"/>
  <c r="B13" i="7"/>
  <c r="B14" i="7"/>
  <c r="B15" i="7"/>
  <c r="B16" i="7"/>
  <c r="B17" i="7"/>
  <c r="B18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646" i="7"/>
  <c r="B647" i="7"/>
  <c r="B648" i="7"/>
  <c r="B649" i="7"/>
  <c r="B650" i="7"/>
  <c r="B651" i="7"/>
  <c r="B652" i="7"/>
  <c r="B653" i="7"/>
  <c r="B654" i="7"/>
  <c r="B655" i="7"/>
  <c r="B656" i="7"/>
  <c r="B657" i="7"/>
  <c r="B658" i="7"/>
  <c r="B659" i="7"/>
  <c r="B660" i="7"/>
  <c r="B661" i="7"/>
  <c r="B662" i="7"/>
  <c r="B663" i="7"/>
  <c r="B664" i="7"/>
  <c r="B665" i="7"/>
  <c r="B666" i="7"/>
  <c r="B667" i="7"/>
  <c r="B668" i="7"/>
  <c r="B669" i="7"/>
  <c r="B670" i="7"/>
  <c r="B671" i="7"/>
  <c r="B672" i="7"/>
  <c r="B673" i="7"/>
  <c r="B674" i="7"/>
  <c r="B675" i="7"/>
  <c r="B676" i="7"/>
  <c r="B677" i="7"/>
  <c r="B678" i="7"/>
  <c r="B679" i="7"/>
  <c r="B680" i="7"/>
  <c r="B681" i="7"/>
  <c r="B682" i="7"/>
  <c r="B683" i="7"/>
  <c r="B684" i="7"/>
  <c r="B685" i="7"/>
  <c r="B686" i="7"/>
  <c r="B687" i="7"/>
  <c r="B688" i="7"/>
  <c r="B689" i="7"/>
  <c r="B690" i="7"/>
  <c r="B691" i="7"/>
  <c r="B692" i="7"/>
  <c r="B693" i="7"/>
  <c r="B694" i="7"/>
  <c r="B695" i="7"/>
  <c r="B696" i="7"/>
  <c r="B697" i="7"/>
  <c r="B698" i="7"/>
  <c r="B699" i="7"/>
  <c r="B700" i="7"/>
  <c r="B701" i="7"/>
  <c r="B702" i="7"/>
  <c r="B703" i="7"/>
  <c r="B704" i="7"/>
  <c r="B705" i="7"/>
  <c r="B706" i="7"/>
  <c r="B707" i="7"/>
  <c r="B708" i="7"/>
  <c r="B709" i="7"/>
  <c r="B710" i="7"/>
  <c r="B711" i="7"/>
  <c r="B712" i="7"/>
  <c r="B713" i="7"/>
  <c r="B714" i="7"/>
  <c r="B715" i="7"/>
  <c r="B716" i="7"/>
  <c r="B717" i="7"/>
  <c r="B718" i="7"/>
  <c r="B719" i="7"/>
  <c r="B720" i="7"/>
  <c r="B721" i="7"/>
  <c r="B722" i="7"/>
  <c r="B723" i="7"/>
  <c r="B724" i="7"/>
  <c r="B725" i="7"/>
  <c r="B726" i="7"/>
  <c r="B727" i="7"/>
  <c r="B728" i="7"/>
  <c r="B729" i="7"/>
  <c r="B730" i="7"/>
  <c r="B731" i="7"/>
  <c r="B732" i="7"/>
  <c r="B733" i="7"/>
  <c r="B734" i="7"/>
  <c r="B735" i="7"/>
  <c r="B736" i="7"/>
  <c r="B737" i="7"/>
  <c r="B738" i="7"/>
  <c r="B739" i="7"/>
  <c r="B740" i="7"/>
  <c r="B741" i="7"/>
  <c r="B742" i="7"/>
  <c r="B743" i="7"/>
  <c r="B744" i="7"/>
  <c r="B745" i="7"/>
  <c r="B746" i="7"/>
  <c r="B747" i="7"/>
  <c r="B748" i="7"/>
  <c r="B749" i="7"/>
  <c r="B750" i="7"/>
  <c r="B751" i="7"/>
  <c r="B752" i="7"/>
  <c r="B753" i="7"/>
  <c r="B754" i="7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B771" i="7"/>
  <c r="B772" i="7"/>
  <c r="B773" i="7"/>
  <c r="B774" i="7"/>
  <c r="B775" i="7"/>
  <c r="B776" i="7"/>
  <c r="B777" i="7"/>
  <c r="B778" i="7"/>
  <c r="B779" i="7"/>
  <c r="B780" i="7"/>
  <c r="B781" i="7"/>
  <c r="B782" i="7"/>
  <c r="B783" i="7"/>
  <c r="B784" i="7"/>
  <c r="B785" i="7"/>
  <c r="B786" i="7"/>
  <c r="B787" i="7"/>
  <c r="B788" i="7"/>
  <c r="B789" i="7"/>
  <c r="B790" i="7"/>
  <c r="B791" i="7"/>
  <c r="B792" i="7"/>
  <c r="B793" i="7"/>
  <c r="B794" i="7"/>
  <c r="B795" i="7"/>
  <c r="B796" i="7"/>
  <c r="B797" i="7"/>
  <c r="B798" i="7"/>
  <c r="B799" i="7"/>
  <c r="B800" i="7"/>
  <c r="B801" i="7"/>
  <c r="B802" i="7"/>
  <c r="B803" i="7"/>
  <c r="B804" i="7"/>
  <c r="B805" i="7"/>
  <c r="B806" i="7"/>
  <c r="B807" i="7"/>
  <c r="B808" i="7"/>
  <c r="B809" i="7"/>
  <c r="B810" i="7"/>
  <c r="B811" i="7"/>
  <c r="B812" i="7"/>
  <c r="B813" i="7"/>
  <c r="B814" i="7"/>
  <c r="B815" i="7"/>
  <c r="B816" i="7"/>
  <c r="B817" i="7"/>
  <c r="B818" i="7"/>
  <c r="B819" i="7"/>
  <c r="B820" i="7"/>
  <c r="B821" i="7"/>
  <c r="B822" i="7"/>
  <c r="B823" i="7"/>
  <c r="B824" i="7"/>
  <c r="B825" i="7"/>
  <c r="B826" i="7"/>
  <c r="B827" i="7"/>
  <c r="B828" i="7"/>
  <c r="B829" i="7"/>
  <c r="B830" i="7"/>
  <c r="B831" i="7"/>
  <c r="B832" i="7"/>
  <c r="B833" i="7"/>
  <c r="B834" i="7"/>
  <c r="B835" i="7"/>
  <c r="B836" i="7"/>
  <c r="B837" i="7"/>
  <c r="B838" i="7"/>
  <c r="B839" i="7"/>
  <c r="B840" i="7"/>
  <c r="B841" i="7"/>
  <c r="B842" i="7"/>
  <c r="B843" i="7"/>
  <c r="B844" i="7"/>
  <c r="B845" i="7"/>
  <c r="B846" i="7"/>
  <c r="B847" i="7"/>
  <c r="B848" i="7"/>
  <c r="B849" i="7"/>
  <c r="B850" i="7"/>
  <c r="B851" i="7"/>
  <c r="B852" i="7"/>
  <c r="B853" i="7"/>
  <c r="B854" i="7"/>
  <c r="B855" i="7"/>
  <c r="B856" i="7"/>
  <c r="B857" i="7"/>
  <c r="B858" i="7"/>
  <c r="B859" i="7"/>
  <c r="B860" i="7"/>
  <c r="B861" i="7"/>
  <c r="B862" i="7"/>
  <c r="B863" i="7"/>
  <c r="B864" i="7"/>
  <c r="B865" i="7"/>
  <c r="B866" i="7"/>
  <c r="B867" i="7"/>
  <c r="B868" i="7"/>
  <c r="B869" i="7"/>
  <c r="B870" i="7"/>
  <c r="B871" i="7"/>
  <c r="B872" i="7"/>
  <c r="B873" i="7"/>
  <c r="B874" i="7"/>
  <c r="B875" i="7"/>
  <c r="B876" i="7"/>
  <c r="B877" i="7"/>
  <c r="B878" i="7"/>
  <c r="B879" i="7"/>
  <c r="B880" i="7"/>
  <c r="B881" i="7"/>
  <c r="B882" i="7"/>
  <c r="B883" i="7"/>
  <c r="B884" i="7"/>
  <c r="B885" i="7"/>
  <c r="B886" i="7"/>
  <c r="B887" i="7"/>
  <c r="B888" i="7"/>
  <c r="B889" i="7"/>
  <c r="B890" i="7"/>
  <c r="B891" i="7"/>
  <c r="B892" i="7"/>
  <c r="B893" i="7"/>
  <c r="B894" i="7"/>
  <c r="B895" i="7"/>
  <c r="B896" i="7"/>
  <c r="B897" i="7"/>
  <c r="B898" i="7"/>
  <c r="B899" i="7"/>
  <c r="B900" i="7"/>
  <c r="B901" i="7"/>
  <c r="B902" i="7"/>
  <c r="B903" i="7"/>
  <c r="B904" i="7"/>
  <c r="B905" i="7"/>
  <c r="B906" i="7"/>
  <c r="B907" i="7"/>
  <c r="B908" i="7"/>
  <c r="B909" i="7"/>
  <c r="B910" i="7"/>
  <c r="B911" i="7"/>
  <c r="B912" i="7"/>
  <c r="B913" i="7"/>
  <c r="B914" i="7"/>
  <c r="B915" i="7"/>
  <c r="B916" i="7"/>
  <c r="B917" i="7"/>
  <c r="B918" i="7"/>
  <c r="B919" i="7"/>
  <c r="B920" i="7"/>
  <c r="B921" i="7"/>
  <c r="B922" i="7"/>
  <c r="B923" i="7"/>
  <c r="B924" i="7"/>
  <c r="B925" i="7"/>
  <c r="B926" i="7"/>
  <c r="B927" i="7"/>
  <c r="B928" i="7"/>
  <c r="B929" i="7"/>
  <c r="B930" i="7"/>
  <c r="B931" i="7"/>
  <c r="B932" i="7"/>
  <c r="B933" i="7"/>
  <c r="B934" i="7"/>
  <c r="B935" i="7"/>
  <c r="B936" i="7"/>
  <c r="B937" i="7"/>
  <c r="B938" i="7"/>
  <c r="B939" i="7"/>
  <c r="B940" i="7"/>
  <c r="B941" i="7"/>
  <c r="B942" i="7"/>
  <c r="B943" i="7"/>
  <c r="B944" i="7"/>
  <c r="B945" i="7"/>
  <c r="B946" i="7"/>
  <c r="B947" i="7"/>
  <c r="B948" i="7"/>
  <c r="B949" i="7"/>
  <c r="B950" i="7"/>
  <c r="B951" i="7"/>
  <c r="B952" i="7"/>
  <c r="B953" i="7"/>
  <c r="B954" i="7"/>
  <c r="B955" i="7"/>
  <c r="B956" i="7"/>
  <c r="B957" i="7"/>
  <c r="B958" i="7"/>
  <c r="B959" i="7"/>
  <c r="B960" i="7"/>
  <c r="B961" i="7"/>
  <c r="B962" i="7"/>
  <c r="B963" i="7"/>
  <c r="B964" i="7"/>
  <c r="B965" i="7"/>
  <c r="B966" i="7"/>
  <c r="B967" i="7"/>
  <c r="B968" i="7"/>
  <c r="B969" i="7"/>
  <c r="B970" i="7"/>
  <c r="B971" i="7"/>
  <c r="B972" i="7"/>
  <c r="B973" i="7"/>
  <c r="B974" i="7"/>
  <c r="B975" i="7"/>
  <c r="B976" i="7"/>
  <c r="B977" i="7"/>
  <c r="B978" i="7"/>
  <c r="B979" i="7"/>
  <c r="B980" i="7"/>
  <c r="B981" i="7"/>
  <c r="B982" i="7"/>
  <c r="B983" i="7"/>
  <c r="B984" i="7"/>
  <c r="B985" i="7"/>
  <c r="B986" i="7"/>
  <c r="B987" i="7"/>
  <c r="B988" i="7"/>
  <c r="B989" i="7"/>
  <c r="B990" i="7"/>
  <c r="B991" i="7"/>
  <c r="B992" i="7"/>
  <c r="B993" i="7"/>
  <c r="B994" i="7"/>
  <c r="H521" i="16"/>
  <c r="H520" i="16"/>
  <c r="H519" i="16"/>
  <c r="H518" i="16"/>
  <c r="H517" i="16"/>
  <c r="H516" i="16"/>
  <c r="H515" i="16"/>
  <c r="H514" i="16"/>
  <c r="H513" i="16"/>
  <c r="H512" i="16"/>
  <c r="H511" i="16"/>
  <c r="H510" i="16"/>
  <c r="H509" i="16"/>
  <c r="H508" i="16"/>
  <c r="H507" i="16"/>
  <c r="H506" i="16"/>
  <c r="H505" i="16"/>
  <c r="H504" i="16"/>
  <c r="H503" i="16"/>
  <c r="H502" i="16"/>
  <c r="H501" i="16"/>
  <c r="H500" i="16"/>
  <c r="H499" i="16"/>
  <c r="H498" i="16"/>
  <c r="H497" i="16"/>
  <c r="H496" i="16"/>
  <c r="H495" i="16"/>
  <c r="H494" i="16"/>
  <c r="H493" i="16"/>
  <c r="H492" i="16"/>
  <c r="H491" i="16"/>
  <c r="H490" i="16"/>
  <c r="H489" i="16"/>
  <c r="H488" i="16"/>
  <c r="H487" i="16"/>
  <c r="H486" i="16"/>
  <c r="H485" i="16"/>
  <c r="H484" i="16"/>
  <c r="H483" i="16"/>
  <c r="H482" i="16"/>
  <c r="H481" i="16"/>
  <c r="H480" i="16"/>
  <c r="H479" i="16"/>
  <c r="H478" i="16"/>
  <c r="H477" i="16"/>
  <c r="H476" i="16"/>
  <c r="H475" i="16"/>
  <c r="H474" i="16"/>
  <c r="H473" i="16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7" i="16"/>
  <c r="H446" i="16"/>
  <c r="H445" i="16"/>
  <c r="H444" i="16"/>
  <c r="H443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2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22" i="16"/>
  <c r="E521" i="16"/>
  <c r="D521" i="16"/>
  <c r="C521" i="16"/>
  <c r="E520" i="16"/>
  <c r="D520" i="16"/>
  <c r="C520" i="16"/>
  <c r="E519" i="16"/>
  <c r="D519" i="16"/>
  <c r="C519" i="16"/>
  <c r="E518" i="16"/>
  <c r="D518" i="16"/>
  <c r="C518" i="16"/>
  <c r="E517" i="16"/>
  <c r="D517" i="16"/>
  <c r="C517" i="16"/>
  <c r="E516" i="16"/>
  <c r="D516" i="16"/>
  <c r="C516" i="16"/>
  <c r="E515" i="16"/>
  <c r="D515" i="16"/>
  <c r="C515" i="16"/>
  <c r="E514" i="16"/>
  <c r="D514" i="16"/>
  <c r="C514" i="16"/>
  <c r="E513" i="16"/>
  <c r="D513" i="16"/>
  <c r="C513" i="16"/>
  <c r="E512" i="16"/>
  <c r="D512" i="16"/>
  <c r="C512" i="16"/>
  <c r="E511" i="16"/>
  <c r="D511" i="16"/>
  <c r="C511" i="16"/>
  <c r="E510" i="16"/>
  <c r="D510" i="16"/>
  <c r="C510" i="16"/>
  <c r="E509" i="16"/>
  <c r="D509" i="16"/>
  <c r="C509" i="16"/>
  <c r="E508" i="16"/>
  <c r="D508" i="16"/>
  <c r="C508" i="16"/>
  <c r="E507" i="16"/>
  <c r="D507" i="16"/>
  <c r="C507" i="16"/>
  <c r="E506" i="16"/>
  <c r="D506" i="16"/>
  <c r="C506" i="16"/>
  <c r="E505" i="16"/>
  <c r="D505" i="16"/>
  <c r="C505" i="16"/>
  <c r="E504" i="16"/>
  <c r="D504" i="16"/>
  <c r="C504" i="16"/>
  <c r="E503" i="16"/>
  <c r="D503" i="16"/>
  <c r="C503" i="16"/>
  <c r="E502" i="16"/>
  <c r="D502" i="16"/>
  <c r="C502" i="16"/>
  <c r="E501" i="16"/>
  <c r="D501" i="16"/>
  <c r="C501" i="16"/>
  <c r="E500" i="16"/>
  <c r="D500" i="16"/>
  <c r="C500" i="16"/>
  <c r="E499" i="16"/>
  <c r="D499" i="16"/>
  <c r="C499" i="16"/>
  <c r="E498" i="16"/>
  <c r="D498" i="16"/>
  <c r="C498" i="16"/>
  <c r="E497" i="16"/>
  <c r="D497" i="16"/>
  <c r="C497" i="16"/>
  <c r="E496" i="16"/>
  <c r="D496" i="16"/>
  <c r="C496" i="16"/>
  <c r="E495" i="16"/>
  <c r="D495" i="16"/>
  <c r="C495" i="16"/>
  <c r="E494" i="16"/>
  <c r="D494" i="16"/>
  <c r="C494" i="16"/>
  <c r="E493" i="16"/>
  <c r="D493" i="16"/>
  <c r="C493" i="16"/>
  <c r="E492" i="16"/>
  <c r="D492" i="16"/>
  <c r="C492" i="16"/>
  <c r="E491" i="16"/>
  <c r="D491" i="16"/>
  <c r="C491" i="16"/>
  <c r="E490" i="16"/>
  <c r="D490" i="16"/>
  <c r="C490" i="16"/>
  <c r="E489" i="16"/>
  <c r="D489" i="16"/>
  <c r="C489" i="16"/>
  <c r="E488" i="16"/>
  <c r="D488" i="16"/>
  <c r="C488" i="16"/>
  <c r="E487" i="16"/>
  <c r="D487" i="16"/>
  <c r="C487" i="16"/>
  <c r="E486" i="16"/>
  <c r="D486" i="16"/>
  <c r="C486" i="16"/>
  <c r="E485" i="16"/>
  <c r="D485" i="16"/>
  <c r="C485" i="16"/>
  <c r="E484" i="16"/>
  <c r="D484" i="16"/>
  <c r="C484" i="16"/>
  <c r="E483" i="16"/>
  <c r="D483" i="16"/>
  <c r="C483" i="16"/>
  <c r="E482" i="16"/>
  <c r="D482" i="16"/>
  <c r="C482" i="16"/>
  <c r="E481" i="16"/>
  <c r="D481" i="16"/>
  <c r="C481" i="16"/>
  <c r="E480" i="16"/>
  <c r="D480" i="16"/>
  <c r="C480" i="16"/>
  <c r="E479" i="16"/>
  <c r="D479" i="16"/>
  <c r="C479" i="16"/>
  <c r="E478" i="16"/>
  <c r="D478" i="16"/>
  <c r="C478" i="16"/>
  <c r="E477" i="16"/>
  <c r="D477" i="16"/>
  <c r="C477" i="16"/>
  <c r="E476" i="16"/>
  <c r="D476" i="16"/>
  <c r="C476" i="16"/>
  <c r="E475" i="16"/>
  <c r="D475" i="16"/>
  <c r="C475" i="16"/>
  <c r="E474" i="16"/>
  <c r="D474" i="16"/>
  <c r="C474" i="16"/>
  <c r="E473" i="16"/>
  <c r="D473" i="16"/>
  <c r="C473" i="16"/>
  <c r="E472" i="16"/>
  <c r="D472" i="16"/>
  <c r="C472" i="16"/>
  <c r="E471" i="16"/>
  <c r="D471" i="16"/>
  <c r="C471" i="16"/>
  <c r="E470" i="16"/>
  <c r="D470" i="16"/>
  <c r="C470" i="16"/>
  <c r="E469" i="16"/>
  <c r="D469" i="16"/>
  <c r="C469" i="16"/>
  <c r="E468" i="16"/>
  <c r="D468" i="16"/>
  <c r="C468" i="16"/>
  <c r="E467" i="16"/>
  <c r="D467" i="16"/>
  <c r="C467" i="16"/>
  <c r="E466" i="16"/>
  <c r="D466" i="16"/>
  <c r="C466" i="16"/>
  <c r="E465" i="16"/>
  <c r="D465" i="16"/>
  <c r="C465" i="16"/>
  <c r="E464" i="16"/>
  <c r="D464" i="16"/>
  <c r="C464" i="16"/>
  <c r="E463" i="16"/>
  <c r="D463" i="16"/>
  <c r="C463" i="16"/>
  <c r="E462" i="16"/>
  <c r="D462" i="16"/>
  <c r="C462" i="16"/>
  <c r="E461" i="16"/>
  <c r="D461" i="16"/>
  <c r="C461" i="16"/>
  <c r="E460" i="16"/>
  <c r="D460" i="16"/>
  <c r="C460" i="16"/>
  <c r="E459" i="16"/>
  <c r="D459" i="16"/>
  <c r="C459" i="16"/>
  <c r="E458" i="16"/>
  <c r="D458" i="16"/>
  <c r="C458" i="16"/>
  <c r="E457" i="16"/>
  <c r="D457" i="16"/>
  <c r="C457" i="16"/>
  <c r="E456" i="16"/>
  <c r="D456" i="16"/>
  <c r="C456" i="16"/>
  <c r="E455" i="16"/>
  <c r="D455" i="16"/>
  <c r="C455" i="16"/>
  <c r="E454" i="16"/>
  <c r="D454" i="16"/>
  <c r="C454" i="16"/>
  <c r="E453" i="16"/>
  <c r="D453" i="16"/>
  <c r="C453" i="16"/>
  <c r="E452" i="16"/>
  <c r="D452" i="16"/>
  <c r="C452" i="16"/>
  <c r="E451" i="16"/>
  <c r="D451" i="16"/>
  <c r="C451" i="16"/>
  <c r="E450" i="16"/>
  <c r="D450" i="16"/>
  <c r="C450" i="16"/>
  <c r="E449" i="16"/>
  <c r="D449" i="16"/>
  <c r="C449" i="16"/>
  <c r="E448" i="16"/>
  <c r="D448" i="16"/>
  <c r="C448" i="16"/>
  <c r="E447" i="16"/>
  <c r="D447" i="16"/>
  <c r="C447" i="16"/>
  <c r="E446" i="16"/>
  <c r="D446" i="16"/>
  <c r="C446" i="16"/>
  <c r="E445" i="16"/>
  <c r="D445" i="16"/>
  <c r="C445" i="16"/>
  <c r="E444" i="16"/>
  <c r="D444" i="16"/>
  <c r="C444" i="16"/>
  <c r="E443" i="16"/>
  <c r="D443" i="16"/>
  <c r="C443" i="16"/>
  <c r="E442" i="16"/>
  <c r="D442" i="16"/>
  <c r="C442" i="16"/>
  <c r="E441" i="16"/>
  <c r="D441" i="16"/>
  <c r="C441" i="16"/>
  <c r="E440" i="16"/>
  <c r="D440" i="16"/>
  <c r="C440" i="16"/>
  <c r="E439" i="16"/>
  <c r="D439" i="16"/>
  <c r="C439" i="16"/>
  <c r="E438" i="16"/>
  <c r="D438" i="16"/>
  <c r="C438" i="16"/>
  <c r="E437" i="16"/>
  <c r="D437" i="16"/>
  <c r="C437" i="16"/>
  <c r="E436" i="16"/>
  <c r="D436" i="16"/>
  <c r="C436" i="16"/>
  <c r="E435" i="16"/>
  <c r="D435" i="16"/>
  <c r="C435" i="16"/>
  <c r="E434" i="16"/>
  <c r="D434" i="16"/>
  <c r="C434" i="16"/>
  <c r="E433" i="16"/>
  <c r="D433" i="16"/>
  <c r="C433" i="16"/>
  <c r="E432" i="16"/>
  <c r="D432" i="16"/>
  <c r="C432" i="16"/>
  <c r="E431" i="16"/>
  <c r="D431" i="16"/>
  <c r="C431" i="16"/>
  <c r="E430" i="16"/>
  <c r="D430" i="16"/>
  <c r="C430" i="16"/>
  <c r="E429" i="16"/>
  <c r="D429" i="16"/>
  <c r="C429" i="16"/>
  <c r="E428" i="16"/>
  <c r="D428" i="16"/>
  <c r="C428" i="16"/>
  <c r="E427" i="16"/>
  <c r="D427" i="16"/>
  <c r="C427" i="16"/>
  <c r="E426" i="16"/>
  <c r="D426" i="16"/>
  <c r="C426" i="16"/>
  <c r="E425" i="16"/>
  <c r="D425" i="16"/>
  <c r="C425" i="16"/>
  <c r="E424" i="16"/>
  <c r="D424" i="16"/>
  <c r="C424" i="16"/>
  <c r="E423" i="16"/>
  <c r="D423" i="16"/>
  <c r="C423" i="16"/>
  <c r="E422" i="16"/>
  <c r="D422" i="16"/>
  <c r="C422" i="16"/>
  <c r="E421" i="16"/>
  <c r="D421" i="16"/>
  <c r="C421" i="16"/>
  <c r="E420" i="16"/>
  <c r="D420" i="16"/>
  <c r="C420" i="16"/>
  <c r="E419" i="16"/>
  <c r="D419" i="16"/>
  <c r="C419" i="16"/>
  <c r="E418" i="16"/>
  <c r="D418" i="16"/>
  <c r="C418" i="16"/>
  <c r="E417" i="16"/>
  <c r="D417" i="16"/>
  <c r="C417" i="16"/>
  <c r="E416" i="16"/>
  <c r="D416" i="16"/>
  <c r="C416" i="16"/>
  <c r="E415" i="16"/>
  <c r="D415" i="16"/>
  <c r="C415" i="16"/>
  <c r="E414" i="16"/>
  <c r="D414" i="16"/>
  <c r="C414" i="16"/>
  <c r="E413" i="16"/>
  <c r="D413" i="16"/>
  <c r="C413" i="16"/>
  <c r="E412" i="16"/>
  <c r="D412" i="16"/>
  <c r="C412" i="16"/>
  <c r="E411" i="16"/>
  <c r="D411" i="16"/>
  <c r="C411" i="16"/>
  <c r="E410" i="16"/>
  <c r="D410" i="16"/>
  <c r="C410" i="16"/>
  <c r="E409" i="16"/>
  <c r="D409" i="16"/>
  <c r="C409" i="16"/>
  <c r="E408" i="16"/>
  <c r="D408" i="16"/>
  <c r="C408" i="16"/>
  <c r="E407" i="16"/>
  <c r="D407" i="16"/>
  <c r="C407" i="16"/>
  <c r="E406" i="16"/>
  <c r="D406" i="16"/>
  <c r="C406" i="16"/>
  <c r="E405" i="16"/>
  <c r="D405" i="16"/>
  <c r="C405" i="16"/>
  <c r="E404" i="16"/>
  <c r="D404" i="16"/>
  <c r="C404" i="16"/>
  <c r="E403" i="16"/>
  <c r="D403" i="16"/>
  <c r="C403" i="16"/>
  <c r="E402" i="16"/>
  <c r="D402" i="16"/>
  <c r="C402" i="16"/>
  <c r="E401" i="16"/>
  <c r="D401" i="16"/>
  <c r="C401" i="16"/>
  <c r="E400" i="16"/>
  <c r="D400" i="16"/>
  <c r="C400" i="16"/>
  <c r="E399" i="16"/>
  <c r="D399" i="16"/>
  <c r="C399" i="16"/>
  <c r="E398" i="16"/>
  <c r="D398" i="16"/>
  <c r="C398" i="16"/>
  <c r="E397" i="16"/>
  <c r="D397" i="16"/>
  <c r="C397" i="16"/>
  <c r="E396" i="16"/>
  <c r="D396" i="16"/>
  <c r="C396" i="16"/>
  <c r="E395" i="16"/>
  <c r="D395" i="16"/>
  <c r="C395" i="16"/>
  <c r="E394" i="16"/>
  <c r="D394" i="16"/>
  <c r="C394" i="16"/>
  <c r="E393" i="16"/>
  <c r="D393" i="16"/>
  <c r="C393" i="16"/>
  <c r="E392" i="16"/>
  <c r="D392" i="16"/>
  <c r="C392" i="16"/>
  <c r="E391" i="16"/>
  <c r="D391" i="16"/>
  <c r="C391" i="16"/>
  <c r="E390" i="16"/>
  <c r="D390" i="16"/>
  <c r="C390" i="16"/>
  <c r="E389" i="16"/>
  <c r="D389" i="16"/>
  <c r="C389" i="16"/>
  <c r="E388" i="16"/>
  <c r="D388" i="16"/>
  <c r="C388" i="16"/>
  <c r="E387" i="16"/>
  <c r="D387" i="16"/>
  <c r="C387" i="16"/>
  <c r="E386" i="16"/>
  <c r="D386" i="16"/>
  <c r="C386" i="16"/>
  <c r="E385" i="16"/>
  <c r="D385" i="16"/>
  <c r="C385" i="16"/>
  <c r="E384" i="16"/>
  <c r="D384" i="16"/>
  <c r="C384" i="16"/>
  <c r="E383" i="16"/>
  <c r="D383" i="16"/>
  <c r="C383" i="16"/>
  <c r="E382" i="16"/>
  <c r="D382" i="16"/>
  <c r="C382" i="16"/>
  <c r="E381" i="16"/>
  <c r="D381" i="16"/>
  <c r="C381" i="16"/>
  <c r="E380" i="16"/>
  <c r="D380" i="16"/>
  <c r="C380" i="16"/>
  <c r="E379" i="16"/>
  <c r="D379" i="16"/>
  <c r="C379" i="16"/>
  <c r="E378" i="16"/>
  <c r="D378" i="16"/>
  <c r="C378" i="16"/>
  <c r="E377" i="16"/>
  <c r="D377" i="16"/>
  <c r="C377" i="16"/>
  <c r="E376" i="16"/>
  <c r="D376" i="16"/>
  <c r="C376" i="16"/>
  <c r="E375" i="16"/>
  <c r="D375" i="16"/>
  <c r="C375" i="16"/>
  <c r="E374" i="16"/>
  <c r="D374" i="16"/>
  <c r="C374" i="16"/>
  <c r="E373" i="16"/>
  <c r="D373" i="16"/>
  <c r="C373" i="16"/>
  <c r="E372" i="16"/>
  <c r="D372" i="16"/>
  <c r="C372" i="16"/>
  <c r="E371" i="16"/>
  <c r="D371" i="16"/>
  <c r="C371" i="16"/>
  <c r="E370" i="16"/>
  <c r="D370" i="16"/>
  <c r="C370" i="16"/>
  <c r="E369" i="16"/>
  <c r="D369" i="16"/>
  <c r="C369" i="16"/>
  <c r="E368" i="16"/>
  <c r="D368" i="16"/>
  <c r="C368" i="16"/>
  <c r="E367" i="16"/>
  <c r="D367" i="16"/>
  <c r="C367" i="16"/>
  <c r="E366" i="16"/>
  <c r="D366" i="16"/>
  <c r="C366" i="16"/>
  <c r="E365" i="16"/>
  <c r="D365" i="16"/>
  <c r="C365" i="16"/>
  <c r="E364" i="16"/>
  <c r="D364" i="16"/>
  <c r="C364" i="16"/>
  <c r="E363" i="16"/>
  <c r="D363" i="16"/>
  <c r="C363" i="16"/>
  <c r="E362" i="16"/>
  <c r="D362" i="16"/>
  <c r="C362" i="16"/>
  <c r="E361" i="16"/>
  <c r="D361" i="16"/>
  <c r="C361" i="16"/>
  <c r="E360" i="16"/>
  <c r="D360" i="16"/>
  <c r="C360" i="16"/>
  <c r="E359" i="16"/>
  <c r="D359" i="16"/>
  <c r="C359" i="16"/>
  <c r="E358" i="16"/>
  <c r="D358" i="16"/>
  <c r="C358" i="16"/>
  <c r="E357" i="16"/>
  <c r="D357" i="16"/>
  <c r="C357" i="16"/>
  <c r="E356" i="16"/>
  <c r="D356" i="16"/>
  <c r="C356" i="16"/>
  <c r="E355" i="16"/>
  <c r="D355" i="16"/>
  <c r="C355" i="16"/>
  <c r="E354" i="16"/>
  <c r="D354" i="16"/>
  <c r="C354" i="16"/>
  <c r="E353" i="16"/>
  <c r="D353" i="16"/>
  <c r="C353" i="16"/>
  <c r="E352" i="16"/>
  <c r="D352" i="16"/>
  <c r="C352" i="16"/>
  <c r="E351" i="16"/>
  <c r="D351" i="16"/>
  <c r="C351" i="16"/>
  <c r="E350" i="16"/>
  <c r="D350" i="16"/>
  <c r="C350" i="16"/>
  <c r="E349" i="16"/>
  <c r="D349" i="16"/>
  <c r="C349" i="16"/>
  <c r="E348" i="16"/>
  <c r="D348" i="16"/>
  <c r="C348" i="16"/>
  <c r="E347" i="16"/>
  <c r="D347" i="16"/>
  <c r="C347" i="16"/>
  <c r="E346" i="16"/>
  <c r="D346" i="16"/>
  <c r="C346" i="16"/>
  <c r="E345" i="16"/>
  <c r="D345" i="16"/>
  <c r="C345" i="16"/>
  <c r="E344" i="16"/>
  <c r="D344" i="16"/>
  <c r="C344" i="16"/>
  <c r="E343" i="16"/>
  <c r="D343" i="16"/>
  <c r="C343" i="16"/>
  <c r="E342" i="16"/>
  <c r="D342" i="16"/>
  <c r="C342" i="16"/>
  <c r="E341" i="16"/>
  <c r="D341" i="16"/>
  <c r="C341" i="16"/>
  <c r="E340" i="16"/>
  <c r="D340" i="16"/>
  <c r="C340" i="16"/>
  <c r="E339" i="16"/>
  <c r="D339" i="16"/>
  <c r="C339" i="16"/>
  <c r="E338" i="16"/>
  <c r="D338" i="16"/>
  <c r="C338" i="16"/>
  <c r="E337" i="16"/>
  <c r="D337" i="16"/>
  <c r="C337" i="16"/>
  <c r="E336" i="16"/>
  <c r="D336" i="16"/>
  <c r="C336" i="16"/>
  <c r="E335" i="16"/>
  <c r="D335" i="16"/>
  <c r="C335" i="16"/>
  <c r="E334" i="16"/>
  <c r="D334" i="16"/>
  <c r="C334" i="16"/>
  <c r="E333" i="16"/>
  <c r="D333" i="16"/>
  <c r="C333" i="16"/>
  <c r="E332" i="16"/>
  <c r="D332" i="16"/>
  <c r="C332" i="16"/>
  <c r="E331" i="16"/>
  <c r="D331" i="16"/>
  <c r="C331" i="16"/>
  <c r="E330" i="16"/>
  <c r="D330" i="16"/>
  <c r="C330" i="16"/>
  <c r="E329" i="16"/>
  <c r="D329" i="16"/>
  <c r="C329" i="16"/>
  <c r="E328" i="16"/>
  <c r="D328" i="16"/>
  <c r="C328" i="16"/>
  <c r="E327" i="16"/>
  <c r="D327" i="16"/>
  <c r="C327" i="16"/>
  <c r="E326" i="16"/>
  <c r="D326" i="16"/>
  <c r="C326" i="16"/>
  <c r="E325" i="16"/>
  <c r="D325" i="16"/>
  <c r="C325" i="16"/>
  <c r="E324" i="16"/>
  <c r="D324" i="16"/>
  <c r="C324" i="16"/>
  <c r="E323" i="16"/>
  <c r="D323" i="16"/>
  <c r="C323" i="16"/>
  <c r="E322" i="16"/>
  <c r="D322" i="16"/>
  <c r="C322" i="16"/>
  <c r="E321" i="16"/>
  <c r="D321" i="16"/>
  <c r="C321" i="16"/>
  <c r="E320" i="16"/>
  <c r="D320" i="16"/>
  <c r="C320" i="16"/>
  <c r="E319" i="16"/>
  <c r="D319" i="16"/>
  <c r="C319" i="16"/>
  <c r="E318" i="16"/>
  <c r="D318" i="16"/>
  <c r="C318" i="16"/>
  <c r="E317" i="16"/>
  <c r="D317" i="16"/>
  <c r="C317" i="16"/>
  <c r="E316" i="16"/>
  <c r="D316" i="16"/>
  <c r="C316" i="16"/>
  <c r="E315" i="16"/>
  <c r="D315" i="16"/>
  <c r="C315" i="16"/>
  <c r="E314" i="16"/>
  <c r="D314" i="16"/>
  <c r="C314" i="16"/>
  <c r="E313" i="16"/>
  <c r="D313" i="16"/>
  <c r="C313" i="16"/>
  <c r="E312" i="16"/>
  <c r="D312" i="16"/>
  <c r="C312" i="16"/>
  <c r="E311" i="16"/>
  <c r="D311" i="16"/>
  <c r="C311" i="16"/>
  <c r="E310" i="16"/>
  <c r="D310" i="16"/>
  <c r="C310" i="16"/>
  <c r="E309" i="16"/>
  <c r="D309" i="16"/>
  <c r="C309" i="16"/>
  <c r="E308" i="16"/>
  <c r="D308" i="16"/>
  <c r="C308" i="16"/>
  <c r="E307" i="16"/>
  <c r="D307" i="16"/>
  <c r="C307" i="16"/>
  <c r="E306" i="16"/>
  <c r="D306" i="16"/>
  <c r="C306" i="16"/>
  <c r="E305" i="16"/>
  <c r="D305" i="16"/>
  <c r="C305" i="16"/>
  <c r="E304" i="16"/>
  <c r="D304" i="16"/>
  <c r="C304" i="16"/>
  <c r="E303" i="16"/>
  <c r="D303" i="16"/>
  <c r="C303" i="16"/>
  <c r="E302" i="16"/>
  <c r="D302" i="16"/>
  <c r="C302" i="16"/>
  <c r="E301" i="16"/>
  <c r="D301" i="16"/>
  <c r="C301" i="16"/>
  <c r="E300" i="16"/>
  <c r="D300" i="16"/>
  <c r="C300" i="16"/>
  <c r="E299" i="16"/>
  <c r="D299" i="16"/>
  <c r="C299" i="16"/>
  <c r="E298" i="16"/>
  <c r="D298" i="16"/>
  <c r="C298" i="16"/>
  <c r="E297" i="16"/>
  <c r="D297" i="16"/>
  <c r="C297" i="16"/>
  <c r="E296" i="16"/>
  <c r="D296" i="16"/>
  <c r="C296" i="16"/>
  <c r="E295" i="16"/>
  <c r="D295" i="16"/>
  <c r="C295" i="16"/>
  <c r="E294" i="16"/>
  <c r="D294" i="16"/>
  <c r="C294" i="16"/>
  <c r="E293" i="16"/>
  <c r="D293" i="16"/>
  <c r="C293" i="16"/>
  <c r="E292" i="16"/>
  <c r="D292" i="16"/>
  <c r="C292" i="16"/>
  <c r="E291" i="16"/>
  <c r="D291" i="16"/>
  <c r="C291" i="16"/>
  <c r="E290" i="16"/>
  <c r="D290" i="16"/>
  <c r="C290" i="16"/>
  <c r="E289" i="16"/>
  <c r="D289" i="16"/>
  <c r="C289" i="16"/>
  <c r="E288" i="16"/>
  <c r="D288" i="16"/>
  <c r="C288" i="16"/>
  <c r="E287" i="16"/>
  <c r="D287" i="16"/>
  <c r="C287" i="16"/>
  <c r="E286" i="16"/>
  <c r="D286" i="16"/>
  <c r="C286" i="16"/>
  <c r="E285" i="16"/>
  <c r="D285" i="16"/>
  <c r="C285" i="16"/>
  <c r="E284" i="16"/>
  <c r="D284" i="16"/>
  <c r="C284" i="16"/>
  <c r="E283" i="16"/>
  <c r="D283" i="16"/>
  <c r="C283" i="16"/>
  <c r="E282" i="16"/>
  <c r="D282" i="16"/>
  <c r="C282" i="16"/>
  <c r="E281" i="16"/>
  <c r="D281" i="16"/>
  <c r="C281" i="16"/>
  <c r="E280" i="16"/>
  <c r="D280" i="16"/>
  <c r="C280" i="16"/>
  <c r="E279" i="16"/>
  <c r="D279" i="16"/>
  <c r="C279" i="16"/>
  <c r="E278" i="16"/>
  <c r="D278" i="16"/>
  <c r="C278" i="16"/>
  <c r="E277" i="16"/>
  <c r="D277" i="16"/>
  <c r="C277" i="16"/>
  <c r="E276" i="16"/>
  <c r="D276" i="16"/>
  <c r="C276" i="16"/>
  <c r="E275" i="16"/>
  <c r="D275" i="16"/>
  <c r="C275" i="16"/>
  <c r="E274" i="16"/>
  <c r="D274" i="16"/>
  <c r="C274" i="16"/>
  <c r="E273" i="16"/>
  <c r="D273" i="16"/>
  <c r="C273" i="16"/>
  <c r="E272" i="16"/>
  <c r="D272" i="16"/>
  <c r="C272" i="16"/>
  <c r="E271" i="16"/>
  <c r="D271" i="16"/>
  <c r="C271" i="16"/>
  <c r="E270" i="16"/>
  <c r="D270" i="16"/>
  <c r="C270" i="16"/>
  <c r="E269" i="16"/>
  <c r="D269" i="16"/>
  <c r="C269" i="16"/>
  <c r="E268" i="16"/>
  <c r="D268" i="16"/>
  <c r="C268" i="16"/>
  <c r="E267" i="16"/>
  <c r="D267" i="16"/>
  <c r="C267" i="16"/>
  <c r="E266" i="16"/>
  <c r="D266" i="16"/>
  <c r="C266" i="16"/>
  <c r="E265" i="16"/>
  <c r="D265" i="16"/>
  <c r="C265" i="16"/>
  <c r="E264" i="16"/>
  <c r="D264" i="16"/>
  <c r="C264" i="16"/>
  <c r="E263" i="16"/>
  <c r="D263" i="16"/>
  <c r="C263" i="16"/>
  <c r="E262" i="16"/>
  <c r="D262" i="16"/>
  <c r="C262" i="16"/>
  <c r="E261" i="16"/>
  <c r="D261" i="16"/>
  <c r="C261" i="16"/>
  <c r="E260" i="16"/>
  <c r="D260" i="16"/>
  <c r="C260" i="16"/>
  <c r="E259" i="16"/>
  <c r="D259" i="16"/>
  <c r="C259" i="16"/>
  <c r="E258" i="16"/>
  <c r="D258" i="16"/>
  <c r="C258" i="16"/>
  <c r="E257" i="16"/>
  <c r="D257" i="16"/>
  <c r="C257" i="16"/>
  <c r="E256" i="16"/>
  <c r="D256" i="16"/>
  <c r="C256" i="16"/>
  <c r="E255" i="16"/>
  <c r="D255" i="16"/>
  <c r="C255" i="16"/>
  <c r="E254" i="16"/>
  <c r="D254" i="16"/>
  <c r="C254" i="16"/>
  <c r="E253" i="16"/>
  <c r="D253" i="16"/>
  <c r="C253" i="16"/>
  <c r="E252" i="16"/>
  <c r="D252" i="16"/>
  <c r="C252" i="16"/>
  <c r="E251" i="16"/>
  <c r="D251" i="16"/>
  <c r="C251" i="16"/>
  <c r="E250" i="16"/>
  <c r="D250" i="16"/>
  <c r="C250" i="16"/>
  <c r="E249" i="16"/>
  <c r="D249" i="16"/>
  <c r="C249" i="16"/>
  <c r="E248" i="16"/>
  <c r="D248" i="16"/>
  <c r="C248" i="16"/>
  <c r="E247" i="16"/>
  <c r="D247" i="16"/>
  <c r="C247" i="16"/>
  <c r="E246" i="16"/>
  <c r="D246" i="16"/>
  <c r="C246" i="16"/>
  <c r="E245" i="16"/>
  <c r="D245" i="16"/>
  <c r="C245" i="16"/>
  <c r="E244" i="16"/>
  <c r="D244" i="16"/>
  <c r="C244" i="16"/>
  <c r="E243" i="16"/>
  <c r="D243" i="16"/>
  <c r="C243" i="16"/>
  <c r="E242" i="16"/>
  <c r="D242" i="16"/>
  <c r="C242" i="16"/>
  <c r="E241" i="16"/>
  <c r="D241" i="16"/>
  <c r="C241" i="16"/>
  <c r="E240" i="16"/>
  <c r="D240" i="16"/>
  <c r="C240" i="16"/>
  <c r="E239" i="16"/>
  <c r="D239" i="16"/>
  <c r="C239" i="16"/>
  <c r="E238" i="16"/>
  <c r="D238" i="16"/>
  <c r="C238" i="16"/>
  <c r="E237" i="16"/>
  <c r="D237" i="16"/>
  <c r="C237" i="16"/>
  <c r="E236" i="16"/>
  <c r="D236" i="16"/>
  <c r="C236" i="16"/>
  <c r="E235" i="16"/>
  <c r="D235" i="16"/>
  <c r="C235" i="16"/>
  <c r="E234" i="16"/>
  <c r="D234" i="16"/>
  <c r="C234" i="16"/>
  <c r="E233" i="16"/>
  <c r="D233" i="16"/>
  <c r="C233" i="16"/>
  <c r="E232" i="16"/>
  <c r="D232" i="16"/>
  <c r="C232" i="16"/>
  <c r="E231" i="16"/>
  <c r="D231" i="16"/>
  <c r="C231" i="16"/>
  <c r="E230" i="16"/>
  <c r="D230" i="16"/>
  <c r="C230" i="16"/>
  <c r="E229" i="16"/>
  <c r="D229" i="16"/>
  <c r="C229" i="16"/>
  <c r="E228" i="16"/>
  <c r="D228" i="16"/>
  <c r="C228" i="16"/>
  <c r="E227" i="16"/>
  <c r="D227" i="16"/>
  <c r="C227" i="16"/>
  <c r="E226" i="16"/>
  <c r="D226" i="16"/>
  <c r="C226" i="16"/>
  <c r="E225" i="16"/>
  <c r="D225" i="16"/>
  <c r="C225" i="16"/>
  <c r="E224" i="16"/>
  <c r="D224" i="16"/>
  <c r="C224" i="16"/>
  <c r="E223" i="16"/>
  <c r="D223" i="16"/>
  <c r="C223" i="16"/>
  <c r="E222" i="16"/>
  <c r="D222" i="16"/>
  <c r="C222" i="16"/>
  <c r="E221" i="16"/>
  <c r="D221" i="16"/>
  <c r="C221" i="16"/>
  <c r="E220" i="16"/>
  <c r="D220" i="16"/>
  <c r="C220" i="16"/>
  <c r="E219" i="16"/>
  <c r="D219" i="16"/>
  <c r="C219" i="16"/>
  <c r="E218" i="16"/>
  <c r="D218" i="16"/>
  <c r="C218" i="16"/>
  <c r="E217" i="16"/>
  <c r="D217" i="16"/>
  <c r="C217" i="16"/>
  <c r="E216" i="16"/>
  <c r="D216" i="16"/>
  <c r="C216" i="16"/>
  <c r="E215" i="16"/>
  <c r="D215" i="16"/>
  <c r="C215" i="16"/>
  <c r="E214" i="16"/>
  <c r="D214" i="16"/>
  <c r="C214" i="16"/>
  <c r="E213" i="16"/>
  <c r="D213" i="16"/>
  <c r="C213" i="16"/>
  <c r="E212" i="16"/>
  <c r="D212" i="16"/>
  <c r="C212" i="16"/>
  <c r="E211" i="16"/>
  <c r="D211" i="16"/>
  <c r="C211" i="16"/>
  <c r="E210" i="16"/>
  <c r="D210" i="16"/>
  <c r="C210" i="16"/>
  <c r="E209" i="16"/>
  <c r="D209" i="16"/>
  <c r="C209" i="16"/>
  <c r="E208" i="16"/>
  <c r="D208" i="16"/>
  <c r="C208" i="16"/>
  <c r="E207" i="16"/>
  <c r="D207" i="16"/>
  <c r="C207" i="16"/>
  <c r="E206" i="16"/>
  <c r="D206" i="16"/>
  <c r="C206" i="16"/>
  <c r="E205" i="16"/>
  <c r="D205" i="16"/>
  <c r="C205" i="16"/>
  <c r="E204" i="16"/>
  <c r="D204" i="16"/>
  <c r="C204" i="16"/>
  <c r="E203" i="16"/>
  <c r="D203" i="16"/>
  <c r="C203" i="16"/>
  <c r="E202" i="16"/>
  <c r="D202" i="16"/>
  <c r="C202" i="16"/>
  <c r="E201" i="16"/>
  <c r="D201" i="16"/>
  <c r="C201" i="16"/>
  <c r="E200" i="16"/>
  <c r="D200" i="16"/>
  <c r="C200" i="16"/>
  <c r="E199" i="16"/>
  <c r="D199" i="16"/>
  <c r="C199" i="16"/>
  <c r="E198" i="16"/>
  <c r="D198" i="16"/>
  <c r="C198" i="16"/>
  <c r="E197" i="16"/>
  <c r="D197" i="16"/>
  <c r="C197" i="16"/>
  <c r="E196" i="16"/>
  <c r="D196" i="16"/>
  <c r="C196" i="16"/>
  <c r="E195" i="16"/>
  <c r="D195" i="16"/>
  <c r="C195" i="16"/>
  <c r="E194" i="16"/>
  <c r="D194" i="16"/>
  <c r="C194" i="16"/>
  <c r="E193" i="16"/>
  <c r="D193" i="16"/>
  <c r="C193" i="16"/>
  <c r="E192" i="16"/>
  <c r="D192" i="16"/>
  <c r="C192" i="16"/>
  <c r="E191" i="16"/>
  <c r="D191" i="16"/>
  <c r="C191" i="16"/>
  <c r="E190" i="16"/>
  <c r="D190" i="16"/>
  <c r="C190" i="16"/>
  <c r="E189" i="16"/>
  <c r="D189" i="16"/>
  <c r="C189" i="16"/>
  <c r="E188" i="16"/>
  <c r="D188" i="16"/>
  <c r="C188" i="16"/>
  <c r="E187" i="16"/>
  <c r="D187" i="16"/>
  <c r="C187" i="16"/>
  <c r="E186" i="16"/>
  <c r="D186" i="16"/>
  <c r="C186" i="16"/>
  <c r="E185" i="16"/>
  <c r="D185" i="16"/>
  <c r="C185" i="16"/>
  <c r="E184" i="16"/>
  <c r="D184" i="16"/>
  <c r="C184" i="16"/>
  <c r="E183" i="16"/>
  <c r="D183" i="16"/>
  <c r="C183" i="16"/>
  <c r="E182" i="16"/>
  <c r="D182" i="16"/>
  <c r="C182" i="16"/>
  <c r="E181" i="16"/>
  <c r="D181" i="16"/>
  <c r="C181" i="16"/>
  <c r="E180" i="16"/>
  <c r="D180" i="16"/>
  <c r="C180" i="16"/>
  <c r="E179" i="16"/>
  <c r="D179" i="16"/>
  <c r="C179" i="16"/>
  <c r="E178" i="16"/>
  <c r="D178" i="16"/>
  <c r="C178" i="16"/>
  <c r="E177" i="16"/>
  <c r="D177" i="16"/>
  <c r="C177" i="16"/>
  <c r="E176" i="16"/>
  <c r="D176" i="16"/>
  <c r="C176" i="16"/>
  <c r="E175" i="16"/>
  <c r="D175" i="16"/>
  <c r="C175" i="16"/>
  <c r="E174" i="16"/>
  <c r="D174" i="16"/>
  <c r="C174" i="16"/>
  <c r="E173" i="16"/>
  <c r="D173" i="16"/>
  <c r="C173" i="16"/>
  <c r="E172" i="16"/>
  <c r="D172" i="16"/>
  <c r="C172" i="16"/>
  <c r="E171" i="16"/>
  <c r="D171" i="16"/>
  <c r="C171" i="16"/>
  <c r="E170" i="16"/>
  <c r="D170" i="16"/>
  <c r="C170" i="16"/>
  <c r="E169" i="16"/>
  <c r="D169" i="16"/>
  <c r="C169" i="16"/>
  <c r="E168" i="16"/>
  <c r="D168" i="16"/>
  <c r="C168" i="16"/>
  <c r="E167" i="16"/>
  <c r="D167" i="16"/>
  <c r="C167" i="16"/>
  <c r="E166" i="16"/>
  <c r="D166" i="16"/>
  <c r="C166" i="16"/>
  <c r="E165" i="16"/>
  <c r="D165" i="16"/>
  <c r="C165" i="16"/>
  <c r="E164" i="16"/>
  <c r="D164" i="16"/>
  <c r="C164" i="16"/>
  <c r="E163" i="16"/>
  <c r="D163" i="16"/>
  <c r="C163" i="16"/>
  <c r="E162" i="16"/>
  <c r="D162" i="16"/>
  <c r="C162" i="16"/>
  <c r="E161" i="16"/>
  <c r="D161" i="16"/>
  <c r="C161" i="16"/>
  <c r="E160" i="16"/>
  <c r="D160" i="16"/>
  <c r="C160" i="16"/>
  <c r="E159" i="16"/>
  <c r="D159" i="16"/>
  <c r="C159" i="16"/>
  <c r="E158" i="16"/>
  <c r="D158" i="16"/>
  <c r="C158" i="16"/>
  <c r="E157" i="16"/>
  <c r="D157" i="16"/>
  <c r="C157" i="16"/>
  <c r="E156" i="16"/>
  <c r="D156" i="16"/>
  <c r="C156" i="16"/>
  <c r="E155" i="16"/>
  <c r="D155" i="16"/>
  <c r="C155" i="16"/>
  <c r="E154" i="16"/>
  <c r="D154" i="16"/>
  <c r="C154" i="16"/>
  <c r="E153" i="16"/>
  <c r="D153" i="16"/>
  <c r="C153" i="16"/>
  <c r="E152" i="16"/>
  <c r="D152" i="16"/>
  <c r="C152" i="16"/>
  <c r="E151" i="16"/>
  <c r="D151" i="16"/>
  <c r="C151" i="16"/>
  <c r="E150" i="16"/>
  <c r="D150" i="16"/>
  <c r="C150" i="16"/>
  <c r="E149" i="16"/>
  <c r="D149" i="16"/>
  <c r="C149" i="16"/>
  <c r="E148" i="16"/>
  <c r="D148" i="16"/>
  <c r="C148" i="16"/>
  <c r="E147" i="16"/>
  <c r="D147" i="16"/>
  <c r="C147" i="16"/>
  <c r="E146" i="16"/>
  <c r="D146" i="16"/>
  <c r="C146" i="16"/>
  <c r="E145" i="16"/>
  <c r="D145" i="16"/>
  <c r="C145" i="16"/>
  <c r="E144" i="16"/>
  <c r="D144" i="16"/>
  <c r="C144" i="16"/>
  <c r="E143" i="16"/>
  <c r="D143" i="16"/>
  <c r="C143" i="16"/>
  <c r="E142" i="16"/>
  <c r="D142" i="16"/>
  <c r="C142" i="16"/>
  <c r="E141" i="16"/>
  <c r="D141" i="16"/>
  <c r="C141" i="16"/>
  <c r="E140" i="16"/>
  <c r="D140" i="16"/>
  <c r="C140" i="16"/>
  <c r="E139" i="16"/>
  <c r="D139" i="16"/>
  <c r="C139" i="16"/>
  <c r="E138" i="16"/>
  <c r="D138" i="16"/>
  <c r="C138" i="16"/>
  <c r="E137" i="16"/>
  <c r="D137" i="16"/>
  <c r="C137" i="16"/>
  <c r="E136" i="16"/>
  <c r="D136" i="16"/>
  <c r="C136" i="16"/>
  <c r="E135" i="16"/>
  <c r="D135" i="16"/>
  <c r="C135" i="16"/>
  <c r="E134" i="16"/>
  <c r="D134" i="16"/>
  <c r="C134" i="16"/>
  <c r="E133" i="16"/>
  <c r="D133" i="16"/>
  <c r="C133" i="16"/>
  <c r="E132" i="16"/>
  <c r="D132" i="16"/>
  <c r="C132" i="16"/>
  <c r="E131" i="16"/>
  <c r="D131" i="16"/>
  <c r="C131" i="16"/>
  <c r="E130" i="16"/>
  <c r="D130" i="16"/>
  <c r="C130" i="16"/>
  <c r="E129" i="16"/>
  <c r="D129" i="16"/>
  <c r="C129" i="16"/>
  <c r="E128" i="16"/>
  <c r="D128" i="16"/>
  <c r="C128" i="16"/>
  <c r="E127" i="16"/>
  <c r="D127" i="16"/>
  <c r="C127" i="16"/>
  <c r="E126" i="16"/>
  <c r="D126" i="16"/>
  <c r="C126" i="16"/>
  <c r="E125" i="16"/>
  <c r="D125" i="16"/>
  <c r="C125" i="16"/>
  <c r="E124" i="16"/>
  <c r="D124" i="16"/>
  <c r="C124" i="16"/>
  <c r="E123" i="16"/>
  <c r="D123" i="16"/>
  <c r="C123" i="16"/>
  <c r="E122" i="16"/>
  <c r="D122" i="16"/>
  <c r="C122" i="16"/>
  <c r="E121" i="16"/>
  <c r="D121" i="16"/>
  <c r="C121" i="16"/>
  <c r="E120" i="16"/>
  <c r="D120" i="16"/>
  <c r="C120" i="16"/>
  <c r="E119" i="16"/>
  <c r="D119" i="16"/>
  <c r="C119" i="16"/>
  <c r="E118" i="16"/>
  <c r="D118" i="16"/>
  <c r="C118" i="16"/>
  <c r="E117" i="16"/>
  <c r="D117" i="16"/>
  <c r="C117" i="16"/>
  <c r="E116" i="16"/>
  <c r="D116" i="16"/>
  <c r="C116" i="16"/>
  <c r="E115" i="16"/>
  <c r="D115" i="16"/>
  <c r="C115" i="16"/>
  <c r="E114" i="16"/>
  <c r="D114" i="16"/>
  <c r="C114" i="16"/>
  <c r="E113" i="16"/>
  <c r="D113" i="16"/>
  <c r="C113" i="16"/>
  <c r="E112" i="16"/>
  <c r="D112" i="16"/>
  <c r="C112" i="16"/>
  <c r="E111" i="16"/>
  <c r="D111" i="16"/>
  <c r="C111" i="16"/>
  <c r="E110" i="16"/>
  <c r="D110" i="16"/>
  <c r="C110" i="16"/>
  <c r="E109" i="16"/>
  <c r="D109" i="16"/>
  <c r="C109" i="16"/>
  <c r="E108" i="16"/>
  <c r="D108" i="16"/>
  <c r="C108" i="16"/>
  <c r="E107" i="16"/>
  <c r="D107" i="16"/>
  <c r="C107" i="16"/>
  <c r="E106" i="16"/>
  <c r="D106" i="16"/>
  <c r="C106" i="16"/>
  <c r="E105" i="16"/>
  <c r="D105" i="16"/>
  <c r="C105" i="16"/>
  <c r="E104" i="16"/>
  <c r="D104" i="16"/>
  <c r="C104" i="16"/>
  <c r="E103" i="16"/>
  <c r="D103" i="16"/>
  <c r="C103" i="16"/>
  <c r="E102" i="16"/>
  <c r="D102" i="16"/>
  <c r="C102" i="16"/>
  <c r="E101" i="16"/>
  <c r="D101" i="16"/>
  <c r="C101" i="16"/>
  <c r="E100" i="16"/>
  <c r="D100" i="16"/>
  <c r="C100" i="16"/>
  <c r="E99" i="16"/>
  <c r="D99" i="16"/>
  <c r="C99" i="16"/>
  <c r="E98" i="16"/>
  <c r="D98" i="16"/>
  <c r="C98" i="16"/>
  <c r="E97" i="16"/>
  <c r="D97" i="16"/>
  <c r="C97" i="16"/>
  <c r="E96" i="16"/>
  <c r="D96" i="16"/>
  <c r="C96" i="16"/>
  <c r="E95" i="16"/>
  <c r="D95" i="16"/>
  <c r="C95" i="16"/>
  <c r="E94" i="16"/>
  <c r="D94" i="16"/>
  <c r="C94" i="16"/>
  <c r="E93" i="16"/>
  <c r="D93" i="16"/>
  <c r="C93" i="16"/>
  <c r="E92" i="16"/>
  <c r="D92" i="16"/>
  <c r="C92" i="16"/>
  <c r="E91" i="16"/>
  <c r="D91" i="16"/>
  <c r="C91" i="16"/>
  <c r="E90" i="16"/>
  <c r="D90" i="16"/>
  <c r="C90" i="16"/>
  <c r="E89" i="16"/>
  <c r="D89" i="16"/>
  <c r="C89" i="16"/>
  <c r="E88" i="16"/>
  <c r="D88" i="16"/>
  <c r="C88" i="16"/>
  <c r="E87" i="16"/>
  <c r="D87" i="16"/>
  <c r="C87" i="16"/>
  <c r="E86" i="16"/>
  <c r="D86" i="16"/>
  <c r="C86" i="16"/>
  <c r="E85" i="16"/>
  <c r="D85" i="16"/>
  <c r="C85" i="16"/>
  <c r="E84" i="16"/>
  <c r="D84" i="16"/>
  <c r="C84" i="16"/>
  <c r="E83" i="16"/>
  <c r="D83" i="16"/>
  <c r="C83" i="16"/>
  <c r="E82" i="16"/>
  <c r="D82" i="16"/>
  <c r="C82" i="16"/>
  <c r="E81" i="16"/>
  <c r="D81" i="16"/>
  <c r="C81" i="16"/>
  <c r="E80" i="16"/>
  <c r="D80" i="16"/>
  <c r="C80" i="16"/>
  <c r="E79" i="16"/>
  <c r="D79" i="16"/>
  <c r="C79" i="16"/>
  <c r="E78" i="16"/>
  <c r="D78" i="16"/>
  <c r="C78" i="16"/>
  <c r="E77" i="16"/>
  <c r="D77" i="16"/>
  <c r="C77" i="16"/>
  <c r="E76" i="16"/>
  <c r="D76" i="16"/>
  <c r="C76" i="16"/>
  <c r="E75" i="16"/>
  <c r="D75" i="16"/>
  <c r="C75" i="16"/>
  <c r="E74" i="16"/>
  <c r="D74" i="16"/>
  <c r="C74" i="16"/>
  <c r="E73" i="16"/>
  <c r="D73" i="16"/>
  <c r="C73" i="16"/>
  <c r="E72" i="16"/>
  <c r="D72" i="16"/>
  <c r="C72" i="16"/>
  <c r="E71" i="16"/>
  <c r="D71" i="16"/>
  <c r="C71" i="16"/>
  <c r="E70" i="16"/>
  <c r="D70" i="16"/>
  <c r="C70" i="16"/>
  <c r="E69" i="16"/>
  <c r="D69" i="16"/>
  <c r="C69" i="16"/>
  <c r="E68" i="16"/>
  <c r="D68" i="16"/>
  <c r="C68" i="16"/>
  <c r="E67" i="16"/>
  <c r="D67" i="16"/>
  <c r="C67" i="16"/>
  <c r="E66" i="16"/>
  <c r="D66" i="16"/>
  <c r="C66" i="16"/>
  <c r="E65" i="16"/>
  <c r="D65" i="16"/>
  <c r="C65" i="16"/>
  <c r="E64" i="16"/>
  <c r="D64" i="16"/>
  <c r="C64" i="16"/>
  <c r="E63" i="16"/>
  <c r="D63" i="16"/>
  <c r="C63" i="16"/>
  <c r="E62" i="16"/>
  <c r="D62" i="16"/>
  <c r="C62" i="16"/>
  <c r="E61" i="16"/>
  <c r="D61" i="16"/>
  <c r="C61" i="16"/>
  <c r="E60" i="16"/>
  <c r="D60" i="16"/>
  <c r="C60" i="16"/>
  <c r="E59" i="16"/>
  <c r="D59" i="16"/>
  <c r="C59" i="16"/>
  <c r="E58" i="16"/>
  <c r="D58" i="16"/>
  <c r="C58" i="16"/>
  <c r="E57" i="16"/>
  <c r="D57" i="16"/>
  <c r="C57" i="16"/>
  <c r="E56" i="16"/>
  <c r="D56" i="16"/>
  <c r="C56" i="16"/>
  <c r="E55" i="16"/>
  <c r="D55" i="16"/>
  <c r="C55" i="16"/>
  <c r="E54" i="16"/>
  <c r="D54" i="16"/>
  <c r="C54" i="16"/>
  <c r="E53" i="16"/>
  <c r="D53" i="16"/>
  <c r="C53" i="16"/>
  <c r="E52" i="16"/>
  <c r="D52" i="16"/>
  <c r="C52" i="16"/>
  <c r="E51" i="16"/>
  <c r="D51" i="16"/>
  <c r="C51" i="16"/>
  <c r="E50" i="16"/>
  <c r="D50" i="16"/>
  <c r="C50" i="16"/>
  <c r="E49" i="16"/>
  <c r="D49" i="16"/>
  <c r="C49" i="16"/>
  <c r="E48" i="16"/>
  <c r="D48" i="16"/>
  <c r="C48" i="16"/>
  <c r="E47" i="16"/>
  <c r="D47" i="16"/>
  <c r="C47" i="16"/>
  <c r="E46" i="16"/>
  <c r="D46" i="16"/>
  <c r="C46" i="16"/>
  <c r="E45" i="16"/>
  <c r="D45" i="16"/>
  <c r="C45" i="16"/>
  <c r="E44" i="16"/>
  <c r="D44" i="16"/>
  <c r="C44" i="16"/>
  <c r="E43" i="16"/>
  <c r="D43" i="16"/>
  <c r="C43" i="16"/>
  <c r="E42" i="16"/>
  <c r="D42" i="16"/>
  <c r="C42" i="16"/>
  <c r="E41" i="16"/>
  <c r="D41" i="16"/>
  <c r="C41" i="16"/>
  <c r="E40" i="16"/>
  <c r="D40" i="16"/>
  <c r="C40" i="16"/>
  <c r="E39" i="16"/>
  <c r="D39" i="16"/>
  <c r="C39" i="16"/>
  <c r="E38" i="16"/>
  <c r="D38" i="16"/>
  <c r="C38" i="16"/>
  <c r="E37" i="16"/>
  <c r="D37" i="16"/>
  <c r="C37" i="16"/>
  <c r="E36" i="16"/>
  <c r="D36" i="16"/>
  <c r="C36" i="16"/>
  <c r="E35" i="16"/>
  <c r="D35" i="16"/>
  <c r="C35" i="16"/>
  <c r="E34" i="16"/>
  <c r="D34" i="16"/>
  <c r="C34" i="16"/>
  <c r="E33" i="16"/>
  <c r="D33" i="16"/>
  <c r="C33" i="16"/>
  <c r="E32" i="16"/>
  <c r="D32" i="16"/>
  <c r="C32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D22" i="16"/>
  <c r="E22" i="16"/>
  <c r="C22" i="16"/>
  <c r="T4" i="7"/>
  <c r="F21" i="16"/>
  <c r="H21" i="16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H8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L607" i="5"/>
  <c r="L606" i="5"/>
  <c r="L605" i="5"/>
  <c r="L604" i="5"/>
  <c r="L603" i="5"/>
  <c r="L602" i="5"/>
  <c r="L601" i="5"/>
  <c r="L600" i="5"/>
  <c r="L599" i="5"/>
  <c r="L598" i="5"/>
  <c r="L597" i="5"/>
  <c r="L596" i="5"/>
  <c r="L595" i="5"/>
  <c r="L594" i="5"/>
  <c r="L593" i="5"/>
  <c r="L592" i="5"/>
  <c r="L591" i="5"/>
  <c r="L590" i="5"/>
  <c r="L589" i="5"/>
  <c r="L588" i="5"/>
  <c r="L587" i="5"/>
  <c r="L586" i="5"/>
  <c r="L585" i="5"/>
  <c r="L584" i="5"/>
  <c r="L583" i="5"/>
  <c r="L582" i="5"/>
  <c r="L581" i="5"/>
  <c r="L580" i="5"/>
  <c r="L579" i="5"/>
  <c r="L578" i="5"/>
  <c r="L577" i="5"/>
  <c r="L576" i="5"/>
  <c r="L575" i="5"/>
  <c r="L574" i="5"/>
  <c r="L573" i="5"/>
  <c r="L572" i="5"/>
  <c r="L571" i="5"/>
  <c r="L570" i="5"/>
  <c r="L569" i="5"/>
  <c r="L568" i="5"/>
  <c r="L567" i="5"/>
  <c r="L566" i="5"/>
  <c r="L565" i="5"/>
  <c r="L564" i="5"/>
  <c r="L563" i="5"/>
  <c r="L562" i="5"/>
  <c r="L561" i="5"/>
  <c r="L560" i="5"/>
  <c r="L559" i="5"/>
  <c r="L558" i="5"/>
  <c r="L557" i="5"/>
  <c r="L556" i="5"/>
  <c r="L555" i="5"/>
  <c r="L554" i="5"/>
  <c r="L553" i="5"/>
  <c r="L552" i="5"/>
  <c r="L551" i="5"/>
  <c r="L550" i="5"/>
  <c r="L549" i="5"/>
  <c r="L548" i="5"/>
  <c r="L547" i="5"/>
  <c r="L546" i="5"/>
  <c r="L545" i="5"/>
  <c r="L544" i="5"/>
  <c r="L543" i="5"/>
  <c r="L542" i="5"/>
  <c r="L541" i="5"/>
  <c r="L540" i="5"/>
  <c r="L539" i="5"/>
  <c r="L538" i="5"/>
  <c r="L537" i="5"/>
  <c r="L536" i="5"/>
  <c r="L535" i="5"/>
  <c r="L534" i="5"/>
  <c r="L533" i="5"/>
  <c r="L532" i="5"/>
  <c r="L531" i="5"/>
  <c r="L530" i="5"/>
  <c r="L529" i="5"/>
  <c r="L528" i="5"/>
  <c r="L527" i="5"/>
  <c r="L526" i="5"/>
  <c r="L525" i="5"/>
  <c r="L524" i="5"/>
  <c r="L523" i="5"/>
  <c r="L522" i="5"/>
  <c r="L521" i="5"/>
  <c r="L520" i="5"/>
  <c r="L519" i="5"/>
  <c r="L518" i="5"/>
  <c r="L517" i="5"/>
  <c r="L516" i="5"/>
  <c r="L515" i="5"/>
  <c r="L514" i="5"/>
  <c r="L513" i="5"/>
  <c r="L512" i="5"/>
  <c r="L511" i="5"/>
  <c r="L510" i="5"/>
  <c r="L509" i="5"/>
  <c r="L508" i="5"/>
  <c r="L507" i="5"/>
  <c r="L506" i="5"/>
  <c r="L505" i="5"/>
  <c r="L504" i="5"/>
  <c r="L503" i="5"/>
  <c r="L502" i="5"/>
  <c r="L501" i="5"/>
  <c r="L500" i="5"/>
  <c r="L499" i="5"/>
  <c r="L498" i="5"/>
  <c r="L497" i="5"/>
  <c r="L496" i="5"/>
  <c r="L495" i="5"/>
  <c r="L494" i="5"/>
  <c r="L493" i="5"/>
  <c r="L492" i="5"/>
  <c r="L491" i="5"/>
  <c r="L490" i="5"/>
  <c r="L489" i="5"/>
  <c r="L488" i="5"/>
  <c r="L487" i="5"/>
  <c r="L486" i="5"/>
  <c r="L485" i="5"/>
  <c r="L484" i="5"/>
  <c r="L483" i="5"/>
  <c r="L482" i="5"/>
  <c r="L481" i="5"/>
  <c r="L480" i="5"/>
  <c r="L479" i="5"/>
  <c r="L478" i="5"/>
  <c r="L477" i="5"/>
  <c r="L476" i="5"/>
  <c r="L475" i="5"/>
  <c r="L474" i="5"/>
  <c r="L473" i="5"/>
  <c r="L472" i="5"/>
  <c r="L471" i="5"/>
  <c r="L470" i="5"/>
  <c r="L469" i="5"/>
  <c r="L468" i="5"/>
  <c r="L467" i="5"/>
  <c r="L466" i="5"/>
  <c r="L465" i="5"/>
  <c r="L464" i="5"/>
  <c r="L463" i="5"/>
  <c r="L462" i="5"/>
  <c r="L461" i="5"/>
  <c r="L460" i="5"/>
  <c r="L459" i="5"/>
  <c r="L458" i="5"/>
  <c r="L457" i="5"/>
  <c r="L456" i="5"/>
  <c r="L455" i="5"/>
  <c r="L454" i="5"/>
  <c r="L453" i="5"/>
  <c r="L452" i="5"/>
  <c r="L451" i="5"/>
  <c r="L450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30" i="5"/>
  <c r="L429" i="5"/>
  <c r="L428" i="5"/>
  <c r="L427" i="5"/>
  <c r="L426" i="5"/>
  <c r="L425" i="5"/>
  <c r="L424" i="5"/>
  <c r="L423" i="5"/>
  <c r="L422" i="5"/>
  <c r="L421" i="5"/>
  <c r="L420" i="5"/>
  <c r="L419" i="5"/>
  <c r="L418" i="5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03" i="5"/>
  <c r="L402" i="5"/>
  <c r="L401" i="5"/>
  <c r="L400" i="5"/>
  <c r="L399" i="5"/>
  <c r="L398" i="5"/>
  <c r="L397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340" i="5"/>
  <c r="L339" i="5"/>
  <c r="L338" i="5"/>
  <c r="L337" i="5"/>
  <c r="L336" i="5"/>
  <c r="L335" i="5"/>
  <c r="L334" i="5"/>
  <c r="L333" i="5"/>
  <c r="L332" i="5"/>
  <c r="L331" i="5"/>
  <c r="L330" i="5"/>
  <c r="L329" i="5"/>
  <c r="L328" i="5"/>
  <c r="L327" i="5"/>
  <c r="L326" i="5"/>
  <c r="L325" i="5"/>
  <c r="L324" i="5"/>
  <c r="L323" i="5"/>
  <c r="L322" i="5"/>
  <c r="L321" i="5"/>
  <c r="L320" i="5"/>
  <c r="L319" i="5"/>
  <c r="L318" i="5"/>
  <c r="L317" i="5"/>
  <c r="L316" i="5"/>
  <c r="L315" i="5"/>
  <c r="L314" i="5"/>
  <c r="L313" i="5"/>
  <c r="L312" i="5"/>
  <c r="L311" i="5"/>
  <c r="L310" i="5"/>
  <c r="L309" i="5"/>
  <c r="L308" i="5"/>
  <c r="L307" i="5"/>
  <c r="L306" i="5"/>
  <c r="L305" i="5"/>
  <c r="L304" i="5"/>
  <c r="L303" i="5"/>
  <c r="L302" i="5"/>
  <c r="L301" i="5"/>
  <c r="L300" i="5"/>
  <c r="L299" i="5"/>
  <c r="L298" i="5"/>
  <c r="L297" i="5"/>
  <c r="L296" i="5"/>
  <c r="L295" i="5"/>
  <c r="L294" i="5"/>
  <c r="L293" i="5"/>
  <c r="L292" i="5"/>
  <c r="L291" i="5"/>
  <c r="L290" i="5"/>
  <c r="L289" i="5"/>
  <c r="L288" i="5"/>
  <c r="L287" i="5"/>
  <c r="L286" i="5"/>
  <c r="L285" i="5"/>
  <c r="L284" i="5"/>
  <c r="L283" i="5"/>
  <c r="L282" i="5"/>
  <c r="L281" i="5"/>
  <c r="L280" i="5"/>
  <c r="L279" i="5"/>
  <c r="L278" i="5"/>
  <c r="L277" i="5"/>
  <c r="L276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W8" i="3"/>
  <c r="W9" i="3"/>
  <c r="W10" i="3"/>
  <c r="V11" i="3"/>
  <c r="W11" i="3"/>
  <c r="V12" i="3"/>
  <c r="W12" i="3"/>
  <c r="V13" i="3"/>
  <c r="W13" i="3"/>
  <c r="V14" i="3"/>
  <c r="W14" i="3"/>
  <c r="V15" i="3"/>
  <c r="W15" i="3"/>
  <c r="V16" i="3"/>
  <c r="W16" i="3"/>
  <c r="V17" i="3"/>
  <c r="W17" i="3"/>
  <c r="V18" i="3"/>
  <c r="W18" i="3"/>
  <c r="V19" i="3"/>
  <c r="W19" i="3"/>
  <c r="V20" i="3"/>
  <c r="W20" i="3"/>
  <c r="V21" i="3"/>
  <c r="W21" i="3"/>
  <c r="V22" i="3"/>
  <c r="W22" i="3"/>
  <c r="V23" i="3"/>
  <c r="W23" i="3"/>
  <c r="V24" i="3"/>
  <c r="W24" i="3"/>
  <c r="V25" i="3"/>
  <c r="W25" i="3"/>
  <c r="V26" i="3"/>
  <c r="W26" i="3"/>
  <c r="V27" i="3"/>
  <c r="W27" i="3"/>
  <c r="V28" i="3"/>
  <c r="W28" i="3"/>
  <c r="V29" i="3"/>
  <c r="W29" i="3"/>
  <c r="V30" i="3"/>
  <c r="W30" i="3"/>
  <c r="V31" i="3"/>
  <c r="W31" i="3"/>
  <c r="V32" i="3"/>
  <c r="W32" i="3"/>
  <c r="V33" i="3"/>
  <c r="W33" i="3"/>
  <c r="V34" i="3"/>
  <c r="W34" i="3"/>
  <c r="V35" i="3"/>
  <c r="W35" i="3"/>
  <c r="V36" i="3"/>
  <c r="W36" i="3"/>
  <c r="V37" i="3"/>
  <c r="W37" i="3"/>
  <c r="V38" i="3"/>
  <c r="W38" i="3"/>
  <c r="V39" i="3"/>
  <c r="W39" i="3"/>
  <c r="V40" i="3"/>
  <c r="W40" i="3"/>
  <c r="V41" i="3"/>
  <c r="W41" i="3"/>
  <c r="V42" i="3"/>
  <c r="W42" i="3"/>
  <c r="V43" i="3"/>
  <c r="W43" i="3"/>
  <c r="V44" i="3"/>
  <c r="W44" i="3"/>
  <c r="V45" i="3"/>
  <c r="W45" i="3"/>
  <c r="V46" i="3"/>
  <c r="W46" i="3"/>
  <c r="V47" i="3"/>
  <c r="W47" i="3"/>
  <c r="V48" i="3"/>
  <c r="W48" i="3"/>
  <c r="V49" i="3"/>
  <c r="W49" i="3"/>
  <c r="V50" i="3"/>
  <c r="W50" i="3"/>
  <c r="V51" i="3"/>
  <c r="W51" i="3"/>
  <c r="V52" i="3"/>
  <c r="W52" i="3"/>
  <c r="V53" i="3"/>
  <c r="W53" i="3"/>
  <c r="V54" i="3"/>
  <c r="W54" i="3"/>
  <c r="V55" i="3"/>
  <c r="W55" i="3"/>
  <c r="V56" i="3"/>
  <c r="W56" i="3"/>
  <c r="W6" i="3"/>
  <c r="N1007" i="6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6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G15" i="3"/>
  <c r="H15" i="3"/>
  <c r="I15" i="3"/>
  <c r="J15" i="3"/>
  <c r="G16" i="3"/>
  <c r="H16" i="3"/>
  <c r="I16" i="3"/>
  <c r="J16" i="3"/>
  <c r="G17" i="3"/>
  <c r="H17" i="3"/>
  <c r="I17" i="3"/>
  <c r="J17" i="3"/>
  <c r="G18" i="3"/>
  <c r="H18" i="3"/>
  <c r="I18" i="3"/>
  <c r="J18" i="3"/>
  <c r="G19" i="3"/>
  <c r="H19" i="3"/>
  <c r="I19" i="3"/>
  <c r="J19" i="3"/>
  <c r="G20" i="3"/>
  <c r="H20" i="3"/>
  <c r="I20" i="3"/>
  <c r="J20" i="3"/>
  <c r="G21" i="3"/>
  <c r="H21" i="3"/>
  <c r="I21" i="3"/>
  <c r="J21" i="3"/>
  <c r="G22" i="3"/>
  <c r="H22" i="3"/>
  <c r="I22" i="3"/>
  <c r="J22" i="3"/>
  <c r="G23" i="3"/>
  <c r="H23" i="3"/>
  <c r="I23" i="3"/>
  <c r="J23" i="3"/>
  <c r="G24" i="3"/>
  <c r="H24" i="3"/>
  <c r="I24" i="3"/>
  <c r="J24" i="3"/>
  <c r="G25" i="3"/>
  <c r="H25" i="3"/>
  <c r="I25" i="3"/>
  <c r="J25" i="3"/>
  <c r="G26" i="3"/>
  <c r="H26" i="3"/>
  <c r="I26" i="3"/>
  <c r="J26" i="3"/>
  <c r="G27" i="3"/>
  <c r="H27" i="3"/>
  <c r="I27" i="3"/>
  <c r="J27" i="3"/>
  <c r="G28" i="3"/>
  <c r="H28" i="3"/>
  <c r="I28" i="3"/>
  <c r="J28" i="3"/>
  <c r="G29" i="3"/>
  <c r="H29" i="3"/>
  <c r="I29" i="3"/>
  <c r="J29" i="3"/>
  <c r="G30" i="3"/>
  <c r="H30" i="3"/>
  <c r="I30" i="3"/>
  <c r="J30" i="3"/>
  <c r="G31" i="3"/>
  <c r="H31" i="3"/>
  <c r="I31" i="3"/>
  <c r="J31" i="3"/>
  <c r="G32" i="3"/>
  <c r="H32" i="3"/>
  <c r="I32" i="3"/>
  <c r="J32" i="3"/>
  <c r="G33" i="3"/>
  <c r="H33" i="3"/>
  <c r="I33" i="3"/>
  <c r="J33" i="3"/>
  <c r="G34" i="3"/>
  <c r="H34" i="3"/>
  <c r="I34" i="3"/>
  <c r="J34" i="3"/>
  <c r="G35" i="3"/>
  <c r="H35" i="3"/>
  <c r="I35" i="3"/>
  <c r="J35" i="3"/>
  <c r="G36" i="3"/>
  <c r="H36" i="3"/>
  <c r="I36" i="3"/>
  <c r="J36" i="3"/>
  <c r="G37" i="3"/>
  <c r="H37" i="3"/>
  <c r="I37" i="3"/>
  <c r="J37" i="3"/>
  <c r="G38" i="3"/>
  <c r="H38" i="3"/>
  <c r="I38" i="3"/>
  <c r="J38" i="3"/>
  <c r="G39" i="3"/>
  <c r="H39" i="3"/>
  <c r="I39" i="3"/>
  <c r="J39" i="3"/>
  <c r="G40" i="3"/>
  <c r="H40" i="3"/>
  <c r="I40" i="3"/>
  <c r="J40" i="3"/>
  <c r="G41" i="3"/>
  <c r="H41" i="3"/>
  <c r="I41" i="3"/>
  <c r="J41" i="3"/>
  <c r="G42" i="3"/>
  <c r="H42" i="3"/>
  <c r="I42" i="3"/>
  <c r="J42" i="3"/>
  <c r="G43" i="3"/>
  <c r="H43" i="3"/>
  <c r="I43" i="3"/>
  <c r="J43" i="3"/>
  <c r="G44" i="3"/>
  <c r="H44" i="3"/>
  <c r="I44" i="3"/>
  <c r="J44" i="3"/>
  <c r="G45" i="3"/>
  <c r="H45" i="3"/>
  <c r="I45" i="3"/>
  <c r="J45" i="3"/>
  <c r="G46" i="3"/>
  <c r="H46" i="3"/>
  <c r="I46" i="3"/>
  <c r="J46" i="3"/>
  <c r="G47" i="3"/>
  <c r="H47" i="3"/>
  <c r="I47" i="3"/>
  <c r="J47" i="3"/>
  <c r="G48" i="3"/>
  <c r="H48" i="3"/>
  <c r="I48" i="3"/>
  <c r="J48" i="3"/>
  <c r="G49" i="3"/>
  <c r="H49" i="3"/>
  <c r="I49" i="3"/>
  <c r="J49" i="3"/>
  <c r="G50" i="3"/>
  <c r="H50" i="3"/>
  <c r="I50" i="3"/>
  <c r="J50" i="3"/>
  <c r="G51" i="3"/>
  <c r="H51" i="3"/>
  <c r="I51" i="3"/>
  <c r="J51" i="3"/>
  <c r="G52" i="3"/>
  <c r="H52" i="3"/>
  <c r="I52" i="3"/>
  <c r="J52" i="3"/>
  <c r="G53" i="3"/>
  <c r="H53" i="3"/>
  <c r="I53" i="3"/>
  <c r="J53" i="3"/>
  <c r="G54" i="3"/>
  <c r="H54" i="3"/>
  <c r="I54" i="3"/>
  <c r="J54" i="3"/>
  <c r="G55" i="3"/>
  <c r="H55" i="3"/>
  <c r="I55" i="3"/>
  <c r="J55" i="3"/>
  <c r="G56" i="3"/>
  <c r="H56" i="3"/>
  <c r="I56" i="3"/>
  <c r="J56" i="3"/>
  <c r="G11" i="3"/>
  <c r="H11" i="3"/>
  <c r="I11" i="3"/>
  <c r="J11" i="3"/>
  <c r="G12" i="3"/>
  <c r="H12" i="3"/>
  <c r="I12" i="3"/>
  <c r="J12" i="3"/>
  <c r="G13" i="3"/>
  <c r="H13" i="3"/>
  <c r="I13" i="3"/>
  <c r="J13" i="3"/>
  <c r="G14" i="3"/>
  <c r="H14" i="3"/>
  <c r="I14" i="3"/>
  <c r="J14" i="3"/>
  <c r="F56" i="3"/>
  <c r="B56" i="3"/>
  <c r="F55" i="3"/>
  <c r="B55" i="3"/>
  <c r="F54" i="3"/>
  <c r="B54" i="3"/>
  <c r="F53" i="3"/>
  <c r="B53" i="3"/>
  <c r="F52" i="3"/>
  <c r="B52" i="3"/>
  <c r="F51" i="3"/>
  <c r="B51" i="3"/>
  <c r="F50" i="3"/>
  <c r="B50" i="3"/>
  <c r="F49" i="3"/>
  <c r="B49" i="3"/>
  <c r="F48" i="3"/>
  <c r="B48" i="3"/>
  <c r="F47" i="3"/>
  <c r="B47" i="3"/>
  <c r="F46" i="3"/>
  <c r="B46" i="3"/>
  <c r="F45" i="3"/>
  <c r="B45" i="3"/>
  <c r="F44" i="3"/>
  <c r="B44" i="3"/>
  <c r="F43" i="3"/>
  <c r="B43" i="3"/>
  <c r="F42" i="3"/>
  <c r="B42" i="3"/>
  <c r="F41" i="3"/>
  <c r="B41" i="3"/>
  <c r="F40" i="3"/>
  <c r="B40" i="3"/>
  <c r="F39" i="3"/>
  <c r="B39" i="3"/>
  <c r="F38" i="3"/>
  <c r="B38" i="3"/>
  <c r="F37" i="3"/>
  <c r="B37" i="3"/>
  <c r="F36" i="3"/>
  <c r="B36" i="3"/>
  <c r="F35" i="3"/>
  <c r="B35" i="3"/>
  <c r="F34" i="3"/>
  <c r="B34" i="3"/>
  <c r="F33" i="3"/>
  <c r="B33" i="3"/>
  <c r="F32" i="3"/>
  <c r="B32" i="3"/>
  <c r="F31" i="3"/>
  <c r="B31" i="3"/>
  <c r="F30" i="3"/>
  <c r="B30" i="3"/>
  <c r="F29" i="3"/>
  <c r="B29" i="3"/>
  <c r="F28" i="3"/>
  <c r="B28" i="3"/>
  <c r="F27" i="3"/>
  <c r="B27" i="3"/>
  <c r="F26" i="3"/>
  <c r="B26" i="3"/>
  <c r="F25" i="3"/>
  <c r="B25" i="3"/>
  <c r="F24" i="3"/>
  <c r="B24" i="3"/>
  <c r="F23" i="3"/>
  <c r="B23" i="3"/>
  <c r="F22" i="3"/>
  <c r="B22" i="3"/>
  <c r="F21" i="3"/>
  <c r="B21" i="3"/>
  <c r="F20" i="3"/>
  <c r="B20" i="3"/>
  <c r="F19" i="3"/>
  <c r="B19" i="3"/>
  <c r="F18" i="3"/>
  <c r="B18" i="3"/>
  <c r="F17" i="3"/>
  <c r="B17" i="3"/>
  <c r="F16" i="3"/>
  <c r="B16" i="3"/>
  <c r="F15" i="3"/>
  <c r="B15" i="3"/>
  <c r="F14" i="3"/>
  <c r="B14" i="3"/>
  <c r="F13" i="3"/>
  <c r="B13" i="3"/>
  <c r="F12" i="3"/>
  <c r="B12" i="3"/>
  <c r="F11" i="3"/>
  <c r="B11" i="3"/>
  <c r="B10" i="3"/>
  <c r="B9" i="3"/>
  <c r="B8" i="3"/>
  <c r="B7" i="3"/>
  <c r="B6" i="3"/>
  <c r="Y5" i="4"/>
  <c r="X5" i="4"/>
  <c r="W5" i="4"/>
</calcChain>
</file>

<file path=xl/sharedStrings.xml><?xml version="1.0" encoding="utf-8"?>
<sst xmlns="http://schemas.openxmlformats.org/spreadsheetml/2006/main" count="492" uniqueCount="170">
  <si>
    <t>Áreas da Empresa</t>
  </si>
  <si>
    <t>Cargos</t>
  </si>
  <si>
    <t>Funcionários</t>
  </si>
  <si>
    <t>Cargo</t>
  </si>
  <si>
    <t>Área da Empresa</t>
  </si>
  <si>
    <t>Risco</t>
  </si>
  <si>
    <t>Tipo de Risco</t>
  </si>
  <si>
    <t>Frequência de Exposição</t>
  </si>
  <si>
    <t>Possíveis danos à saúde</t>
  </si>
  <si>
    <t>Graduação do Risco</t>
  </si>
  <si>
    <t>Medidas de controle já existentes</t>
  </si>
  <si>
    <t>Eventual</t>
  </si>
  <si>
    <t>Intermitente</t>
  </si>
  <si>
    <t>Permanente</t>
  </si>
  <si>
    <t>Baixo</t>
  </si>
  <si>
    <t>Médio</t>
  </si>
  <si>
    <t>Alto</t>
  </si>
  <si>
    <t>Iminente</t>
  </si>
  <si>
    <t>Crítico</t>
  </si>
  <si>
    <t>Pontuação</t>
  </si>
  <si>
    <t>Exame</t>
  </si>
  <si>
    <t>Indicado para qual área</t>
  </si>
  <si>
    <t>Indicado para qual cargo</t>
  </si>
  <si>
    <t>Financeiro</t>
  </si>
  <si>
    <t>Operações</t>
  </si>
  <si>
    <t>Periodicidade</t>
  </si>
  <si>
    <t>Frequência de realização</t>
  </si>
  <si>
    <t>a</t>
  </si>
  <si>
    <t>Químico</t>
  </si>
  <si>
    <t>Físico</t>
  </si>
  <si>
    <t>Biológico</t>
  </si>
  <si>
    <t>Precisa de EPI?</t>
  </si>
  <si>
    <t>Data do acidente</t>
  </si>
  <si>
    <t>Relacionado a que risco</t>
  </si>
  <si>
    <t>Área que ocorreu o risco</t>
  </si>
  <si>
    <t>Funcionário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</si>
  <si>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</si>
  <si>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</si>
  <si>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</si>
  <si>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</si>
  <si>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</si>
  <si>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</si>
  <si>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</si>
  <si>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</si>
  <si>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</si>
  <si>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</si>
  <si>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</si>
  <si>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</si>
  <si>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</si>
  <si>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Situação da vítima</t>
  </si>
  <si>
    <t>Causa do acidente</t>
  </si>
  <si>
    <t>Estava com o equipamento de segurança necessário?</t>
  </si>
  <si>
    <t>Área</t>
  </si>
  <si>
    <t>Status</t>
  </si>
  <si>
    <t>Resultado</t>
  </si>
  <si>
    <t>Semanalmente</t>
  </si>
  <si>
    <t>Diariamente</t>
  </si>
  <si>
    <t>O exame apontou complicações</t>
  </si>
  <si>
    <t>O exame não apontou complicações</t>
  </si>
  <si>
    <t>Repouso de 30 dias</t>
  </si>
  <si>
    <t>Realização de novos exames</t>
  </si>
  <si>
    <t>Pode continuar a trabalhar</t>
  </si>
  <si>
    <t>Quinzenalmente</t>
  </si>
  <si>
    <t>Mensalmente</t>
  </si>
  <si>
    <t>Trimestralmente</t>
  </si>
  <si>
    <t>Semestralmente</t>
  </si>
  <si>
    <t>Anualmente</t>
  </si>
  <si>
    <t>desempate</t>
  </si>
  <si>
    <t>Outro</t>
  </si>
  <si>
    <t>Total</t>
  </si>
  <si>
    <t>perigo</t>
  </si>
  <si>
    <t>área</t>
  </si>
  <si>
    <t>funcionários da área</t>
  </si>
  <si>
    <t>Análise de Acidentes</t>
  </si>
  <si>
    <t>Item</t>
  </si>
  <si>
    <t>Feridos levemente</t>
  </si>
  <si>
    <t>Feridos</t>
  </si>
  <si>
    <t>Feridos gravemente</t>
  </si>
  <si>
    <t>Óbito</t>
  </si>
  <si>
    <t>Análise de Acidentes por Área</t>
  </si>
  <si>
    <t>Ferida</t>
  </si>
  <si>
    <t>Ferida levemente</t>
  </si>
  <si>
    <t>Ferida Gravemente</t>
  </si>
  <si>
    <t>acidentes</t>
  </si>
  <si>
    <t>total de acidentes</t>
  </si>
  <si>
    <t>total</t>
  </si>
  <si>
    <t>% total</t>
  </si>
  <si>
    <t>Quantidade de Exames Realizados</t>
  </si>
  <si>
    <t>TOP 10 Exames</t>
  </si>
  <si>
    <t>qtde</t>
  </si>
  <si>
    <t>des</t>
  </si>
  <si>
    <t>repet</t>
  </si>
  <si>
    <t>Próximos exames a serem realizados</t>
  </si>
  <si>
    <t>data prox realizacao</t>
  </si>
  <si>
    <t>Data</t>
  </si>
  <si>
    <t>Ferida gravemente</t>
  </si>
  <si>
    <t>exames</t>
  </si>
  <si>
    <t>area</t>
  </si>
  <si>
    <t>Quantidade de exames realizados por mês</t>
  </si>
  <si>
    <t>Exames realizados</t>
  </si>
  <si>
    <t>Todas</t>
  </si>
  <si>
    <t>Gravidade</t>
  </si>
  <si>
    <t>Se sim, qual?</t>
  </si>
  <si>
    <t>Área mais sujeita ao risco</t>
  </si>
  <si>
    <t>Recomendação Médica</t>
  </si>
  <si>
    <t>Jurídico</t>
  </si>
  <si>
    <t>Logística</t>
  </si>
  <si>
    <t>Analista Jr.</t>
  </si>
  <si>
    <t>Analista Pleno</t>
  </si>
  <si>
    <t>Analista Sênior</t>
  </si>
  <si>
    <t>Operador Jr.</t>
  </si>
  <si>
    <t>Operador Pleno</t>
  </si>
  <si>
    <t>Operador Sênior</t>
  </si>
  <si>
    <t>Gerente de Operações</t>
  </si>
  <si>
    <t>Gerente Executivo</t>
  </si>
  <si>
    <t>Diretor de Operações</t>
  </si>
  <si>
    <t>Diretor Executivo</t>
  </si>
  <si>
    <t>Carlos Henrique</t>
  </si>
  <si>
    <t>Matheus Pereira</t>
  </si>
  <si>
    <t>Rodrigo Machado</t>
  </si>
  <si>
    <t>Carolina Torres</t>
  </si>
  <si>
    <t>Bianca Silva</t>
  </si>
  <si>
    <t>Caio Souza</t>
  </si>
  <si>
    <t>Vazamento de Gases</t>
  </si>
  <si>
    <t>Alto ritmo de trabalho</t>
  </si>
  <si>
    <t>Risco de Incêndio</t>
  </si>
  <si>
    <t>Infecção bacteriana</t>
  </si>
  <si>
    <t>Postura inadequada</t>
  </si>
  <si>
    <t>Insignificante</t>
  </si>
  <si>
    <t>Ruídos</t>
  </si>
  <si>
    <t>Exame de Sangue</t>
  </si>
  <si>
    <t>Ultrassonografia</t>
  </si>
  <si>
    <t>Radiografia</t>
  </si>
  <si>
    <t>Exame de MAPA</t>
  </si>
  <si>
    <t>Todos</t>
  </si>
  <si>
    <t>Curto circuito</t>
  </si>
  <si>
    <t>Sim</t>
  </si>
  <si>
    <t>Alto barulho das máquinas</t>
  </si>
  <si>
    <t>Não</t>
  </si>
  <si>
    <t>Falta de proteção</t>
  </si>
  <si>
    <t>Escorregamento e deslizamentos</t>
  </si>
  <si>
    <t>Chão molhado</t>
  </si>
  <si>
    <t>Não se aplica</t>
  </si>
  <si>
    <t>RELATÓRIO DA PLANILHA DE</t>
  </si>
  <si>
    <t>PPRA E PCMSO</t>
  </si>
  <si>
    <t>1. ANÁLISE DO CONTROLE DE ACIDENTES</t>
  </si>
  <si>
    <t>2. ANÁLISE DO CONTROLE DE EXAMES</t>
  </si>
  <si>
    <t>Tipo de acidente</t>
  </si>
  <si>
    <t>Meta</t>
  </si>
  <si>
    <t>Acidentes</t>
  </si>
  <si>
    <t>Contabilidade</t>
  </si>
  <si>
    <t>Paulo Mendes</t>
  </si>
  <si>
    <t>Postura</t>
  </si>
  <si>
    <t>Exames realizados por mês</t>
  </si>
  <si>
    <t>Meta X Acidentes</t>
  </si>
  <si>
    <t>Top 5 Áreas com Acidentes</t>
  </si>
  <si>
    <t>Meta de Acidentes Mensais</t>
  </si>
  <si>
    <t>Não precisava de EPI</t>
  </si>
  <si>
    <t>Data do Exame</t>
  </si>
  <si>
    <t>Próximo Exame</t>
  </si>
  <si>
    <t>Top 10 - Áreas com Acidentes</t>
  </si>
  <si>
    <t>Diferença</t>
  </si>
  <si>
    <t>Estava com EPI?</t>
  </si>
  <si>
    <t>Exames Realizados</t>
  </si>
  <si>
    <t>Sem Complicações</t>
  </si>
  <si>
    <t>Percentual de Complicações</t>
  </si>
  <si>
    <t>Com Complicações</t>
  </si>
  <si>
    <t>% de Complicações</t>
  </si>
  <si>
    <t>Qualidade</t>
  </si>
  <si>
    <t>Gestão de pessoas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</si>
</sst>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36"/>
      <color theme="1"/>
      <name val="Calibri"/>
      <family val="2"/>
    </font>
    <font>
      <sz val="36"/>
      <color theme="1"/>
      <name val="Calibri"/>
      <family val="2"/>
      <scheme val="minor"/>
    </font>
    <font>
      <b/>
      <sz val="28"/>
      <color theme="1"/>
      <name val="Calibri"/>
      <family val="2"/>
    </font>
    <font>
      <b/>
      <sz val="18"/>
      <color theme="1" tint="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36"/>
      <color theme="0" tint="-0.3499862666707357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A462E"/>
        <bgColor indexed="64"/>
      </patternFill>
    </fill>
    <fill>
      <patternFill patternType="solid">
        <fgColor rgb="FF55B03E"/>
        <bgColor indexed="64"/>
      </patternFill>
    </fill>
    <fill>
      <patternFill patternType="solid">
        <fgColor rgb="FFF0462E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0"/>
      </top>
      <bottom style="thin">
        <color theme="0" tint="-0.14990691854609822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4">
    <xf numFmtId="0" fontId="0" fillId="0" borderId="0" xfId="0"/>
    <xf numFmtId="0" fontId="5" fillId="0" borderId="0" xfId="0" applyFont="1"/>
    <xf numFmtId="0" fontId="0" fillId="0" borderId="0" xfId="0" applyFill="1"/>
    <xf numFmtId="0" fontId="6" fillId="2" borderId="1" xfId="0" applyFont="1" applyFill="1" applyBorder="1" applyAlignment="1">
      <alignment horizontal="left" vertical="center" indent="1"/>
    </xf>
    <xf numFmtId="14" fontId="6" fillId="2" borderId="1" xfId="0" applyNumberFormat="1" applyFont="1" applyFill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9" fontId="5" fillId="0" borderId="0" xfId="4" applyFont="1" applyAlignment="1">
      <alignment horizont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0" applyFont="1" applyFill="1"/>
    <xf numFmtId="0" fontId="0" fillId="0" borderId="0" xfId="0" applyFont="1"/>
    <xf numFmtId="0" fontId="0" fillId="0" borderId="0" xfId="0" applyFont="1" applyFill="1"/>
    <xf numFmtId="2" fontId="5" fillId="0" borderId="0" xfId="4" applyNumberFormat="1" applyFont="1" applyAlignment="1">
      <alignment horizontal="center"/>
    </xf>
    <xf numFmtId="1" fontId="6" fillId="2" borderId="1" xfId="4" applyNumberFormat="1" applyFont="1" applyFill="1" applyBorder="1" applyAlignment="1">
      <alignment horizontal="left" vertical="center" indent="1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left" vertical="center" indent="1"/>
      <protection locked="0"/>
    </xf>
    <xf numFmtId="1" fontId="6" fillId="0" borderId="2" xfId="4" applyNumberFormat="1" applyFont="1" applyBorder="1" applyAlignment="1" applyProtection="1">
      <alignment horizontal="left" vertical="center" indent="1"/>
      <protection locked="0"/>
    </xf>
    <xf numFmtId="10" fontId="6" fillId="0" borderId="2" xfId="4" applyNumberFormat="1" applyFont="1" applyBorder="1" applyAlignment="1" applyProtection="1">
      <alignment horizontal="left" vertical="center" wrapText="1" indent="1"/>
      <protection locked="0"/>
    </xf>
    <xf numFmtId="10" fontId="6" fillId="0" borderId="2" xfId="4" applyNumberFormat="1" applyFont="1" applyBorder="1" applyAlignment="1" applyProtection="1">
      <alignment horizontal="left" vertical="center" indent="1"/>
      <protection locked="0"/>
    </xf>
    <xf numFmtId="10" fontId="6" fillId="0" borderId="2" xfId="4" applyNumberFormat="1" applyFont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 indent="1"/>
    </xf>
    <xf numFmtId="0" fontId="0" fillId="0" borderId="3" xfId="0" applyNumberFormat="1" applyFont="1" applyBorder="1" applyAlignment="1">
      <alignment horizontal="left" vertical="center" wrapText="1" indent="1"/>
    </xf>
    <xf numFmtId="0" fontId="5" fillId="4" borderId="0" xfId="0" applyFont="1" applyFill="1"/>
    <xf numFmtId="0" fontId="0" fillId="0" borderId="0" xfId="0" applyFont="1" applyAlignment="1">
      <alignment horizontal="center"/>
    </xf>
    <xf numFmtId="0" fontId="0" fillId="4" borderId="0" xfId="0" applyFont="1" applyFill="1"/>
    <xf numFmtId="0" fontId="8" fillId="3" borderId="1" xfId="0" applyFont="1" applyFill="1" applyBorder="1" applyAlignment="1">
      <alignment horizontal="left" vertical="center" indent="1"/>
    </xf>
    <xf numFmtId="0" fontId="8" fillId="3" borderId="4" xfId="0" applyFont="1" applyFill="1" applyBorder="1" applyAlignment="1">
      <alignment horizontal="left" vertical="center" wrapText="1" indent="1"/>
    </xf>
    <xf numFmtId="0" fontId="9" fillId="0" borderId="0" xfId="0" applyNumberFormat="1" applyFont="1" applyAlignment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/>
    <xf numFmtId="0" fontId="1" fillId="0" borderId="0" xfId="3" applyFont="1" applyFill="1" applyBorder="1" applyProtection="1"/>
    <xf numFmtId="0" fontId="7" fillId="0" borderId="0" xfId="3" applyFont="1" applyFill="1" applyBorder="1" applyProtection="1"/>
    <xf numFmtId="0" fontId="5" fillId="0" borderId="0" xfId="3" applyFont="1" applyFill="1" applyBorder="1" applyProtection="1"/>
    <xf numFmtId="1" fontId="5" fillId="0" borderId="0" xfId="3" applyNumberFormat="1" applyFont="1" applyFill="1" applyBorder="1" applyProtection="1"/>
    <xf numFmtId="4" fontId="5" fillId="0" borderId="0" xfId="3" applyNumberFormat="1" applyFont="1" applyFill="1" applyBorder="1" applyProtection="1"/>
    <xf numFmtId="3" fontId="5" fillId="0" borderId="0" xfId="3" applyNumberFormat="1" applyFont="1" applyFill="1" applyBorder="1" applyProtection="1"/>
    <xf numFmtId="0" fontId="8" fillId="6" borderId="1" xfId="0" applyFont="1" applyFill="1" applyBorder="1" applyAlignment="1">
      <alignment horizontal="left" vertical="center" indent="1"/>
    </xf>
    <xf numFmtId="0" fontId="8" fillId="6" borderId="5" xfId="0" applyFont="1" applyFill="1" applyBorder="1" applyAlignment="1">
      <alignment horizontal="left" vertical="center" indent="1"/>
    </xf>
    <xf numFmtId="0" fontId="8" fillId="6" borderId="6" xfId="0" applyFont="1" applyFill="1" applyBorder="1" applyAlignment="1">
      <alignment horizontal="left" vertical="center" indent="1"/>
    </xf>
    <xf numFmtId="0" fontId="8" fillId="6" borderId="7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6" fillId="2" borderId="7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5" fillId="0" borderId="0" xfId="0" applyFont="1" applyAlignment="1">
      <alignment horizontal="left" wrapText="1" indent="1"/>
    </xf>
    <xf numFmtId="14" fontId="6" fillId="0" borderId="2" xfId="0" applyNumberFormat="1" applyFont="1" applyBorder="1" applyAlignment="1" applyProtection="1">
      <alignment horizontal="left" vertical="center" wrapText="1" indent="1"/>
      <protection locked="0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6" fillId="2" borderId="2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horizontal="left" wrapText="1" indent="1"/>
    </xf>
    <xf numFmtId="14" fontId="5" fillId="0" borderId="0" xfId="0" applyNumberFormat="1" applyFont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0" fillId="0" borderId="0" xfId="0" applyFill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6" fillId="4" borderId="2" xfId="0" applyFont="1" applyFill="1" applyBorder="1" applyAlignment="1" applyProtection="1">
      <alignment horizontal="left" vertical="center" wrapText="1" indent="1"/>
      <protection locked="0"/>
    </xf>
    <xf numFmtId="14" fontId="6" fillId="2" borderId="2" xfId="0" applyNumberFormat="1" applyFont="1" applyFill="1" applyBorder="1" applyAlignment="1">
      <alignment horizontal="left" vertical="center" wrapText="1" indent="1"/>
    </xf>
    <xf numFmtId="1" fontId="6" fillId="2" borderId="2" xfId="0" applyNumberFormat="1" applyFont="1" applyFill="1" applyBorder="1" applyAlignment="1">
      <alignment horizontal="left" vertical="center" wrapText="1" indent="1"/>
    </xf>
    <xf numFmtId="0" fontId="14" fillId="7" borderId="1" xfId="0" applyFont="1" applyFill="1" applyBorder="1" applyAlignment="1" applyProtection="1">
      <alignment horizontal="left" vertical="center" wrapText="1" indent="1"/>
    </xf>
    <xf numFmtId="0" fontId="5" fillId="7" borderId="1" xfId="0" applyFont="1" applyFill="1" applyBorder="1" applyAlignment="1">
      <alignment horizontal="left" vertical="center" indent="1"/>
    </xf>
    <xf numFmtId="0" fontId="14" fillId="8" borderId="1" xfId="0" applyFont="1" applyFill="1" applyBorder="1" applyAlignment="1" applyProtection="1">
      <alignment horizontal="left" vertical="center" wrapText="1" indent="1"/>
    </xf>
    <xf numFmtId="0" fontId="5" fillId="8" borderId="1" xfId="0" applyFont="1" applyFill="1" applyBorder="1" applyAlignment="1">
      <alignment horizontal="left" vertical="center" indent="1"/>
    </xf>
    <xf numFmtId="0" fontId="14" fillId="9" borderId="1" xfId="0" applyFont="1" applyFill="1" applyBorder="1" applyAlignment="1" applyProtection="1">
      <alignment horizontal="left" vertical="center" wrapText="1" indent="1"/>
    </xf>
    <xf numFmtId="0" fontId="5" fillId="9" borderId="1" xfId="0" applyFont="1" applyFill="1" applyBorder="1" applyAlignment="1">
      <alignment horizontal="left" vertical="center" indent="1"/>
    </xf>
    <xf numFmtId="0" fontId="14" fillId="5" borderId="1" xfId="0" applyFont="1" applyFill="1" applyBorder="1" applyAlignment="1" applyProtection="1">
      <alignment horizontal="left" vertical="center" wrapText="1" indent="1"/>
    </xf>
    <xf numFmtId="0" fontId="5" fillId="5" borderId="1" xfId="0" applyFont="1" applyFill="1" applyBorder="1" applyAlignment="1">
      <alignment horizontal="left" vertical="center" indent="1"/>
    </xf>
    <xf numFmtId="0" fontId="15" fillId="0" borderId="0" xfId="3" applyFont="1" applyFill="1" applyBorder="1" applyAlignment="1" applyProtection="1">
      <alignment vertical="center"/>
    </xf>
    <xf numFmtId="0" fontId="1" fillId="0" borderId="0" xfId="3" applyFont="1" applyFill="1" applyBorder="1" applyAlignment="1" applyProtection="1">
      <alignment vertical="center"/>
    </xf>
    <xf numFmtId="0" fontId="15" fillId="0" borderId="0" xfId="3" applyFont="1" applyFill="1" applyBorder="1" applyAlignment="1" applyProtection="1">
      <alignment horizontal="left" vertical="center" indent="1"/>
    </xf>
    <xf numFmtId="0" fontId="1" fillId="0" borderId="0" xfId="3" applyFont="1" applyFill="1" applyBorder="1" applyAlignment="1" applyProtection="1">
      <alignment horizontal="left" vertical="center" indent="1"/>
    </xf>
    <xf numFmtId="0" fontId="16" fillId="0" borderId="0" xfId="3" applyFont="1" applyFill="1" applyBorder="1" applyAlignment="1" applyProtection="1">
      <alignment horizontal="left" vertical="center" indent="1"/>
    </xf>
    <xf numFmtId="0" fontId="17" fillId="0" borderId="0" xfId="3" applyFont="1" applyFill="1" applyBorder="1" applyProtection="1"/>
    <xf numFmtId="0" fontId="6" fillId="2" borderId="1" xfId="4" applyNumberFormat="1" applyFont="1" applyFill="1" applyBorder="1" applyAlignment="1">
      <alignment horizontal="left" vertical="center" indent="1"/>
    </xf>
    <xf numFmtId="0" fontId="14" fillId="7" borderId="4" xfId="0" applyFont="1" applyFill="1" applyBorder="1" applyAlignment="1">
      <alignment horizontal="left" vertical="center" wrapText="1" indent="1"/>
    </xf>
    <xf numFmtId="0" fontId="14" fillId="10" borderId="4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left" vertical="center" indent="1"/>
    </xf>
    <xf numFmtId="0" fontId="14" fillId="11" borderId="4" xfId="0" applyFont="1" applyFill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left" vertical="center" indent="1"/>
    </xf>
    <xf numFmtId="0" fontId="6" fillId="2" borderId="2" xfId="0" applyFont="1" applyFill="1" applyBorder="1" applyAlignment="1" applyProtection="1">
      <alignment horizontal="left" vertical="center" indent="1"/>
    </xf>
    <xf numFmtId="1" fontId="6" fillId="2" borderId="2" xfId="4" applyNumberFormat="1" applyFont="1" applyFill="1" applyBorder="1" applyAlignment="1" applyProtection="1">
      <alignment horizontal="left" vertical="center" indent="1"/>
    </xf>
    <xf numFmtId="0" fontId="5" fillId="2" borderId="0" xfId="0" applyFont="1" applyFill="1" applyProtection="1"/>
    <xf numFmtId="0" fontId="0" fillId="2" borderId="0" xfId="0" applyFill="1" applyProtection="1"/>
    <xf numFmtId="0" fontId="5" fillId="2" borderId="2" xfId="0" applyFont="1" applyFill="1" applyBorder="1" applyAlignment="1" applyProtection="1">
      <alignment horizontal="left" vertical="center" indent="1"/>
    </xf>
    <xf numFmtId="10" fontId="6" fillId="2" borderId="2" xfId="4" applyNumberFormat="1" applyFont="1" applyFill="1" applyBorder="1" applyAlignment="1" applyProtection="1">
      <alignment horizontal="left" vertical="center" wrapText="1"/>
    </xf>
    <xf numFmtId="10" fontId="6" fillId="2" borderId="2" xfId="4" applyNumberFormat="1" applyFont="1" applyFill="1" applyBorder="1" applyAlignment="1" applyProtection="1">
      <alignment horizontal="left" vertical="center" indent="1"/>
    </xf>
    <xf numFmtId="0" fontId="5" fillId="2" borderId="0" xfId="0" applyFont="1" applyFill="1" applyAlignment="1" applyProtection="1">
      <alignment wrapText="1"/>
    </xf>
    <xf numFmtId="14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2" xfId="0" applyFont="1" applyFill="1" applyBorder="1" applyAlignment="1" applyProtection="1">
      <alignment horizontal="left" vertical="center" wrapText="1" indent="1"/>
    </xf>
    <xf numFmtId="10" fontId="6" fillId="2" borderId="2" xfId="4" applyNumberFormat="1" applyFont="1" applyFill="1" applyBorder="1" applyAlignment="1" applyProtection="1">
      <alignment horizontal="left" vertical="center" wrapText="1" indent="1"/>
    </xf>
    <xf numFmtId="0" fontId="5" fillId="2" borderId="0" xfId="0" applyFont="1" applyFill="1" applyAlignment="1" applyProtection="1">
      <alignment horizontal="left" wrapText="1" indent="1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0" fillId="13" borderId="0" xfId="0" applyFont="1" applyFill="1" applyBorder="1" applyProtection="1"/>
    <xf numFmtId="0" fontId="5" fillId="13" borderId="0" xfId="1" applyFont="1" applyFill="1" applyBorder="1" applyAlignment="1" applyProtection="1">
      <alignment horizontal="center" vertical="center"/>
    </xf>
    <xf numFmtId="0" fontId="5" fillId="13" borderId="0" xfId="0" applyFont="1" applyFill="1" applyBorder="1" applyAlignment="1" applyProtection="1">
      <alignment horizontal="center" vertical="center"/>
    </xf>
    <xf numFmtId="0" fontId="1" fillId="13" borderId="0" xfId="3" applyFont="1" applyFill="1" applyBorder="1" applyProtection="1"/>
    <xf numFmtId="0" fontId="0" fillId="13" borderId="0" xfId="0" applyFont="1" applyFill="1" applyBorder="1" applyAlignment="1" applyProtection="1">
      <alignment horizontal="left" wrapText="1" indent="1"/>
    </xf>
    <xf numFmtId="0" fontId="5" fillId="13" borderId="0" xfId="1" applyFont="1" applyFill="1" applyBorder="1" applyAlignment="1" applyProtection="1">
      <alignment horizontal="left" vertical="center" wrapText="1" indent="1"/>
    </xf>
    <xf numFmtId="0" fontId="5" fillId="13" borderId="0" xfId="0" applyFont="1" applyFill="1" applyBorder="1" applyAlignment="1" applyProtection="1">
      <alignment horizontal="left" vertical="center" wrapText="1" inden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right" indent="1"/>
    </xf>
    <xf numFmtId="0" fontId="1" fillId="0" borderId="0" xfId="3" applyFont="1" applyFill="1" applyProtection="1"/>
    <xf numFmtId="0" fontId="0" fillId="0" borderId="0" xfId="0" applyFont="1" applyFill="1" applyAlignment="1" applyProtection="1">
      <alignment horizontal="left" wrapText="1" indent="1"/>
    </xf>
    <xf numFmtId="0" fontId="8" fillId="6" borderId="1" xfId="0" applyFont="1" applyFill="1" applyBorder="1" applyAlignment="1">
      <alignment horizontal="left" vertical="center" indent="1"/>
    </xf>
    <xf numFmtId="0" fontId="8" fillId="6" borderId="5" xfId="0" applyFont="1" applyFill="1" applyBorder="1" applyAlignment="1">
      <alignment horizontal="left" vertical="center" indent="1"/>
    </xf>
    <xf numFmtId="0" fontId="8" fillId="6" borderId="6" xfId="0" applyFont="1" applyFill="1" applyBorder="1" applyAlignment="1">
      <alignment horizontal="left" vertical="center" indent="1"/>
    </xf>
    <xf numFmtId="0" fontId="8" fillId="6" borderId="7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6" fillId="2" borderId="7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horizontal="left" vertical="center" wrapText="1" indent="1"/>
    </xf>
    <xf numFmtId="0" fontId="8" fillId="3" borderId="7" xfId="0" applyFont="1" applyFill="1" applyBorder="1" applyAlignment="1">
      <alignment horizontal="left" vertical="center" wrapText="1" indent="1"/>
    </xf>
    <xf numFmtId="0" fontId="19" fillId="0" borderId="0" xfId="0" applyFont="1" applyAlignment="1">
      <alignment horizontal="left" vertical="top"/>
    </xf>
    <xf numFmtId="1" fontId="20" fillId="12" borderId="8" xfId="3" applyNumberFormat="1" applyFont="1" applyFill="1" applyBorder="1" applyAlignment="1" applyProtection="1">
      <alignment horizontal="center" vertical="center" wrapText="1"/>
    </xf>
    <xf numFmtId="1" fontId="20" fillId="12" borderId="9" xfId="3" applyNumberFormat="1" applyFont="1" applyFill="1" applyBorder="1" applyAlignment="1" applyProtection="1">
      <alignment horizontal="center" vertical="center" wrapText="1"/>
    </xf>
    <xf numFmtId="0" fontId="15" fillId="0" borderId="0" xfId="3" applyFont="1" applyFill="1" applyBorder="1" applyAlignment="1" applyProtection="1">
      <alignment horizontal="left" vertical="center" wrapText="1" indent="1"/>
    </xf>
    <xf numFmtId="1" fontId="21" fillId="2" borderId="10" xfId="3" applyNumberFormat="1" applyFont="1" applyFill="1" applyBorder="1" applyAlignment="1" applyProtection="1">
      <alignment horizontal="center" vertical="center" wrapText="1"/>
    </xf>
    <xf numFmtId="1" fontId="20" fillId="7" borderId="10" xfId="3" applyNumberFormat="1" applyFont="1" applyFill="1" applyBorder="1" applyAlignment="1" applyProtection="1">
      <alignment horizontal="center" vertical="center" wrapText="1"/>
    </xf>
    <xf numFmtId="1" fontId="20" fillId="8" borderId="10" xfId="3" applyNumberFormat="1" applyFont="1" applyFill="1" applyBorder="1" applyAlignment="1" applyProtection="1">
      <alignment horizontal="center" vertical="center" wrapText="1"/>
    </xf>
    <xf numFmtId="1" fontId="20" fillId="11" borderId="10" xfId="3" applyNumberFormat="1" applyFont="1" applyFill="1" applyBorder="1" applyAlignment="1" applyProtection="1">
      <alignment horizontal="center" vertical="center" wrapText="1"/>
    </xf>
    <xf numFmtId="0" fontId="15" fillId="0" borderId="0" xfId="3" applyFont="1" applyFill="1" applyBorder="1" applyAlignment="1" applyProtection="1">
      <alignment horizontal="left" vertical="center" wrapText="1"/>
    </xf>
    <xf numFmtId="1" fontId="20" fillId="10" borderId="10" xfId="3" applyNumberFormat="1" applyFont="1" applyFill="1" applyBorder="1" applyAlignment="1" applyProtection="1">
      <alignment horizontal="center" vertical="center" wrapText="1"/>
    </xf>
    <xf numFmtId="10" fontId="20" fillId="11" borderId="10" xfId="4" applyNumberFormat="1" applyFont="1" applyFill="1" applyBorder="1" applyAlignment="1" applyProtection="1">
      <alignment horizontal="center" vertical="center" wrapText="1"/>
    </xf>
    <xf numFmtId="0" fontId="15" fillId="0" borderId="0" xfId="3" applyFont="1" applyFill="1" applyBorder="1" applyAlignment="1" applyProtection="1">
      <alignment horizontal="left" vertical="center"/>
    </xf>
  </cellXfs>
  <cellStyles count="6">
    <cellStyle name="Hiperlink" xfId="1" builtinId="8"/>
    <cellStyle name="Hiperlink 2" xfId="2" xr:uid="{00000000-0005-0000-0000-000001000000}"/>
    <cellStyle name="Normal" xfId="0" builtinId="0"/>
    <cellStyle name="Normal 2" xfId="3" xr:uid="{00000000-0005-0000-0000-000003000000}"/>
    <cellStyle name="Porcentagem" xfId="4" builtinId="5"/>
    <cellStyle name="Porcentagem 2" xfId="5" xr:uid="{00000000-0005-0000-0000-000005000000}"/>
  </cellStyles>
  <dxfs count="12">
    <dxf>
      <font>
        <color theme="0"/>
      </font>
      <fill>
        <patternFill>
          <bgColor rgb="FFF0462E"/>
        </patternFill>
      </fill>
    </dxf>
    <dxf>
      <font>
        <color theme="0"/>
      </font>
      <fill>
        <patternFill>
          <bgColor rgb="FF55B03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rgb="FFF0462E"/>
        </patternFill>
      </fill>
    </dxf>
    <dxf>
      <font>
        <color theme="0"/>
      </font>
      <fill>
        <patternFill>
          <bgColor rgb="FF55B03E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781D"/>
        </patternFill>
      </fill>
    </dxf>
    <dxf>
      <font>
        <color theme="0"/>
      </font>
      <fill>
        <patternFill>
          <bgColor rgb="FFF0462E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55B03E"/>
        </patternFill>
      </fill>
    </dxf>
    <dxf>
      <fill>
        <patternFill>
          <bgColor rgb="FFFFC000"/>
        </patternFill>
      </fill>
    </dxf>
    <dxf>
      <fill>
        <patternFill>
          <bgColor rgb="FFFA462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488076490438695"/>
          <c:y val="0.13004364236367369"/>
          <c:w val="0.77023847019122604"/>
          <c:h val="0.55840098511321057"/>
        </c:manualLayout>
      </c:layout>
      <c:doughnutChart>
        <c:varyColors val="1"/>
        <c:ser>
          <c:idx val="0"/>
          <c:order val="0"/>
          <c:tx>
            <c:strRef>
              <c:f>'D-A'!$G$20</c:f>
              <c:strCache>
                <c:ptCount val="1"/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55B03E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8C1-4BF4-A393-21C274A3B653}"/>
              </c:ext>
            </c:extLst>
          </c:dPt>
          <c:dPt>
            <c:idx val="1"/>
            <c:bubble3D val="0"/>
            <c:spPr>
              <a:solidFill>
                <a:srgbClr val="F0462E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8C1-4BF4-A393-21C274A3B65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8C1-4BF4-A393-21C274A3B65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'D-A'!$F$21:$F$23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se aplica</c:v>
                </c:pt>
              </c:strCache>
            </c:strRef>
          </c:cat>
          <c:val>
            <c:numRef>
              <c:f>'D-A'!$G$21:$G$23</c:f>
              <c:numCache>
                <c:formatCode>#,##0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C-1E48-BFAE-8680A1E66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solidFill>
          <a:schemeClr val="bg1">
            <a:lumMod val="95000"/>
          </a:schemeClr>
        </a:solidFill>
      </c:spPr>
    </c:plotArea>
    <c:legend>
      <c:legendPos val="b"/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85000"/>
        </a:schemeClr>
      </a:solidFill>
    </a:ln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52905886764155"/>
          <c:y val="0.12732232618037639"/>
          <c:w val="0.76216385451818525"/>
          <c:h val="0.55191190657396327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8A4-4E86-9CE7-91B94CE98CC6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8A4-4E86-9CE7-91B94CE98CC6}"/>
              </c:ext>
            </c:extLst>
          </c:dPt>
          <c:dPt>
            <c:idx val="2"/>
            <c:bubble3D val="0"/>
            <c:spPr>
              <a:solidFill>
                <a:srgbClr val="F0462E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8A4-4E86-9CE7-91B94CE98CC6}"/>
              </c:ext>
            </c:extLst>
          </c:dPt>
          <c:dPt>
            <c:idx val="3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8A4-4E86-9CE7-91B94CE98CC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'D-A'!$J$21:$J$24</c:f>
              <c:strCache>
                <c:ptCount val="4"/>
                <c:pt idx="0">
                  <c:v>Ferida levemente</c:v>
                </c:pt>
                <c:pt idx="1">
                  <c:v>Ferida</c:v>
                </c:pt>
                <c:pt idx="2">
                  <c:v>Ferida gravemente</c:v>
                </c:pt>
                <c:pt idx="3">
                  <c:v>Óbito</c:v>
                </c:pt>
              </c:strCache>
            </c:strRef>
          </c:cat>
          <c:val>
            <c:numRef>
              <c:f>'D-A'!$K$21:$K$24</c:f>
              <c:numCache>
                <c:formatCode>#,##0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C-1B4E-AF3F-AE99C1D01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0.2064049520691634"/>
          <c:y val="0.74942812305119832"/>
          <c:w val="0.60147583702574814"/>
          <c:h val="0.229882335204183"/>
        </c:manualLayout>
      </c:layout>
      <c:overlay val="0"/>
      <c:txPr>
        <a:bodyPr/>
        <a:lstStyle/>
        <a:p>
          <a:pPr rtl="0">
            <a:defRPr sz="1000"/>
          </a:pPr>
          <a:endParaRPr lang="pt-B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85000"/>
        </a:schemeClr>
      </a:solidFill>
    </a:ln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'D-A'!$N$21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6699CC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'D-A'!$O$20</c:f>
              <c:numCache>
                <c:formatCode>General</c:formatCode>
                <c:ptCount val="1"/>
              </c:numCache>
            </c:numRef>
          </c:cat>
          <c:val>
            <c:numRef>
              <c:f>'D-A'!$O$21</c:f>
              <c:numCache>
                <c:formatCode>0</c:formatCode>
                <c:ptCount val="1"/>
                <c:pt idx="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1-BB49-BE92-3E422C115FB1}"/>
            </c:ext>
          </c:extLst>
        </c:ser>
        <c:ser>
          <c:idx val="1"/>
          <c:order val="1"/>
          <c:tx>
            <c:strRef>
              <c:f>'D-A'!$N$22</c:f>
              <c:strCache>
                <c:ptCount val="1"/>
                <c:pt idx="0">
                  <c:v>Acidentes</c:v>
                </c:pt>
              </c:strCache>
            </c:strRef>
          </c:tx>
          <c:spPr>
            <a:solidFill>
              <a:srgbClr val="F0462E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'D-A'!$O$20</c:f>
              <c:numCache>
                <c:formatCode>General</c:formatCode>
                <c:ptCount val="1"/>
              </c:numCache>
            </c:numRef>
          </c:cat>
          <c:val>
            <c:numRef>
              <c:f>'D-A'!$O$22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A1-BB49-BE92-3E422C115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0"/>
        <c:axId val="439494704"/>
        <c:axId val="439495096"/>
      </c:barChart>
      <c:catAx>
        <c:axId val="43949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495096"/>
        <c:crosses val="autoZero"/>
        <c:auto val="1"/>
        <c:lblAlgn val="ctr"/>
        <c:lblOffset val="100"/>
        <c:noMultiLvlLbl val="0"/>
      </c:catAx>
      <c:valAx>
        <c:axId val="439495096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439494704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85000"/>
        </a:schemeClr>
      </a:solidFill>
    </a:ln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'D-A'!$R$19</c:f>
              <c:strCache>
                <c:ptCount val="1"/>
              </c:strCache>
            </c:strRef>
          </c:tx>
          <c:spPr>
            <a:solidFill>
              <a:srgbClr val="F0462E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'D-A'!$R$21:$R$25</c:f>
              <c:strCache>
                <c:ptCount val="5"/>
                <c:pt idx="0">
                  <c:v>Financeiro</c:v>
                </c:pt>
                <c:pt idx="1">
                  <c:v>Jurídico</c:v>
                </c:pt>
                <c:pt idx="2">
                  <c:v>Logística</c:v>
                </c:pt>
                <c:pt idx="3">
                  <c:v>Contabilidade</c:v>
                </c:pt>
                <c:pt idx="4">
                  <c:v>Gestão de pessoas</c:v>
                </c:pt>
              </c:strCache>
            </c:strRef>
          </c:cat>
          <c:val>
            <c:numRef>
              <c:f>'D-A'!$S$21:$S$25</c:f>
              <c:numCache>
                <c:formatCode>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4-F64F-9B97-7436A3C19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0"/>
        <c:axId val="439495880"/>
        <c:axId val="439496272"/>
      </c:barChart>
      <c:catAx>
        <c:axId val="439495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t-BR"/>
          </a:p>
        </c:txPr>
        <c:crossAx val="439496272"/>
        <c:crosses val="autoZero"/>
        <c:auto val="1"/>
        <c:lblAlgn val="ctr"/>
        <c:lblOffset val="100"/>
        <c:noMultiLvlLbl val="0"/>
      </c:catAx>
      <c:valAx>
        <c:axId val="43949627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3949588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85000"/>
        </a:schemeClr>
      </a:solidFill>
    </a:ln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948520599472119"/>
          <c:y val="6.0496357287674919E-2"/>
          <c:w val="0.74779463821089354"/>
          <c:h val="0.59074041956230372"/>
        </c:manualLayout>
      </c:layout>
      <c:doughnutChart>
        <c:varyColors val="1"/>
        <c:ser>
          <c:idx val="0"/>
          <c:order val="0"/>
          <c:tx>
            <c:strRef>
              <c:f>'D-E'!$G$17</c:f>
              <c:strCache>
                <c:ptCount val="1"/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F0462E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D17-4747-B1D1-4F62DC7DC840}"/>
              </c:ext>
            </c:extLst>
          </c:dPt>
          <c:dPt>
            <c:idx val="1"/>
            <c:bubble3D val="0"/>
            <c:spPr>
              <a:solidFill>
                <a:srgbClr val="55B03E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D17-4747-B1D1-4F62DC7DC84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'D-E'!$F$18:$F$19</c:f>
              <c:strCache>
                <c:ptCount val="2"/>
                <c:pt idx="0">
                  <c:v>Com Complicações</c:v>
                </c:pt>
                <c:pt idx="1">
                  <c:v>Sem Complicações</c:v>
                </c:pt>
              </c:strCache>
            </c:strRef>
          </c:cat>
          <c:val>
            <c:numRef>
              <c:f>'D-E'!$G$18:$G$19</c:f>
              <c:numCache>
                <c:formatCode>#,##0</c:formatCode>
                <c:ptCount val="2"/>
                <c:pt idx="0">
                  <c:v>9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4-3648-8A7F-FCFA9FA7F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0.11575316243364317"/>
          <c:y val="0.82697240748589151"/>
          <c:w val="0.76849328044520759"/>
          <c:h val="0.15107641289881257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85000"/>
        </a:schemeClr>
      </a:solidFill>
    </a:ln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314835625944494E-2"/>
          <c:y val="4.8422698665757082E-2"/>
          <c:w val="0.95405068117786662"/>
          <c:h val="0.866106122632683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'D-E'!$K$18:$K$29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'D-E'!$L$18:$L$29</c:f>
              <c:numCache>
                <c:formatCode>#,##0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6-CA41-9014-0F5BDEC70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39499016"/>
        <c:axId val="439497448"/>
      </c:barChart>
      <c:catAx>
        <c:axId val="439499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pt-BR"/>
          </a:p>
        </c:txPr>
        <c:crossAx val="439497448"/>
        <c:crosses val="autoZero"/>
        <c:auto val="1"/>
        <c:lblAlgn val="ctr"/>
        <c:lblOffset val="100"/>
        <c:noMultiLvlLbl val="0"/>
      </c:catAx>
      <c:valAx>
        <c:axId val="4394974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94990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85000"/>
        </a:schemeClr>
      </a:solidFill>
    </a:ln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CAD_CARGO!A1"/><Relationship Id="rId3" Type="http://schemas.openxmlformats.org/officeDocument/2006/relationships/hyperlink" Target="#PPRA!A1"/><Relationship Id="rId7" Type="http://schemas.openxmlformats.org/officeDocument/2006/relationships/hyperlink" Target="#'D-A'!A1"/><Relationship Id="rId2" Type="http://schemas.openxmlformats.org/officeDocument/2006/relationships/hyperlink" Target="#CAD_AREA!A1"/><Relationship Id="rId1" Type="http://schemas.openxmlformats.org/officeDocument/2006/relationships/hyperlink" Target="#RC_ACID!A1"/><Relationship Id="rId6" Type="http://schemas.openxmlformats.org/officeDocument/2006/relationships/hyperlink" Target="#'C-E'!A1"/><Relationship Id="rId5" Type="http://schemas.openxmlformats.org/officeDocument/2006/relationships/hyperlink" Target="#'C-A'!A1"/><Relationship Id="rId4" Type="http://schemas.openxmlformats.org/officeDocument/2006/relationships/hyperlink" Target="#PCMSO!A1"/><Relationship Id="rId9" Type="http://schemas.openxmlformats.org/officeDocument/2006/relationships/hyperlink" Target="#CAD_FUNC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RC_EXAM!A1"/><Relationship Id="rId3" Type="http://schemas.openxmlformats.org/officeDocument/2006/relationships/hyperlink" Target="#PPRA!A1"/><Relationship Id="rId7" Type="http://schemas.openxmlformats.org/officeDocument/2006/relationships/hyperlink" Target="#'D-A'!A1"/><Relationship Id="rId2" Type="http://schemas.openxmlformats.org/officeDocument/2006/relationships/hyperlink" Target="#CAD_AREA!A1"/><Relationship Id="rId1" Type="http://schemas.openxmlformats.org/officeDocument/2006/relationships/hyperlink" Target="#RC_ACID!A1"/><Relationship Id="rId6" Type="http://schemas.openxmlformats.org/officeDocument/2006/relationships/hyperlink" Target="#'C-E'!A1"/><Relationship Id="rId5" Type="http://schemas.openxmlformats.org/officeDocument/2006/relationships/hyperlink" Target="#'C-A'!A1"/><Relationship Id="rId4" Type="http://schemas.openxmlformats.org/officeDocument/2006/relationships/hyperlink" Target="#PCMSO!A1"/><Relationship Id="rId9" Type="http://schemas.openxmlformats.org/officeDocument/2006/relationships/hyperlink" Target="#RI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C-A'!A1"/><Relationship Id="rId3" Type="http://schemas.openxmlformats.org/officeDocument/2006/relationships/chart" Target="../charts/chart3.xml"/><Relationship Id="rId7" Type="http://schemas.openxmlformats.org/officeDocument/2006/relationships/hyperlink" Target="#PCMSO!A1"/><Relationship Id="rId12" Type="http://schemas.openxmlformats.org/officeDocument/2006/relationships/chart" Target="../charts/chart4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PPRA!A1"/><Relationship Id="rId11" Type="http://schemas.openxmlformats.org/officeDocument/2006/relationships/hyperlink" Target="#'D-E'!A1"/><Relationship Id="rId5" Type="http://schemas.openxmlformats.org/officeDocument/2006/relationships/hyperlink" Target="#CAD_AREA!A1"/><Relationship Id="rId10" Type="http://schemas.openxmlformats.org/officeDocument/2006/relationships/hyperlink" Target="#'D-A'!A1"/><Relationship Id="rId4" Type="http://schemas.openxmlformats.org/officeDocument/2006/relationships/hyperlink" Target="#RC_ACID!A1"/><Relationship Id="rId9" Type="http://schemas.openxmlformats.org/officeDocument/2006/relationships/hyperlink" Target="#'C-E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C-E'!A1"/><Relationship Id="rId3" Type="http://schemas.openxmlformats.org/officeDocument/2006/relationships/hyperlink" Target="#RC_ACID!A1"/><Relationship Id="rId7" Type="http://schemas.openxmlformats.org/officeDocument/2006/relationships/hyperlink" Target="#'C-A'!A1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hyperlink" Target="#PCMSO!A1"/><Relationship Id="rId5" Type="http://schemas.openxmlformats.org/officeDocument/2006/relationships/hyperlink" Target="#PPRA!A1"/><Relationship Id="rId10" Type="http://schemas.openxmlformats.org/officeDocument/2006/relationships/hyperlink" Target="#'D-E'!A1"/><Relationship Id="rId4" Type="http://schemas.openxmlformats.org/officeDocument/2006/relationships/hyperlink" Target="#CAD_AREA!A1"/><Relationship Id="rId9" Type="http://schemas.openxmlformats.org/officeDocument/2006/relationships/hyperlink" Target="#'D-A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D_CARGO!A1"/><Relationship Id="rId3" Type="http://schemas.openxmlformats.org/officeDocument/2006/relationships/hyperlink" Target="#PPRA!A1"/><Relationship Id="rId7" Type="http://schemas.openxmlformats.org/officeDocument/2006/relationships/hyperlink" Target="#'D-A'!A1"/><Relationship Id="rId2" Type="http://schemas.openxmlformats.org/officeDocument/2006/relationships/hyperlink" Target="#CAD_AREA!A1"/><Relationship Id="rId1" Type="http://schemas.openxmlformats.org/officeDocument/2006/relationships/hyperlink" Target="#RC_ACID!A1"/><Relationship Id="rId6" Type="http://schemas.openxmlformats.org/officeDocument/2006/relationships/hyperlink" Target="#'C-E'!A1"/><Relationship Id="rId5" Type="http://schemas.openxmlformats.org/officeDocument/2006/relationships/hyperlink" Target="#'C-A'!A1"/><Relationship Id="rId4" Type="http://schemas.openxmlformats.org/officeDocument/2006/relationships/hyperlink" Target="#PCMSO!A1"/><Relationship Id="rId9" Type="http://schemas.openxmlformats.org/officeDocument/2006/relationships/hyperlink" Target="#CAD_FUNC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CAD_CARGO!A1"/><Relationship Id="rId3" Type="http://schemas.openxmlformats.org/officeDocument/2006/relationships/hyperlink" Target="#PPRA!A1"/><Relationship Id="rId7" Type="http://schemas.openxmlformats.org/officeDocument/2006/relationships/hyperlink" Target="#'D-A'!A1"/><Relationship Id="rId2" Type="http://schemas.openxmlformats.org/officeDocument/2006/relationships/hyperlink" Target="#CAD_AREA!A1"/><Relationship Id="rId1" Type="http://schemas.openxmlformats.org/officeDocument/2006/relationships/hyperlink" Target="#RC_ACID!A1"/><Relationship Id="rId6" Type="http://schemas.openxmlformats.org/officeDocument/2006/relationships/hyperlink" Target="#'C-E'!A1"/><Relationship Id="rId5" Type="http://schemas.openxmlformats.org/officeDocument/2006/relationships/hyperlink" Target="#'C-A'!A1"/><Relationship Id="rId4" Type="http://schemas.openxmlformats.org/officeDocument/2006/relationships/hyperlink" Target="#PCMSO!A1"/><Relationship Id="rId9" Type="http://schemas.openxmlformats.org/officeDocument/2006/relationships/hyperlink" Target="#CAD_FUNC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PRA!A1"/><Relationship Id="rId7" Type="http://schemas.openxmlformats.org/officeDocument/2006/relationships/hyperlink" Target="#'D-A'!A1"/><Relationship Id="rId2" Type="http://schemas.openxmlformats.org/officeDocument/2006/relationships/hyperlink" Target="#CAD_AREA!A1"/><Relationship Id="rId1" Type="http://schemas.openxmlformats.org/officeDocument/2006/relationships/hyperlink" Target="#RC_ACID!A1"/><Relationship Id="rId6" Type="http://schemas.openxmlformats.org/officeDocument/2006/relationships/hyperlink" Target="#'C-E'!A1"/><Relationship Id="rId5" Type="http://schemas.openxmlformats.org/officeDocument/2006/relationships/hyperlink" Target="#'C-A'!A1"/><Relationship Id="rId4" Type="http://schemas.openxmlformats.org/officeDocument/2006/relationships/hyperlink" Target="#PCMS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PRA!A1"/><Relationship Id="rId7" Type="http://schemas.openxmlformats.org/officeDocument/2006/relationships/hyperlink" Target="#'D-A'!A1"/><Relationship Id="rId2" Type="http://schemas.openxmlformats.org/officeDocument/2006/relationships/hyperlink" Target="#CAD_AREA!A1"/><Relationship Id="rId1" Type="http://schemas.openxmlformats.org/officeDocument/2006/relationships/hyperlink" Target="#RC_ACID!A1"/><Relationship Id="rId6" Type="http://schemas.openxmlformats.org/officeDocument/2006/relationships/hyperlink" Target="#'C-E'!A1"/><Relationship Id="rId5" Type="http://schemas.openxmlformats.org/officeDocument/2006/relationships/hyperlink" Target="#'C-A'!A1"/><Relationship Id="rId4" Type="http://schemas.openxmlformats.org/officeDocument/2006/relationships/hyperlink" Target="#PCMS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PRA!A1"/><Relationship Id="rId7" Type="http://schemas.openxmlformats.org/officeDocument/2006/relationships/hyperlink" Target="#'D-A'!A1"/><Relationship Id="rId2" Type="http://schemas.openxmlformats.org/officeDocument/2006/relationships/hyperlink" Target="#CAD_AREA!A1"/><Relationship Id="rId1" Type="http://schemas.openxmlformats.org/officeDocument/2006/relationships/hyperlink" Target="#RC_ACID!A1"/><Relationship Id="rId6" Type="http://schemas.openxmlformats.org/officeDocument/2006/relationships/hyperlink" Target="#'C-E'!A1"/><Relationship Id="rId5" Type="http://schemas.openxmlformats.org/officeDocument/2006/relationships/hyperlink" Target="#'C-A'!A1"/><Relationship Id="rId4" Type="http://schemas.openxmlformats.org/officeDocument/2006/relationships/hyperlink" Target="#PCMS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PPRA!A1"/><Relationship Id="rId7" Type="http://schemas.openxmlformats.org/officeDocument/2006/relationships/hyperlink" Target="#'D-A'!A1"/><Relationship Id="rId2" Type="http://schemas.openxmlformats.org/officeDocument/2006/relationships/hyperlink" Target="#CAD_AREA!A1"/><Relationship Id="rId1" Type="http://schemas.openxmlformats.org/officeDocument/2006/relationships/hyperlink" Target="#RC_ACID!A1"/><Relationship Id="rId6" Type="http://schemas.openxmlformats.org/officeDocument/2006/relationships/hyperlink" Target="#'C-E'!A1"/><Relationship Id="rId5" Type="http://schemas.openxmlformats.org/officeDocument/2006/relationships/hyperlink" Target="#'C-A'!A1"/><Relationship Id="rId4" Type="http://schemas.openxmlformats.org/officeDocument/2006/relationships/hyperlink" Target="#PCMSO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RC_EXAM!A1"/><Relationship Id="rId3" Type="http://schemas.openxmlformats.org/officeDocument/2006/relationships/hyperlink" Target="#PPRA!A1"/><Relationship Id="rId7" Type="http://schemas.openxmlformats.org/officeDocument/2006/relationships/hyperlink" Target="#'D-A'!A1"/><Relationship Id="rId2" Type="http://schemas.openxmlformats.org/officeDocument/2006/relationships/hyperlink" Target="#CAD_AREA!A1"/><Relationship Id="rId1" Type="http://schemas.openxmlformats.org/officeDocument/2006/relationships/hyperlink" Target="#RC_ACID!A1"/><Relationship Id="rId6" Type="http://schemas.openxmlformats.org/officeDocument/2006/relationships/hyperlink" Target="#'C-E'!A1"/><Relationship Id="rId5" Type="http://schemas.openxmlformats.org/officeDocument/2006/relationships/hyperlink" Target="#'C-A'!A1"/><Relationship Id="rId4" Type="http://schemas.openxmlformats.org/officeDocument/2006/relationships/hyperlink" Target="#PCMSO!A1"/><Relationship Id="rId9" Type="http://schemas.openxmlformats.org/officeDocument/2006/relationships/hyperlink" Target="#RI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RC_EXAM!A1"/><Relationship Id="rId3" Type="http://schemas.openxmlformats.org/officeDocument/2006/relationships/hyperlink" Target="#PPRA!A1"/><Relationship Id="rId7" Type="http://schemas.openxmlformats.org/officeDocument/2006/relationships/hyperlink" Target="#'D-A'!A1"/><Relationship Id="rId2" Type="http://schemas.openxmlformats.org/officeDocument/2006/relationships/hyperlink" Target="#CAD_AREA!A1"/><Relationship Id="rId1" Type="http://schemas.openxmlformats.org/officeDocument/2006/relationships/hyperlink" Target="#RC_ACID!A1"/><Relationship Id="rId6" Type="http://schemas.openxmlformats.org/officeDocument/2006/relationships/hyperlink" Target="#'C-E'!A1"/><Relationship Id="rId5" Type="http://schemas.openxmlformats.org/officeDocument/2006/relationships/hyperlink" Target="#'C-A'!A1"/><Relationship Id="rId4" Type="http://schemas.openxmlformats.org/officeDocument/2006/relationships/hyperlink" Target="#PCMSO!A1"/><Relationship Id="rId9" Type="http://schemas.openxmlformats.org/officeDocument/2006/relationships/hyperlink" Target="#R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222247</xdr:colOff>
      <xdr:row>0</xdr:row>
      <xdr:rowOff>0</xdr:rowOff>
    </xdr:from>
    <xdr:to>
      <xdr:col>9</xdr:col>
      <xdr:colOff>78313</xdr:colOff>
      <xdr:row>1</xdr:row>
      <xdr:rowOff>2910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>
        <a:xfrm>
          <a:off x="6603997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RELATÓRIOS</a:t>
          </a:r>
        </a:p>
      </xdr:txBody>
    </xdr:sp>
    <xdr:clientData/>
  </xdr:twoCellAnchor>
  <xdr:twoCellAnchor editAs="absolute">
    <xdr:from>
      <xdr:col>2</xdr:col>
      <xdr:colOff>1153582</xdr:colOff>
      <xdr:row>0</xdr:row>
      <xdr:rowOff>0</xdr:rowOff>
    </xdr:from>
    <xdr:to>
      <xdr:col>2</xdr:col>
      <xdr:colOff>2194981</xdr:colOff>
      <xdr:row>1</xdr:row>
      <xdr:rowOff>2910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>
        <a:xfrm>
          <a:off x="1396999" y="0"/>
          <a:ext cx="1041399" cy="50032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CADASTRO</a:t>
          </a:r>
        </a:p>
      </xdr:txBody>
    </xdr:sp>
    <xdr:clientData/>
  </xdr:twoCellAnchor>
  <xdr:twoCellAnchor editAs="absolute">
    <xdr:from>
      <xdr:col>2</xdr:col>
      <xdr:colOff>2194982</xdr:colOff>
      <xdr:row>0</xdr:row>
      <xdr:rowOff>0</xdr:rowOff>
    </xdr:from>
    <xdr:to>
      <xdr:col>3</xdr:col>
      <xdr:colOff>761640</xdr:colOff>
      <xdr:row>1</xdr:row>
      <xdr:rowOff>2910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>
        <a:xfrm>
          <a:off x="2438399" y="0"/>
          <a:ext cx="1032574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PPRA</a:t>
          </a:r>
        </a:p>
      </xdr:txBody>
    </xdr:sp>
    <xdr:clientData/>
  </xdr:twoCellAnchor>
  <xdr:twoCellAnchor editAs="absolute">
    <xdr:from>
      <xdr:col>3</xdr:col>
      <xdr:colOff>759883</xdr:colOff>
      <xdr:row>0</xdr:row>
      <xdr:rowOff>0</xdr:rowOff>
    </xdr:from>
    <xdr:to>
      <xdr:col>3</xdr:col>
      <xdr:colOff>1811865</xdr:colOff>
      <xdr:row>1</xdr:row>
      <xdr:rowOff>2910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>
        <a:xfrm>
          <a:off x="3469216" y="0"/>
          <a:ext cx="1051982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PCMSO</a:t>
          </a:r>
        </a:p>
      </xdr:txBody>
    </xdr:sp>
    <xdr:clientData/>
  </xdr:twoCellAnchor>
  <xdr:twoCellAnchor editAs="absolute">
    <xdr:from>
      <xdr:col>3</xdr:col>
      <xdr:colOff>1811866</xdr:colOff>
      <xdr:row>0</xdr:row>
      <xdr:rowOff>0</xdr:rowOff>
    </xdr:from>
    <xdr:to>
      <xdr:col>5</xdr:col>
      <xdr:colOff>366181</xdr:colOff>
      <xdr:row>1</xdr:row>
      <xdr:rowOff>2910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>
        <a:xfrm>
          <a:off x="45211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</a:t>
          </a:r>
          <a:r>
            <a:rPr lang="pt-BR" sz="1100" b="1" baseline="0"/>
            <a:t> DE ACIDENTES</a:t>
          </a:r>
          <a:endParaRPr lang="pt-BR" sz="1100" b="1"/>
        </a:p>
      </xdr:txBody>
    </xdr:sp>
    <xdr:clientData/>
  </xdr:twoCellAnchor>
  <xdr:twoCellAnchor editAs="absolute">
    <xdr:from>
      <xdr:col>5</xdr:col>
      <xdr:colOff>366182</xdr:colOff>
      <xdr:row>0</xdr:row>
      <xdr:rowOff>0</xdr:rowOff>
    </xdr:from>
    <xdr:to>
      <xdr:col>7</xdr:col>
      <xdr:colOff>222248</xdr:colOff>
      <xdr:row>1</xdr:row>
      <xdr:rowOff>2910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>
        <a:xfrm>
          <a:off x="55625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 DE EXAMES</a:t>
          </a:r>
        </a:p>
      </xdr:txBody>
    </xdr:sp>
    <xdr:clientData/>
  </xdr:twoCellAnchor>
  <xdr:twoCellAnchor editAs="absolute">
    <xdr:from>
      <xdr:col>9</xdr:col>
      <xdr:colOff>78286</xdr:colOff>
      <xdr:row>0</xdr:row>
      <xdr:rowOff>4238</xdr:rowOff>
    </xdr:from>
    <xdr:to>
      <xdr:col>10</xdr:col>
      <xdr:colOff>527018</xdr:colOff>
      <xdr:row>1</xdr:row>
      <xdr:rowOff>7148</xdr:rowOff>
    </xdr:to>
    <xdr:sp macro="" textlink="">
      <xdr:nvSpPr>
        <xdr:cNvPr id="10" name="Retângulo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/>
        </xdr:cNvSpPr>
      </xdr:nvSpPr>
      <xdr:spPr>
        <a:xfrm>
          <a:off x="7645369" y="4238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2</xdr:col>
      <xdr:colOff>846671</xdr:colOff>
      <xdr:row>1</xdr:row>
      <xdr:rowOff>95250</xdr:rowOff>
    </xdr:from>
    <xdr:to>
      <xdr:col>2</xdr:col>
      <xdr:colOff>2095504</xdr:colOff>
      <xdr:row>2</xdr:row>
      <xdr:rowOff>13567</xdr:rowOff>
    </xdr:to>
    <xdr:sp macro="" textlink="">
      <xdr:nvSpPr>
        <xdr:cNvPr id="11" name="Retângul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90088" y="592667"/>
          <a:ext cx="1248833" cy="2993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ÁREA</a:t>
          </a:r>
        </a:p>
      </xdr:txBody>
    </xdr:sp>
    <xdr:clientData/>
  </xdr:twoCellAnchor>
  <xdr:twoCellAnchor editAs="absolute">
    <xdr:from>
      <xdr:col>2</xdr:col>
      <xdr:colOff>2110321</xdr:colOff>
      <xdr:row>1</xdr:row>
      <xdr:rowOff>88901</xdr:rowOff>
    </xdr:from>
    <xdr:to>
      <xdr:col>3</xdr:col>
      <xdr:colOff>899584</xdr:colOff>
      <xdr:row>2</xdr:row>
      <xdr:rowOff>7218</xdr:rowOff>
    </xdr:to>
    <xdr:sp macro="" textlink="">
      <xdr:nvSpPr>
        <xdr:cNvPr id="12" name="Retângulo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353738" y="586318"/>
          <a:ext cx="1255179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CARGO</a:t>
          </a:r>
        </a:p>
      </xdr:txBody>
    </xdr:sp>
    <xdr:clientData/>
  </xdr:twoCellAnchor>
  <xdr:twoCellAnchor editAs="absolute">
    <xdr:from>
      <xdr:col>3</xdr:col>
      <xdr:colOff>908067</xdr:colOff>
      <xdr:row>1</xdr:row>
      <xdr:rowOff>84666</xdr:rowOff>
    </xdr:from>
    <xdr:to>
      <xdr:col>4</xdr:col>
      <xdr:colOff>285762</xdr:colOff>
      <xdr:row>2</xdr:row>
      <xdr:rowOff>11451</xdr:rowOff>
    </xdr:to>
    <xdr:sp macro="" textlink="">
      <xdr:nvSpPr>
        <xdr:cNvPr id="13" name="Retângulo 1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617400" y="582083"/>
          <a:ext cx="1250945" cy="3077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FUNCIONÁRIOS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730247</xdr:colOff>
      <xdr:row>0</xdr:row>
      <xdr:rowOff>0</xdr:rowOff>
    </xdr:from>
    <xdr:to>
      <xdr:col>7</xdr:col>
      <xdr:colOff>480479</xdr:colOff>
      <xdr:row>1</xdr:row>
      <xdr:rowOff>2910</xdr:rowOff>
    </xdr:to>
    <xdr:sp macro="" textlink="">
      <xdr:nvSpPr>
        <xdr:cNvPr id="8" name="Retângul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/>
        </xdr:cNvSpPr>
      </xdr:nvSpPr>
      <xdr:spPr>
        <a:xfrm>
          <a:off x="6603997" y="0"/>
          <a:ext cx="1041399" cy="5003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RELATÓRIOS</a:t>
          </a:r>
        </a:p>
      </xdr:txBody>
    </xdr:sp>
    <xdr:clientData/>
  </xdr:twoCellAnchor>
  <xdr:twoCellAnchor editAs="absolute">
    <xdr:from>
      <xdr:col>2</xdr:col>
      <xdr:colOff>1153582</xdr:colOff>
      <xdr:row>0</xdr:row>
      <xdr:rowOff>0</xdr:rowOff>
    </xdr:from>
    <xdr:to>
      <xdr:col>3</xdr:col>
      <xdr:colOff>565148</xdr:colOff>
      <xdr:row>1</xdr:row>
      <xdr:rowOff>2910</xdr:rowOff>
    </xdr:to>
    <xdr:sp macro="" textlink="">
      <xdr:nvSpPr>
        <xdr:cNvPr id="10" name="Retângul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/>
        </xdr:cNvSpPr>
      </xdr:nvSpPr>
      <xdr:spPr>
        <a:xfrm>
          <a:off x="13969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CADASTRO</a:t>
          </a:r>
        </a:p>
      </xdr:txBody>
    </xdr:sp>
    <xdr:clientData/>
  </xdr:twoCellAnchor>
  <xdr:twoCellAnchor editAs="absolute">
    <xdr:from>
      <xdr:col>3</xdr:col>
      <xdr:colOff>565149</xdr:colOff>
      <xdr:row>0</xdr:row>
      <xdr:rowOff>0</xdr:rowOff>
    </xdr:from>
    <xdr:to>
      <xdr:col>4</xdr:col>
      <xdr:colOff>306556</xdr:colOff>
      <xdr:row>1</xdr:row>
      <xdr:rowOff>2910</xdr:rowOff>
    </xdr:to>
    <xdr:sp macro="" textlink="">
      <xdr:nvSpPr>
        <xdr:cNvPr id="11" name="Retângul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/>
        </xdr:cNvSpPr>
      </xdr:nvSpPr>
      <xdr:spPr>
        <a:xfrm>
          <a:off x="2438399" y="0"/>
          <a:ext cx="1032574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PPRA</a:t>
          </a:r>
        </a:p>
      </xdr:txBody>
    </xdr:sp>
    <xdr:clientData/>
  </xdr:twoCellAnchor>
  <xdr:twoCellAnchor editAs="absolute">
    <xdr:from>
      <xdr:col>4</xdr:col>
      <xdr:colOff>304799</xdr:colOff>
      <xdr:row>0</xdr:row>
      <xdr:rowOff>0</xdr:rowOff>
    </xdr:from>
    <xdr:to>
      <xdr:col>4</xdr:col>
      <xdr:colOff>1356781</xdr:colOff>
      <xdr:row>1</xdr:row>
      <xdr:rowOff>2910</xdr:rowOff>
    </xdr:to>
    <xdr:sp macro="" textlink="">
      <xdr:nvSpPr>
        <xdr:cNvPr id="12" name="Retângulo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/>
        </xdr:cNvSpPr>
      </xdr:nvSpPr>
      <xdr:spPr>
        <a:xfrm>
          <a:off x="3469216" y="0"/>
          <a:ext cx="1051982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PCMSO</a:t>
          </a:r>
        </a:p>
      </xdr:txBody>
    </xdr:sp>
    <xdr:clientData/>
  </xdr:twoCellAnchor>
  <xdr:twoCellAnchor editAs="absolute">
    <xdr:from>
      <xdr:col>4</xdr:col>
      <xdr:colOff>1356782</xdr:colOff>
      <xdr:row>0</xdr:row>
      <xdr:rowOff>0</xdr:rowOff>
    </xdr:from>
    <xdr:to>
      <xdr:col>5</xdr:col>
      <xdr:colOff>980015</xdr:colOff>
      <xdr:row>1</xdr:row>
      <xdr:rowOff>2910</xdr:rowOff>
    </xdr:to>
    <xdr:sp macro="" textlink="">
      <xdr:nvSpPr>
        <xdr:cNvPr id="13" name="Retângul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/>
        </xdr:cNvSpPr>
      </xdr:nvSpPr>
      <xdr:spPr>
        <a:xfrm>
          <a:off x="45211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</a:t>
          </a:r>
          <a:r>
            <a:rPr lang="pt-BR" sz="1100" b="1" baseline="0"/>
            <a:t> DE ACIDENTES</a:t>
          </a:r>
          <a:endParaRPr lang="pt-BR" sz="1100" b="1"/>
        </a:p>
      </xdr:txBody>
    </xdr:sp>
    <xdr:clientData/>
  </xdr:twoCellAnchor>
  <xdr:twoCellAnchor editAs="absolute">
    <xdr:from>
      <xdr:col>5</xdr:col>
      <xdr:colOff>980016</xdr:colOff>
      <xdr:row>0</xdr:row>
      <xdr:rowOff>0</xdr:rowOff>
    </xdr:from>
    <xdr:to>
      <xdr:col>6</xdr:col>
      <xdr:colOff>730248</xdr:colOff>
      <xdr:row>1</xdr:row>
      <xdr:rowOff>2910</xdr:rowOff>
    </xdr:to>
    <xdr:sp macro="" textlink="">
      <xdr:nvSpPr>
        <xdr:cNvPr id="14" name="Retângulo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>
          <a:spLocks/>
        </xdr:cNvSpPr>
      </xdr:nvSpPr>
      <xdr:spPr>
        <a:xfrm>
          <a:off x="55625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 DE EXAMES</a:t>
          </a:r>
        </a:p>
      </xdr:txBody>
    </xdr:sp>
    <xdr:clientData/>
  </xdr:twoCellAnchor>
  <xdr:twoCellAnchor editAs="absolute">
    <xdr:from>
      <xdr:col>7</xdr:col>
      <xdr:colOff>480452</xdr:colOff>
      <xdr:row>0</xdr:row>
      <xdr:rowOff>4238</xdr:rowOff>
    </xdr:from>
    <xdr:to>
      <xdr:col>8</xdr:col>
      <xdr:colOff>230685</xdr:colOff>
      <xdr:row>1</xdr:row>
      <xdr:rowOff>7148</xdr:rowOff>
    </xdr:to>
    <xdr:sp macro="" textlink="">
      <xdr:nvSpPr>
        <xdr:cNvPr id="16" name="Retângulo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>
          <a:spLocks/>
        </xdr:cNvSpPr>
      </xdr:nvSpPr>
      <xdr:spPr>
        <a:xfrm>
          <a:off x="7645369" y="4238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2</xdr:col>
      <xdr:colOff>846671</xdr:colOff>
      <xdr:row>1</xdr:row>
      <xdr:rowOff>95250</xdr:rowOff>
    </xdr:from>
    <xdr:to>
      <xdr:col>3</xdr:col>
      <xdr:colOff>941917</xdr:colOff>
      <xdr:row>2</xdr:row>
      <xdr:rowOff>13567</xdr:rowOff>
    </xdr:to>
    <xdr:sp macro="" textlink="">
      <xdr:nvSpPr>
        <xdr:cNvPr id="17" name="Retângulo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1090088" y="592667"/>
          <a:ext cx="1725079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RELATÓRIO DE ACIDENTES</a:t>
          </a:r>
        </a:p>
      </xdr:txBody>
    </xdr:sp>
    <xdr:clientData/>
  </xdr:twoCellAnchor>
  <xdr:twoCellAnchor editAs="absolute">
    <xdr:from>
      <xdr:col>3</xdr:col>
      <xdr:colOff>956723</xdr:colOff>
      <xdr:row>1</xdr:row>
      <xdr:rowOff>88901</xdr:rowOff>
    </xdr:from>
    <xdr:to>
      <xdr:col>4</xdr:col>
      <xdr:colOff>1399401</xdr:colOff>
      <xdr:row>2</xdr:row>
      <xdr:rowOff>7218</xdr:rowOff>
    </xdr:to>
    <xdr:sp macro="" textlink="">
      <xdr:nvSpPr>
        <xdr:cNvPr id="18" name="Retângulo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2829973" y="586318"/>
          <a:ext cx="1733845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RELATÓRIO DE EXAMES</a:t>
          </a:r>
        </a:p>
      </xdr:txBody>
    </xdr:sp>
    <xdr:clientData/>
  </xdr:twoCellAnchor>
  <xdr:twoCellAnchor editAs="absolute">
    <xdr:from>
      <xdr:col>4</xdr:col>
      <xdr:colOff>1405406</xdr:colOff>
      <xdr:row>1</xdr:row>
      <xdr:rowOff>93139</xdr:rowOff>
    </xdr:from>
    <xdr:to>
      <xdr:col>6</xdr:col>
      <xdr:colOff>529167</xdr:colOff>
      <xdr:row>2</xdr:row>
      <xdr:rowOff>11456</xdr:rowOff>
    </xdr:to>
    <xdr:sp macro="" textlink="">
      <xdr:nvSpPr>
        <xdr:cNvPr id="26" name="Retângulo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/>
      </xdr:nvSpPr>
      <xdr:spPr>
        <a:xfrm>
          <a:off x="4569823" y="590556"/>
          <a:ext cx="1833094" cy="2993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IMPRESSÃO DE RELATÓRIO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8</xdr:col>
      <xdr:colOff>0</xdr:colOff>
      <xdr:row>17</xdr:row>
      <xdr:rowOff>371475</xdr:rowOff>
    </xdr:to>
    <xdr:graphicFrame macro="">
      <xdr:nvGraphicFramePr>
        <xdr:cNvPr id="11265" name="Gráfico 11">
          <a:extLst>
            <a:ext uri="{FF2B5EF4-FFF2-40B4-BE49-F238E27FC236}">
              <a16:creationId xmlns:a16="http://schemas.microsoft.com/office/drawing/2014/main" id="{00000000-0008-0000-0A00-000001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5</xdr:row>
      <xdr:rowOff>0</xdr:rowOff>
    </xdr:from>
    <xdr:to>
      <xdr:col>12</xdr:col>
      <xdr:colOff>0</xdr:colOff>
      <xdr:row>17</xdr:row>
      <xdr:rowOff>371475</xdr:rowOff>
    </xdr:to>
    <xdr:graphicFrame macro="">
      <xdr:nvGraphicFramePr>
        <xdr:cNvPr id="11266" name="Gráfico 12">
          <a:extLst>
            <a:ext uri="{FF2B5EF4-FFF2-40B4-BE49-F238E27FC236}">
              <a16:creationId xmlns:a16="http://schemas.microsoft.com/office/drawing/2014/main" id="{00000000-0008-0000-0A00-000002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5</xdr:row>
      <xdr:rowOff>19050</xdr:rowOff>
    </xdr:from>
    <xdr:to>
      <xdr:col>16</xdr:col>
      <xdr:colOff>0</xdr:colOff>
      <xdr:row>17</xdr:row>
      <xdr:rowOff>381000</xdr:rowOff>
    </xdr:to>
    <xdr:graphicFrame macro="">
      <xdr:nvGraphicFramePr>
        <xdr:cNvPr id="11267" name="Gráfico 13">
          <a:extLst>
            <a:ext uri="{FF2B5EF4-FFF2-40B4-BE49-F238E27FC236}">
              <a16:creationId xmlns:a16="http://schemas.microsoft.com/office/drawing/2014/main" id="{00000000-0008-0000-0A00-000003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476247</xdr:colOff>
      <xdr:row>0</xdr:row>
      <xdr:rowOff>0</xdr:rowOff>
    </xdr:from>
    <xdr:to>
      <xdr:col>11</xdr:col>
      <xdr:colOff>628646</xdr:colOff>
      <xdr:row>1</xdr:row>
      <xdr:rowOff>2910</xdr:rowOff>
    </xdr:to>
    <xdr:sp macro="" textlink="">
      <xdr:nvSpPr>
        <xdr:cNvPr id="16" name="Retângulo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>
          <a:spLocks/>
        </xdr:cNvSpPr>
      </xdr:nvSpPr>
      <xdr:spPr>
        <a:xfrm>
          <a:off x="6614580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RELATÓRIOS</a:t>
          </a:r>
        </a:p>
      </xdr:txBody>
    </xdr:sp>
    <xdr:clientData/>
  </xdr:twoCellAnchor>
  <xdr:twoCellAnchor editAs="absolute">
    <xdr:from>
      <xdr:col>3</xdr:col>
      <xdr:colOff>137582</xdr:colOff>
      <xdr:row>0</xdr:row>
      <xdr:rowOff>0</xdr:rowOff>
    </xdr:from>
    <xdr:to>
      <xdr:col>5</xdr:col>
      <xdr:colOff>110064</xdr:colOff>
      <xdr:row>1</xdr:row>
      <xdr:rowOff>2910</xdr:rowOff>
    </xdr:to>
    <xdr:sp macro="" textlink="">
      <xdr:nvSpPr>
        <xdr:cNvPr id="18" name="Retângulo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>
          <a:spLocks/>
        </xdr:cNvSpPr>
      </xdr:nvSpPr>
      <xdr:spPr>
        <a:xfrm>
          <a:off x="1407582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CADASTRO</a:t>
          </a:r>
        </a:p>
      </xdr:txBody>
    </xdr:sp>
    <xdr:clientData/>
  </xdr:twoCellAnchor>
  <xdr:twoCellAnchor editAs="absolute">
    <xdr:from>
      <xdr:col>5</xdr:col>
      <xdr:colOff>110065</xdr:colOff>
      <xdr:row>0</xdr:row>
      <xdr:rowOff>0</xdr:rowOff>
    </xdr:from>
    <xdr:to>
      <xdr:col>6</xdr:col>
      <xdr:colOff>253639</xdr:colOff>
      <xdr:row>1</xdr:row>
      <xdr:rowOff>2910</xdr:rowOff>
    </xdr:to>
    <xdr:sp macro="" textlink="">
      <xdr:nvSpPr>
        <xdr:cNvPr id="19" name="Retângulo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>
          <a:spLocks/>
        </xdr:cNvSpPr>
      </xdr:nvSpPr>
      <xdr:spPr>
        <a:xfrm>
          <a:off x="2448982" y="0"/>
          <a:ext cx="1032574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PPRA</a:t>
          </a:r>
        </a:p>
      </xdr:txBody>
    </xdr:sp>
    <xdr:clientData/>
  </xdr:twoCellAnchor>
  <xdr:twoCellAnchor editAs="absolute">
    <xdr:from>
      <xdr:col>6</xdr:col>
      <xdr:colOff>251882</xdr:colOff>
      <xdr:row>0</xdr:row>
      <xdr:rowOff>0</xdr:rowOff>
    </xdr:from>
    <xdr:to>
      <xdr:col>7</xdr:col>
      <xdr:colOff>414864</xdr:colOff>
      <xdr:row>1</xdr:row>
      <xdr:rowOff>2910</xdr:rowOff>
    </xdr:to>
    <xdr:sp macro="" textlink="">
      <xdr:nvSpPr>
        <xdr:cNvPr id="20" name="Retângulo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>
          <a:spLocks/>
        </xdr:cNvSpPr>
      </xdr:nvSpPr>
      <xdr:spPr>
        <a:xfrm>
          <a:off x="3479799" y="0"/>
          <a:ext cx="1051982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PCMSO</a:t>
          </a:r>
        </a:p>
      </xdr:txBody>
    </xdr:sp>
    <xdr:clientData/>
  </xdr:twoCellAnchor>
  <xdr:twoCellAnchor editAs="absolute">
    <xdr:from>
      <xdr:col>7</xdr:col>
      <xdr:colOff>414865</xdr:colOff>
      <xdr:row>0</xdr:row>
      <xdr:rowOff>0</xdr:rowOff>
    </xdr:from>
    <xdr:to>
      <xdr:col>9</xdr:col>
      <xdr:colOff>323848</xdr:colOff>
      <xdr:row>1</xdr:row>
      <xdr:rowOff>2910</xdr:rowOff>
    </xdr:to>
    <xdr:sp macro="" textlink="">
      <xdr:nvSpPr>
        <xdr:cNvPr id="21" name="Retângulo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>
          <a:spLocks/>
        </xdr:cNvSpPr>
      </xdr:nvSpPr>
      <xdr:spPr>
        <a:xfrm>
          <a:off x="4531782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</a:t>
          </a:r>
          <a:r>
            <a:rPr lang="pt-BR" sz="1100" b="1" baseline="0"/>
            <a:t> DE ACIDENTES</a:t>
          </a:r>
          <a:endParaRPr lang="pt-BR" sz="1100" b="1"/>
        </a:p>
      </xdr:txBody>
    </xdr:sp>
    <xdr:clientData/>
  </xdr:twoCellAnchor>
  <xdr:twoCellAnchor editAs="absolute">
    <xdr:from>
      <xdr:col>9</xdr:col>
      <xdr:colOff>323849</xdr:colOff>
      <xdr:row>0</xdr:row>
      <xdr:rowOff>0</xdr:rowOff>
    </xdr:from>
    <xdr:to>
      <xdr:col>10</xdr:col>
      <xdr:colOff>476248</xdr:colOff>
      <xdr:row>1</xdr:row>
      <xdr:rowOff>2910</xdr:rowOff>
    </xdr:to>
    <xdr:sp macro="" textlink="">
      <xdr:nvSpPr>
        <xdr:cNvPr id="22" name="Retângulo 2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>
          <a:spLocks/>
        </xdr:cNvSpPr>
      </xdr:nvSpPr>
      <xdr:spPr>
        <a:xfrm>
          <a:off x="5573182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 DE EXAMES</a:t>
          </a:r>
        </a:p>
      </xdr:txBody>
    </xdr:sp>
    <xdr:clientData/>
  </xdr:twoCellAnchor>
  <xdr:twoCellAnchor editAs="absolute">
    <xdr:from>
      <xdr:col>11</xdr:col>
      <xdr:colOff>628619</xdr:colOff>
      <xdr:row>0</xdr:row>
      <xdr:rowOff>4238</xdr:rowOff>
    </xdr:from>
    <xdr:to>
      <xdr:col>13</xdr:col>
      <xdr:colOff>537601</xdr:colOff>
      <xdr:row>1</xdr:row>
      <xdr:rowOff>7148</xdr:rowOff>
    </xdr:to>
    <xdr:sp macro="" textlink="">
      <xdr:nvSpPr>
        <xdr:cNvPr id="24" name="Retângulo 2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>
          <a:spLocks/>
        </xdr:cNvSpPr>
      </xdr:nvSpPr>
      <xdr:spPr>
        <a:xfrm>
          <a:off x="7655952" y="4238"/>
          <a:ext cx="1041399" cy="5003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2</xdr:col>
      <xdr:colOff>836089</xdr:colOff>
      <xdr:row>1</xdr:row>
      <xdr:rowOff>95250</xdr:rowOff>
    </xdr:from>
    <xdr:to>
      <xdr:col>5</xdr:col>
      <xdr:colOff>603250</xdr:colOff>
      <xdr:row>2</xdr:row>
      <xdr:rowOff>13567</xdr:rowOff>
    </xdr:to>
    <xdr:sp macro="" textlink="">
      <xdr:nvSpPr>
        <xdr:cNvPr id="28" name="Retângulo 2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/>
      </xdr:nvSpPr>
      <xdr:spPr>
        <a:xfrm>
          <a:off x="1100672" y="592667"/>
          <a:ext cx="1841495" cy="2993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DASHBOARD DE ACIDENTES</a:t>
          </a:r>
        </a:p>
      </xdr:txBody>
    </xdr:sp>
    <xdr:clientData/>
  </xdr:twoCellAnchor>
  <xdr:twoCellAnchor editAs="absolute">
    <xdr:from>
      <xdr:col>5</xdr:col>
      <xdr:colOff>628634</xdr:colOff>
      <xdr:row>1</xdr:row>
      <xdr:rowOff>88901</xdr:rowOff>
    </xdr:from>
    <xdr:to>
      <xdr:col>7</xdr:col>
      <xdr:colOff>701487</xdr:colOff>
      <xdr:row>2</xdr:row>
      <xdr:rowOff>7218</xdr:rowOff>
    </xdr:to>
    <xdr:sp macro="" textlink="">
      <xdr:nvSpPr>
        <xdr:cNvPr id="29" name="Retângulo 2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/>
      </xdr:nvSpPr>
      <xdr:spPr>
        <a:xfrm>
          <a:off x="2967551" y="586318"/>
          <a:ext cx="1850853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DASHBOARD DE EXAMES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19</xdr:col>
      <xdr:colOff>704850</xdr:colOff>
      <xdr:row>17</xdr:row>
      <xdr:rowOff>381000</xdr:rowOff>
    </xdr:to>
    <xdr:graphicFrame macro="">
      <xdr:nvGraphicFramePr>
        <xdr:cNvPr id="11279" name="Gráfico 24">
          <a:extLst>
            <a:ext uri="{FF2B5EF4-FFF2-40B4-BE49-F238E27FC236}">
              <a16:creationId xmlns:a16="http://schemas.microsoft.com/office/drawing/2014/main" id="{00000000-0008-0000-0A00-00000F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19050</xdr:rowOff>
    </xdr:from>
    <xdr:to>
      <xdr:col>9</xdr:col>
      <xdr:colOff>0</xdr:colOff>
      <xdr:row>14</xdr:row>
      <xdr:rowOff>466725</xdr:rowOff>
    </xdr:to>
    <xdr:graphicFrame macro="">
      <xdr:nvGraphicFramePr>
        <xdr:cNvPr id="12289" name="Gráfico 1">
          <a:extLst>
            <a:ext uri="{FF2B5EF4-FFF2-40B4-BE49-F238E27FC236}">
              <a16:creationId xmlns:a16="http://schemas.microsoft.com/office/drawing/2014/main" id="{00000000-0008-0000-0B00-000001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</xdr:row>
      <xdr:rowOff>19050</xdr:rowOff>
    </xdr:from>
    <xdr:to>
      <xdr:col>17</xdr:col>
      <xdr:colOff>609600</xdr:colOff>
      <xdr:row>17</xdr:row>
      <xdr:rowOff>38100</xdr:rowOff>
    </xdr:to>
    <xdr:graphicFrame macro="">
      <xdr:nvGraphicFramePr>
        <xdr:cNvPr id="12290" name="Gráfico 2">
          <a:extLst>
            <a:ext uri="{FF2B5EF4-FFF2-40B4-BE49-F238E27FC236}">
              <a16:creationId xmlns:a16="http://schemas.microsoft.com/office/drawing/2014/main" id="{00000000-0008-0000-0B00-000002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1238247</xdr:colOff>
      <xdr:row>0</xdr:row>
      <xdr:rowOff>0</xdr:rowOff>
    </xdr:from>
    <xdr:to>
      <xdr:col>11</xdr:col>
      <xdr:colOff>893229</xdr:colOff>
      <xdr:row>1</xdr:row>
      <xdr:rowOff>2910</xdr:rowOff>
    </xdr:to>
    <xdr:sp macro="" textlink="">
      <xdr:nvSpPr>
        <xdr:cNvPr id="6" name="Re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/>
        </xdr:cNvSpPr>
      </xdr:nvSpPr>
      <xdr:spPr>
        <a:xfrm>
          <a:off x="6614580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RELATÓRIOS</a:t>
          </a:r>
        </a:p>
      </xdr:txBody>
    </xdr:sp>
    <xdr:clientData/>
  </xdr:twoCellAnchor>
  <xdr:twoCellAnchor editAs="absolute">
    <xdr:from>
      <xdr:col>3</xdr:col>
      <xdr:colOff>21165</xdr:colOff>
      <xdr:row>0</xdr:row>
      <xdr:rowOff>0</xdr:rowOff>
    </xdr:from>
    <xdr:to>
      <xdr:col>3</xdr:col>
      <xdr:colOff>1062564</xdr:colOff>
      <xdr:row>1</xdr:row>
      <xdr:rowOff>2910</xdr:rowOff>
    </xdr:to>
    <xdr:sp macro="" textlink="">
      <xdr:nvSpPr>
        <xdr:cNvPr id="8" name="Retângul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/>
        </xdr:cNvSpPr>
      </xdr:nvSpPr>
      <xdr:spPr>
        <a:xfrm>
          <a:off x="1407582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CADASTRO</a:t>
          </a:r>
        </a:p>
      </xdr:txBody>
    </xdr:sp>
    <xdr:clientData/>
  </xdr:twoCellAnchor>
  <xdr:twoCellAnchor editAs="absolute">
    <xdr:from>
      <xdr:col>3</xdr:col>
      <xdr:colOff>1062565</xdr:colOff>
      <xdr:row>0</xdr:row>
      <xdr:rowOff>0</xdr:rowOff>
    </xdr:from>
    <xdr:to>
      <xdr:col>6</xdr:col>
      <xdr:colOff>105473</xdr:colOff>
      <xdr:row>1</xdr:row>
      <xdr:rowOff>2910</xdr:rowOff>
    </xdr:to>
    <xdr:sp macro="" textlink="">
      <xdr:nvSpPr>
        <xdr:cNvPr id="9" name="Retângulo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/>
        </xdr:cNvSpPr>
      </xdr:nvSpPr>
      <xdr:spPr>
        <a:xfrm>
          <a:off x="2448982" y="0"/>
          <a:ext cx="1032574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PPRA</a:t>
          </a:r>
        </a:p>
      </xdr:txBody>
    </xdr:sp>
    <xdr:clientData/>
  </xdr:twoCellAnchor>
  <xdr:twoCellAnchor editAs="absolute">
    <xdr:from>
      <xdr:col>6</xdr:col>
      <xdr:colOff>103716</xdr:colOff>
      <xdr:row>0</xdr:row>
      <xdr:rowOff>0</xdr:rowOff>
    </xdr:from>
    <xdr:to>
      <xdr:col>8</xdr:col>
      <xdr:colOff>44448</xdr:colOff>
      <xdr:row>1</xdr:row>
      <xdr:rowOff>2910</xdr:rowOff>
    </xdr:to>
    <xdr:sp macro="" textlink="">
      <xdr:nvSpPr>
        <xdr:cNvPr id="10" name="Retângulo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>
          <a:spLocks/>
        </xdr:cNvSpPr>
      </xdr:nvSpPr>
      <xdr:spPr>
        <a:xfrm>
          <a:off x="3479799" y="0"/>
          <a:ext cx="1051982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PCMSO</a:t>
          </a:r>
        </a:p>
      </xdr:txBody>
    </xdr:sp>
    <xdr:clientData/>
  </xdr:twoCellAnchor>
  <xdr:twoCellAnchor editAs="absolute">
    <xdr:from>
      <xdr:col>8</xdr:col>
      <xdr:colOff>44449</xdr:colOff>
      <xdr:row>0</xdr:row>
      <xdr:rowOff>0</xdr:rowOff>
    </xdr:from>
    <xdr:to>
      <xdr:col>10</xdr:col>
      <xdr:colOff>196848</xdr:colOff>
      <xdr:row>1</xdr:row>
      <xdr:rowOff>2910</xdr:rowOff>
    </xdr:to>
    <xdr:sp macro="" textlink="">
      <xdr:nvSpPr>
        <xdr:cNvPr id="11" name="Retângulo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>
          <a:spLocks/>
        </xdr:cNvSpPr>
      </xdr:nvSpPr>
      <xdr:spPr>
        <a:xfrm>
          <a:off x="4531782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</a:t>
          </a:r>
          <a:r>
            <a:rPr lang="pt-BR" sz="1100" b="1" baseline="0"/>
            <a:t> DE ACIDENTES</a:t>
          </a:r>
          <a:endParaRPr lang="pt-BR" sz="1100" b="1"/>
        </a:p>
      </xdr:txBody>
    </xdr:sp>
    <xdr:clientData/>
  </xdr:twoCellAnchor>
  <xdr:twoCellAnchor editAs="absolute">
    <xdr:from>
      <xdr:col>10</xdr:col>
      <xdr:colOff>196849</xdr:colOff>
      <xdr:row>0</xdr:row>
      <xdr:rowOff>0</xdr:rowOff>
    </xdr:from>
    <xdr:to>
      <xdr:col>10</xdr:col>
      <xdr:colOff>1238248</xdr:colOff>
      <xdr:row>1</xdr:row>
      <xdr:rowOff>2910</xdr:rowOff>
    </xdr:to>
    <xdr:sp macro="" textlink="">
      <xdr:nvSpPr>
        <xdr:cNvPr id="12" name="Retângulo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>
          <a:spLocks/>
        </xdr:cNvSpPr>
      </xdr:nvSpPr>
      <xdr:spPr>
        <a:xfrm>
          <a:off x="5573182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 DE EXAMES</a:t>
          </a:r>
        </a:p>
      </xdr:txBody>
    </xdr:sp>
    <xdr:clientData/>
  </xdr:twoCellAnchor>
  <xdr:twoCellAnchor editAs="absolute">
    <xdr:from>
      <xdr:col>11</xdr:col>
      <xdr:colOff>893202</xdr:colOff>
      <xdr:row>0</xdr:row>
      <xdr:rowOff>4238</xdr:rowOff>
    </xdr:from>
    <xdr:to>
      <xdr:col>12</xdr:col>
      <xdr:colOff>548184</xdr:colOff>
      <xdr:row>1</xdr:row>
      <xdr:rowOff>7148</xdr:rowOff>
    </xdr:to>
    <xdr:sp macro="" textlink="">
      <xdr:nvSpPr>
        <xdr:cNvPr id="14" name="Retângulo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>
          <a:spLocks/>
        </xdr:cNvSpPr>
      </xdr:nvSpPr>
      <xdr:spPr>
        <a:xfrm>
          <a:off x="7655952" y="4238"/>
          <a:ext cx="1041399" cy="5003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2</xdr:col>
      <xdr:colOff>836089</xdr:colOff>
      <xdr:row>1</xdr:row>
      <xdr:rowOff>95250</xdr:rowOff>
    </xdr:from>
    <xdr:to>
      <xdr:col>5</xdr:col>
      <xdr:colOff>285750</xdr:colOff>
      <xdr:row>2</xdr:row>
      <xdr:rowOff>13567</xdr:rowOff>
    </xdr:to>
    <xdr:sp macro="" textlink="">
      <xdr:nvSpPr>
        <xdr:cNvPr id="15" name="Retângulo 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>
        <a:xfrm>
          <a:off x="1100672" y="592667"/>
          <a:ext cx="1841495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DASHBOARD DE ACIDENTES</a:t>
          </a:r>
        </a:p>
      </xdr:txBody>
    </xdr:sp>
    <xdr:clientData/>
  </xdr:twoCellAnchor>
  <xdr:twoCellAnchor editAs="absolute">
    <xdr:from>
      <xdr:col>5</xdr:col>
      <xdr:colOff>311134</xdr:colOff>
      <xdr:row>1</xdr:row>
      <xdr:rowOff>88901</xdr:rowOff>
    </xdr:from>
    <xdr:to>
      <xdr:col>8</xdr:col>
      <xdr:colOff>331071</xdr:colOff>
      <xdr:row>2</xdr:row>
      <xdr:rowOff>7218</xdr:rowOff>
    </xdr:to>
    <xdr:sp macro="" textlink="">
      <xdr:nvSpPr>
        <xdr:cNvPr id="16" name="Retângulo 1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2967551" y="586318"/>
          <a:ext cx="1850853" cy="2993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DASHBOARD DE EXAMES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465664</xdr:colOff>
      <xdr:row>0</xdr:row>
      <xdr:rowOff>0</xdr:rowOff>
    </xdr:from>
    <xdr:to>
      <xdr:col>11</xdr:col>
      <xdr:colOff>321729</xdr:colOff>
      <xdr:row>1</xdr:row>
      <xdr:rowOff>2910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>
        <a:xfrm>
          <a:off x="6603997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RELATÓRIOS</a:t>
          </a:r>
        </a:p>
      </xdr:txBody>
    </xdr:sp>
    <xdr:clientData/>
  </xdr:twoCellAnchor>
  <xdr:twoCellAnchor editAs="absolute">
    <xdr:from>
      <xdr:col>2</xdr:col>
      <xdr:colOff>1153582</xdr:colOff>
      <xdr:row>0</xdr:row>
      <xdr:rowOff>0</xdr:rowOff>
    </xdr:from>
    <xdr:to>
      <xdr:col>2</xdr:col>
      <xdr:colOff>2194981</xdr:colOff>
      <xdr:row>1</xdr:row>
      <xdr:rowOff>2910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>
        <a:xfrm>
          <a:off x="1396999" y="0"/>
          <a:ext cx="1041399" cy="5003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CADASTRO</a:t>
          </a:r>
        </a:p>
      </xdr:txBody>
    </xdr:sp>
    <xdr:clientData/>
  </xdr:twoCellAnchor>
  <xdr:twoCellAnchor editAs="absolute">
    <xdr:from>
      <xdr:col>2</xdr:col>
      <xdr:colOff>2194982</xdr:colOff>
      <xdr:row>0</xdr:row>
      <xdr:rowOff>0</xdr:rowOff>
    </xdr:from>
    <xdr:to>
      <xdr:col>4</xdr:col>
      <xdr:colOff>295973</xdr:colOff>
      <xdr:row>1</xdr:row>
      <xdr:rowOff>2910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>
        <a:xfrm>
          <a:off x="2438399" y="0"/>
          <a:ext cx="1032574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PPRA</a:t>
          </a:r>
        </a:p>
      </xdr:txBody>
    </xdr:sp>
    <xdr:clientData/>
  </xdr:twoCellAnchor>
  <xdr:twoCellAnchor editAs="absolute">
    <xdr:from>
      <xdr:col>4</xdr:col>
      <xdr:colOff>294216</xdr:colOff>
      <xdr:row>0</xdr:row>
      <xdr:rowOff>0</xdr:rowOff>
    </xdr:from>
    <xdr:to>
      <xdr:col>6</xdr:col>
      <xdr:colOff>160865</xdr:colOff>
      <xdr:row>1</xdr:row>
      <xdr:rowOff>2910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>
        <a:xfrm>
          <a:off x="3469216" y="0"/>
          <a:ext cx="1051982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PCMSO</a:t>
          </a:r>
        </a:p>
      </xdr:txBody>
    </xdr:sp>
    <xdr:clientData/>
  </xdr:twoCellAnchor>
  <xdr:twoCellAnchor editAs="absolute">
    <xdr:from>
      <xdr:col>6</xdr:col>
      <xdr:colOff>160866</xdr:colOff>
      <xdr:row>0</xdr:row>
      <xdr:rowOff>0</xdr:rowOff>
    </xdr:from>
    <xdr:to>
      <xdr:col>8</xdr:col>
      <xdr:colOff>16931</xdr:colOff>
      <xdr:row>1</xdr:row>
      <xdr:rowOff>2910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>
        <a:xfrm>
          <a:off x="45211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</a:t>
          </a:r>
          <a:r>
            <a:rPr lang="pt-BR" sz="1100" b="1" baseline="0"/>
            <a:t> DE ACIDENTES</a:t>
          </a:r>
          <a:endParaRPr lang="pt-BR" sz="1100" b="1"/>
        </a:p>
      </xdr:txBody>
    </xdr:sp>
    <xdr:clientData/>
  </xdr:twoCellAnchor>
  <xdr:twoCellAnchor editAs="absolute">
    <xdr:from>
      <xdr:col>8</xdr:col>
      <xdr:colOff>16932</xdr:colOff>
      <xdr:row>0</xdr:row>
      <xdr:rowOff>0</xdr:rowOff>
    </xdr:from>
    <xdr:to>
      <xdr:col>9</xdr:col>
      <xdr:colOff>465665</xdr:colOff>
      <xdr:row>1</xdr:row>
      <xdr:rowOff>2910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>
        <a:xfrm>
          <a:off x="55625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 DE EXAMES</a:t>
          </a:r>
        </a:p>
      </xdr:txBody>
    </xdr:sp>
    <xdr:clientData/>
  </xdr:twoCellAnchor>
  <xdr:twoCellAnchor editAs="absolute">
    <xdr:from>
      <xdr:col>11</xdr:col>
      <xdr:colOff>321702</xdr:colOff>
      <xdr:row>0</xdr:row>
      <xdr:rowOff>4238</xdr:rowOff>
    </xdr:from>
    <xdr:to>
      <xdr:col>13</xdr:col>
      <xdr:colOff>177768</xdr:colOff>
      <xdr:row>1</xdr:row>
      <xdr:rowOff>7148</xdr:rowOff>
    </xdr:to>
    <xdr:sp macro="" textlink="">
      <xdr:nvSpPr>
        <xdr:cNvPr id="10" name="Retângulo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>
        <a:xfrm>
          <a:off x="7645369" y="4238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2</xdr:col>
      <xdr:colOff>846671</xdr:colOff>
      <xdr:row>1</xdr:row>
      <xdr:rowOff>95250</xdr:rowOff>
    </xdr:from>
    <xdr:to>
      <xdr:col>2</xdr:col>
      <xdr:colOff>2095504</xdr:colOff>
      <xdr:row>2</xdr:row>
      <xdr:rowOff>13567</xdr:rowOff>
    </xdr:to>
    <xdr:sp macro="" textlink="">
      <xdr:nvSpPr>
        <xdr:cNvPr id="15" name="Retângul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090088" y="592667"/>
          <a:ext cx="1248833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ÁREA</a:t>
          </a:r>
        </a:p>
      </xdr:txBody>
    </xdr:sp>
    <xdr:clientData/>
  </xdr:twoCellAnchor>
  <xdr:twoCellAnchor editAs="absolute">
    <xdr:from>
      <xdr:col>2</xdr:col>
      <xdr:colOff>2110321</xdr:colOff>
      <xdr:row>1</xdr:row>
      <xdr:rowOff>88901</xdr:rowOff>
    </xdr:from>
    <xdr:to>
      <xdr:col>4</xdr:col>
      <xdr:colOff>433917</xdr:colOff>
      <xdr:row>2</xdr:row>
      <xdr:rowOff>7218</xdr:rowOff>
    </xdr:to>
    <xdr:sp macro="" textlink="">
      <xdr:nvSpPr>
        <xdr:cNvPr id="16" name="Retângulo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353738" y="586318"/>
          <a:ext cx="1255179" cy="2993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CARGO</a:t>
          </a:r>
        </a:p>
      </xdr:txBody>
    </xdr:sp>
    <xdr:clientData/>
  </xdr:twoCellAnchor>
  <xdr:twoCellAnchor editAs="absolute">
    <xdr:from>
      <xdr:col>4</xdr:col>
      <xdr:colOff>442400</xdr:colOff>
      <xdr:row>1</xdr:row>
      <xdr:rowOff>84666</xdr:rowOff>
    </xdr:from>
    <xdr:to>
      <xdr:col>6</xdr:col>
      <xdr:colOff>508012</xdr:colOff>
      <xdr:row>2</xdr:row>
      <xdr:rowOff>11451</xdr:rowOff>
    </xdr:to>
    <xdr:sp macro="" textlink="">
      <xdr:nvSpPr>
        <xdr:cNvPr id="17" name="Retângulo 1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617400" y="582083"/>
          <a:ext cx="1250945" cy="3077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FUNCIONÁRIOS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1788580</xdr:colOff>
      <xdr:row>0</xdr:row>
      <xdr:rowOff>0</xdr:rowOff>
    </xdr:from>
    <xdr:to>
      <xdr:col>5</xdr:col>
      <xdr:colOff>543979</xdr:colOff>
      <xdr:row>1</xdr:row>
      <xdr:rowOff>2910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>
        <a:xfrm>
          <a:off x="6603997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RELATÓRIOS</a:t>
          </a:r>
        </a:p>
      </xdr:txBody>
    </xdr:sp>
    <xdr:clientData/>
  </xdr:twoCellAnchor>
  <xdr:twoCellAnchor editAs="absolute">
    <xdr:from>
      <xdr:col>2</xdr:col>
      <xdr:colOff>1153582</xdr:colOff>
      <xdr:row>0</xdr:row>
      <xdr:rowOff>0</xdr:rowOff>
    </xdr:from>
    <xdr:to>
      <xdr:col>2</xdr:col>
      <xdr:colOff>2194981</xdr:colOff>
      <xdr:row>1</xdr:row>
      <xdr:rowOff>2910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/>
        </xdr:cNvSpPr>
      </xdr:nvSpPr>
      <xdr:spPr>
        <a:xfrm>
          <a:off x="1396999" y="0"/>
          <a:ext cx="1041399" cy="5003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CADASTRO</a:t>
          </a:r>
        </a:p>
      </xdr:txBody>
    </xdr:sp>
    <xdr:clientData/>
  </xdr:twoCellAnchor>
  <xdr:twoCellAnchor editAs="absolute">
    <xdr:from>
      <xdr:col>2</xdr:col>
      <xdr:colOff>2194982</xdr:colOff>
      <xdr:row>0</xdr:row>
      <xdr:rowOff>0</xdr:rowOff>
    </xdr:from>
    <xdr:to>
      <xdr:col>3</xdr:col>
      <xdr:colOff>941556</xdr:colOff>
      <xdr:row>1</xdr:row>
      <xdr:rowOff>2910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/>
        </xdr:cNvSpPr>
      </xdr:nvSpPr>
      <xdr:spPr>
        <a:xfrm>
          <a:off x="2438399" y="0"/>
          <a:ext cx="1032574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PPRA</a:t>
          </a:r>
        </a:p>
      </xdr:txBody>
    </xdr:sp>
    <xdr:clientData/>
  </xdr:twoCellAnchor>
  <xdr:twoCellAnchor editAs="absolute">
    <xdr:from>
      <xdr:col>3</xdr:col>
      <xdr:colOff>939799</xdr:colOff>
      <xdr:row>0</xdr:row>
      <xdr:rowOff>0</xdr:rowOff>
    </xdr:from>
    <xdr:to>
      <xdr:col>3</xdr:col>
      <xdr:colOff>1991781</xdr:colOff>
      <xdr:row>1</xdr:row>
      <xdr:rowOff>2910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/>
        </xdr:cNvSpPr>
      </xdr:nvSpPr>
      <xdr:spPr>
        <a:xfrm>
          <a:off x="3469216" y="0"/>
          <a:ext cx="1051982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PCMSO</a:t>
          </a:r>
        </a:p>
      </xdr:txBody>
    </xdr:sp>
    <xdr:clientData/>
  </xdr:twoCellAnchor>
  <xdr:twoCellAnchor editAs="absolute">
    <xdr:from>
      <xdr:col>3</xdr:col>
      <xdr:colOff>1991782</xdr:colOff>
      <xdr:row>0</xdr:row>
      <xdr:rowOff>0</xdr:rowOff>
    </xdr:from>
    <xdr:to>
      <xdr:col>4</xdr:col>
      <xdr:colOff>747181</xdr:colOff>
      <xdr:row>1</xdr:row>
      <xdr:rowOff>2910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/>
        </xdr:cNvSpPr>
      </xdr:nvSpPr>
      <xdr:spPr>
        <a:xfrm>
          <a:off x="45211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</a:t>
          </a:r>
          <a:r>
            <a:rPr lang="pt-BR" sz="1100" b="1" baseline="0"/>
            <a:t> DE ACIDENTES</a:t>
          </a:r>
          <a:endParaRPr lang="pt-BR" sz="1100" b="1"/>
        </a:p>
      </xdr:txBody>
    </xdr:sp>
    <xdr:clientData/>
  </xdr:twoCellAnchor>
  <xdr:twoCellAnchor editAs="absolute">
    <xdr:from>
      <xdr:col>4</xdr:col>
      <xdr:colOff>747182</xdr:colOff>
      <xdr:row>0</xdr:row>
      <xdr:rowOff>0</xdr:rowOff>
    </xdr:from>
    <xdr:to>
      <xdr:col>4</xdr:col>
      <xdr:colOff>1788581</xdr:colOff>
      <xdr:row>1</xdr:row>
      <xdr:rowOff>2910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/>
        </xdr:cNvSpPr>
      </xdr:nvSpPr>
      <xdr:spPr>
        <a:xfrm>
          <a:off x="55625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 DE EXAMES</a:t>
          </a:r>
        </a:p>
      </xdr:txBody>
    </xdr:sp>
    <xdr:clientData/>
  </xdr:twoCellAnchor>
  <xdr:twoCellAnchor editAs="absolute">
    <xdr:from>
      <xdr:col>5</xdr:col>
      <xdr:colOff>543952</xdr:colOff>
      <xdr:row>0</xdr:row>
      <xdr:rowOff>4238</xdr:rowOff>
    </xdr:from>
    <xdr:to>
      <xdr:col>7</xdr:col>
      <xdr:colOff>378851</xdr:colOff>
      <xdr:row>1</xdr:row>
      <xdr:rowOff>7148</xdr:rowOff>
    </xdr:to>
    <xdr:sp macro="" textlink="">
      <xdr:nvSpPr>
        <xdr:cNvPr id="10" name="Retângulo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/>
        </xdr:cNvSpPr>
      </xdr:nvSpPr>
      <xdr:spPr>
        <a:xfrm>
          <a:off x="7645369" y="4238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2</xdr:col>
      <xdr:colOff>846671</xdr:colOff>
      <xdr:row>1</xdr:row>
      <xdr:rowOff>95250</xdr:rowOff>
    </xdr:from>
    <xdr:to>
      <xdr:col>2</xdr:col>
      <xdr:colOff>2095504</xdr:colOff>
      <xdr:row>2</xdr:row>
      <xdr:rowOff>13567</xdr:rowOff>
    </xdr:to>
    <xdr:sp macro="" textlink="">
      <xdr:nvSpPr>
        <xdr:cNvPr id="15" name="Retângul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090088" y="592667"/>
          <a:ext cx="1248833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ÁREA</a:t>
          </a:r>
        </a:p>
      </xdr:txBody>
    </xdr:sp>
    <xdr:clientData/>
  </xdr:twoCellAnchor>
  <xdr:twoCellAnchor editAs="absolute">
    <xdr:from>
      <xdr:col>2</xdr:col>
      <xdr:colOff>2110321</xdr:colOff>
      <xdr:row>1</xdr:row>
      <xdr:rowOff>88901</xdr:rowOff>
    </xdr:from>
    <xdr:to>
      <xdr:col>3</xdr:col>
      <xdr:colOff>1079500</xdr:colOff>
      <xdr:row>2</xdr:row>
      <xdr:rowOff>7218</xdr:rowOff>
    </xdr:to>
    <xdr:sp macro="" textlink="">
      <xdr:nvSpPr>
        <xdr:cNvPr id="16" name="Retângulo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2353738" y="586318"/>
          <a:ext cx="1255179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CARGO</a:t>
          </a:r>
        </a:p>
      </xdr:txBody>
    </xdr:sp>
    <xdr:clientData/>
  </xdr:twoCellAnchor>
  <xdr:twoCellAnchor editAs="absolute">
    <xdr:from>
      <xdr:col>3</xdr:col>
      <xdr:colOff>1087983</xdr:colOff>
      <xdr:row>1</xdr:row>
      <xdr:rowOff>84666</xdr:rowOff>
    </xdr:from>
    <xdr:to>
      <xdr:col>4</xdr:col>
      <xdr:colOff>52928</xdr:colOff>
      <xdr:row>2</xdr:row>
      <xdr:rowOff>11451</xdr:rowOff>
    </xdr:to>
    <xdr:sp macro="" textlink="">
      <xdr:nvSpPr>
        <xdr:cNvPr id="17" name="Retângulo 1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617400" y="582083"/>
          <a:ext cx="1250945" cy="30778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FUNCIONÁRIOS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730247</xdr:colOff>
      <xdr:row>0</xdr:row>
      <xdr:rowOff>0</xdr:rowOff>
    </xdr:from>
    <xdr:to>
      <xdr:col>7</xdr:col>
      <xdr:colOff>734479</xdr:colOff>
      <xdr:row>1</xdr:row>
      <xdr:rowOff>2910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>
        <a:xfrm>
          <a:off x="6603997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RELATÓRIOS</a:t>
          </a:r>
        </a:p>
      </xdr:txBody>
    </xdr:sp>
    <xdr:clientData/>
  </xdr:twoCellAnchor>
  <xdr:twoCellAnchor editAs="absolute">
    <xdr:from>
      <xdr:col>2</xdr:col>
      <xdr:colOff>1153582</xdr:colOff>
      <xdr:row>0</xdr:row>
      <xdr:rowOff>0</xdr:rowOff>
    </xdr:from>
    <xdr:to>
      <xdr:col>2</xdr:col>
      <xdr:colOff>2194981</xdr:colOff>
      <xdr:row>1</xdr:row>
      <xdr:rowOff>2910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/>
        </xdr:cNvSpPr>
      </xdr:nvSpPr>
      <xdr:spPr>
        <a:xfrm>
          <a:off x="13969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CADASTRO</a:t>
          </a:r>
        </a:p>
      </xdr:txBody>
    </xdr:sp>
    <xdr:clientData/>
  </xdr:twoCellAnchor>
  <xdr:twoCellAnchor editAs="absolute">
    <xdr:from>
      <xdr:col>2</xdr:col>
      <xdr:colOff>2194982</xdr:colOff>
      <xdr:row>0</xdr:row>
      <xdr:rowOff>0</xdr:rowOff>
    </xdr:from>
    <xdr:to>
      <xdr:col>3</xdr:col>
      <xdr:colOff>930973</xdr:colOff>
      <xdr:row>1</xdr:row>
      <xdr:rowOff>2910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/>
        </xdr:cNvSpPr>
      </xdr:nvSpPr>
      <xdr:spPr>
        <a:xfrm>
          <a:off x="2438399" y="0"/>
          <a:ext cx="1032574" cy="5003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PPRA</a:t>
          </a:r>
        </a:p>
      </xdr:txBody>
    </xdr:sp>
    <xdr:clientData/>
  </xdr:twoCellAnchor>
  <xdr:twoCellAnchor editAs="absolute">
    <xdr:from>
      <xdr:col>3</xdr:col>
      <xdr:colOff>929216</xdr:colOff>
      <xdr:row>0</xdr:row>
      <xdr:rowOff>0</xdr:rowOff>
    </xdr:from>
    <xdr:to>
      <xdr:col>4</xdr:col>
      <xdr:colOff>721781</xdr:colOff>
      <xdr:row>1</xdr:row>
      <xdr:rowOff>2910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/>
        </xdr:cNvSpPr>
      </xdr:nvSpPr>
      <xdr:spPr>
        <a:xfrm>
          <a:off x="3469216" y="0"/>
          <a:ext cx="1051982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PCMSO</a:t>
          </a:r>
        </a:p>
      </xdr:txBody>
    </xdr:sp>
    <xdr:clientData/>
  </xdr:twoCellAnchor>
  <xdr:twoCellAnchor editAs="absolute">
    <xdr:from>
      <xdr:col>4</xdr:col>
      <xdr:colOff>721782</xdr:colOff>
      <xdr:row>0</xdr:row>
      <xdr:rowOff>0</xdr:rowOff>
    </xdr:from>
    <xdr:to>
      <xdr:col>5</xdr:col>
      <xdr:colOff>726015</xdr:colOff>
      <xdr:row>1</xdr:row>
      <xdr:rowOff>2910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/>
        </xdr:cNvSpPr>
      </xdr:nvSpPr>
      <xdr:spPr>
        <a:xfrm>
          <a:off x="45211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</a:t>
          </a:r>
          <a:r>
            <a:rPr lang="pt-BR" sz="1100" b="1" baseline="0"/>
            <a:t> DE ACIDENTES</a:t>
          </a:r>
          <a:endParaRPr lang="pt-BR" sz="1100" b="1"/>
        </a:p>
      </xdr:txBody>
    </xdr:sp>
    <xdr:clientData/>
  </xdr:twoCellAnchor>
  <xdr:twoCellAnchor editAs="absolute">
    <xdr:from>
      <xdr:col>5</xdr:col>
      <xdr:colOff>726016</xdr:colOff>
      <xdr:row>0</xdr:row>
      <xdr:rowOff>0</xdr:rowOff>
    </xdr:from>
    <xdr:to>
      <xdr:col>6</xdr:col>
      <xdr:colOff>730248</xdr:colOff>
      <xdr:row>1</xdr:row>
      <xdr:rowOff>2910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/>
        </xdr:cNvSpPr>
      </xdr:nvSpPr>
      <xdr:spPr>
        <a:xfrm>
          <a:off x="55625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 DE EXAMES</a:t>
          </a:r>
        </a:p>
      </xdr:txBody>
    </xdr:sp>
    <xdr:clientData/>
  </xdr:twoCellAnchor>
  <xdr:twoCellAnchor editAs="absolute">
    <xdr:from>
      <xdr:col>7</xdr:col>
      <xdr:colOff>734452</xdr:colOff>
      <xdr:row>0</xdr:row>
      <xdr:rowOff>4238</xdr:rowOff>
    </xdr:from>
    <xdr:to>
      <xdr:col>8</xdr:col>
      <xdr:colOff>770435</xdr:colOff>
      <xdr:row>1</xdr:row>
      <xdr:rowOff>7148</xdr:rowOff>
    </xdr:to>
    <xdr:sp macro="" textlink="">
      <xdr:nvSpPr>
        <xdr:cNvPr id="10" name="Retângulo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/>
        </xdr:cNvSpPr>
      </xdr:nvSpPr>
      <xdr:spPr>
        <a:xfrm>
          <a:off x="7645369" y="4238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2</xdr:col>
      <xdr:colOff>846671</xdr:colOff>
      <xdr:row>1</xdr:row>
      <xdr:rowOff>95250</xdr:rowOff>
    </xdr:from>
    <xdr:to>
      <xdr:col>2</xdr:col>
      <xdr:colOff>2095504</xdr:colOff>
      <xdr:row>2</xdr:row>
      <xdr:rowOff>13567</xdr:rowOff>
    </xdr:to>
    <xdr:sp macro="" textlink="">
      <xdr:nvSpPr>
        <xdr:cNvPr id="11" name="Retângul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090088" y="592667"/>
          <a:ext cx="1248833" cy="2993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PPRA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179914</xdr:colOff>
      <xdr:row>0</xdr:row>
      <xdr:rowOff>0</xdr:rowOff>
    </xdr:from>
    <xdr:to>
      <xdr:col>5</xdr:col>
      <xdr:colOff>1221313</xdr:colOff>
      <xdr:row>1</xdr:row>
      <xdr:rowOff>2910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>
        <a:xfrm>
          <a:off x="6603997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RELATÓRIOS</a:t>
          </a:r>
        </a:p>
      </xdr:txBody>
    </xdr:sp>
    <xdr:clientData/>
  </xdr:twoCellAnchor>
  <xdr:twoCellAnchor editAs="absolute">
    <xdr:from>
      <xdr:col>2</xdr:col>
      <xdr:colOff>1153582</xdr:colOff>
      <xdr:row>0</xdr:row>
      <xdr:rowOff>0</xdr:rowOff>
    </xdr:from>
    <xdr:to>
      <xdr:col>2</xdr:col>
      <xdr:colOff>2194981</xdr:colOff>
      <xdr:row>1</xdr:row>
      <xdr:rowOff>2910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/>
        </xdr:cNvSpPr>
      </xdr:nvSpPr>
      <xdr:spPr>
        <a:xfrm>
          <a:off x="13969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CADASTRO</a:t>
          </a:r>
        </a:p>
      </xdr:txBody>
    </xdr:sp>
    <xdr:clientData/>
  </xdr:twoCellAnchor>
  <xdr:twoCellAnchor editAs="absolute">
    <xdr:from>
      <xdr:col>2</xdr:col>
      <xdr:colOff>2194982</xdr:colOff>
      <xdr:row>0</xdr:row>
      <xdr:rowOff>0</xdr:rowOff>
    </xdr:from>
    <xdr:to>
      <xdr:col>3</xdr:col>
      <xdr:colOff>941556</xdr:colOff>
      <xdr:row>1</xdr:row>
      <xdr:rowOff>2910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/>
        </xdr:cNvSpPr>
      </xdr:nvSpPr>
      <xdr:spPr>
        <a:xfrm>
          <a:off x="2438399" y="0"/>
          <a:ext cx="1032574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PPRA</a:t>
          </a:r>
        </a:p>
      </xdr:txBody>
    </xdr:sp>
    <xdr:clientData/>
  </xdr:twoCellAnchor>
  <xdr:twoCellAnchor editAs="absolute">
    <xdr:from>
      <xdr:col>3</xdr:col>
      <xdr:colOff>939799</xdr:colOff>
      <xdr:row>0</xdr:row>
      <xdr:rowOff>0</xdr:rowOff>
    </xdr:from>
    <xdr:to>
      <xdr:col>4</xdr:col>
      <xdr:colOff>44448</xdr:colOff>
      <xdr:row>1</xdr:row>
      <xdr:rowOff>2910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>
        <a:xfrm>
          <a:off x="3469216" y="0"/>
          <a:ext cx="1051982" cy="5003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PCMSO</a:t>
          </a:r>
        </a:p>
      </xdr:txBody>
    </xdr:sp>
    <xdr:clientData/>
  </xdr:twoCellAnchor>
  <xdr:twoCellAnchor editAs="absolute">
    <xdr:from>
      <xdr:col>4</xdr:col>
      <xdr:colOff>44449</xdr:colOff>
      <xdr:row>0</xdr:row>
      <xdr:rowOff>0</xdr:rowOff>
    </xdr:from>
    <xdr:to>
      <xdr:col>4</xdr:col>
      <xdr:colOff>1085848</xdr:colOff>
      <xdr:row>1</xdr:row>
      <xdr:rowOff>2910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>
        <a:xfrm>
          <a:off x="45211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</a:t>
          </a:r>
          <a:r>
            <a:rPr lang="pt-BR" sz="1100" b="1" baseline="0"/>
            <a:t> DE ACIDENTES</a:t>
          </a:r>
          <a:endParaRPr lang="pt-BR" sz="1100" b="1"/>
        </a:p>
      </xdr:txBody>
    </xdr:sp>
    <xdr:clientData/>
  </xdr:twoCellAnchor>
  <xdr:twoCellAnchor editAs="absolute">
    <xdr:from>
      <xdr:col>4</xdr:col>
      <xdr:colOff>1085849</xdr:colOff>
      <xdr:row>0</xdr:row>
      <xdr:rowOff>0</xdr:rowOff>
    </xdr:from>
    <xdr:to>
      <xdr:col>5</xdr:col>
      <xdr:colOff>179915</xdr:colOff>
      <xdr:row>1</xdr:row>
      <xdr:rowOff>2910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>
        <a:xfrm>
          <a:off x="55625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 DE EXAMES</a:t>
          </a:r>
        </a:p>
      </xdr:txBody>
    </xdr:sp>
    <xdr:clientData/>
  </xdr:twoCellAnchor>
  <xdr:twoCellAnchor editAs="absolute">
    <xdr:from>
      <xdr:col>5</xdr:col>
      <xdr:colOff>1221286</xdr:colOff>
      <xdr:row>0</xdr:row>
      <xdr:rowOff>4238</xdr:rowOff>
    </xdr:from>
    <xdr:to>
      <xdr:col>6</xdr:col>
      <xdr:colOff>315351</xdr:colOff>
      <xdr:row>1</xdr:row>
      <xdr:rowOff>7148</xdr:rowOff>
    </xdr:to>
    <xdr:sp macro="" textlink="">
      <xdr:nvSpPr>
        <xdr:cNvPr id="10" name="Retângulo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/>
        </xdr:cNvSpPr>
      </xdr:nvSpPr>
      <xdr:spPr>
        <a:xfrm>
          <a:off x="7645369" y="4238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2</xdr:col>
      <xdr:colOff>846671</xdr:colOff>
      <xdr:row>1</xdr:row>
      <xdr:rowOff>95250</xdr:rowOff>
    </xdr:from>
    <xdr:to>
      <xdr:col>2</xdr:col>
      <xdr:colOff>2095504</xdr:colOff>
      <xdr:row>2</xdr:row>
      <xdr:rowOff>13567</xdr:rowOff>
    </xdr:to>
    <xdr:sp macro="" textlink="">
      <xdr:nvSpPr>
        <xdr:cNvPr id="11" name="Retângul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90088" y="592667"/>
          <a:ext cx="1248833" cy="2993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PCMSO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31747</xdr:colOff>
      <xdr:row>0</xdr:row>
      <xdr:rowOff>0</xdr:rowOff>
    </xdr:from>
    <xdr:to>
      <xdr:col>6</xdr:col>
      <xdr:colOff>1073146</xdr:colOff>
      <xdr:row>1</xdr:row>
      <xdr:rowOff>2910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/>
        </xdr:cNvSpPr>
      </xdr:nvSpPr>
      <xdr:spPr>
        <a:xfrm>
          <a:off x="6603997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RELATÓRIOS</a:t>
          </a:r>
        </a:p>
      </xdr:txBody>
    </xdr:sp>
    <xdr:clientData/>
  </xdr:twoCellAnchor>
  <xdr:twoCellAnchor editAs="absolute">
    <xdr:from>
      <xdr:col>3</xdr:col>
      <xdr:colOff>243416</xdr:colOff>
      <xdr:row>0</xdr:row>
      <xdr:rowOff>0</xdr:rowOff>
    </xdr:from>
    <xdr:to>
      <xdr:col>3</xdr:col>
      <xdr:colOff>1284815</xdr:colOff>
      <xdr:row>1</xdr:row>
      <xdr:rowOff>2910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/>
        </xdr:cNvSpPr>
      </xdr:nvSpPr>
      <xdr:spPr>
        <a:xfrm>
          <a:off x="13969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CADASTRO</a:t>
          </a:r>
        </a:p>
      </xdr:txBody>
    </xdr:sp>
    <xdr:clientData/>
  </xdr:twoCellAnchor>
  <xdr:twoCellAnchor editAs="absolute">
    <xdr:from>
      <xdr:col>3</xdr:col>
      <xdr:colOff>1284816</xdr:colOff>
      <xdr:row>0</xdr:row>
      <xdr:rowOff>0</xdr:rowOff>
    </xdr:from>
    <xdr:to>
      <xdr:col>4</xdr:col>
      <xdr:colOff>31390</xdr:colOff>
      <xdr:row>1</xdr:row>
      <xdr:rowOff>2910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/>
        </xdr:cNvSpPr>
      </xdr:nvSpPr>
      <xdr:spPr>
        <a:xfrm>
          <a:off x="2438399" y="0"/>
          <a:ext cx="1032574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PPRA</a:t>
          </a:r>
        </a:p>
      </xdr:txBody>
    </xdr:sp>
    <xdr:clientData/>
  </xdr:twoCellAnchor>
  <xdr:twoCellAnchor editAs="absolute">
    <xdr:from>
      <xdr:col>4</xdr:col>
      <xdr:colOff>29633</xdr:colOff>
      <xdr:row>0</xdr:row>
      <xdr:rowOff>0</xdr:rowOff>
    </xdr:from>
    <xdr:to>
      <xdr:col>4</xdr:col>
      <xdr:colOff>1081615</xdr:colOff>
      <xdr:row>1</xdr:row>
      <xdr:rowOff>2910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/>
        </xdr:cNvSpPr>
      </xdr:nvSpPr>
      <xdr:spPr>
        <a:xfrm>
          <a:off x="3469216" y="0"/>
          <a:ext cx="1051982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PCMSO</a:t>
          </a:r>
        </a:p>
      </xdr:txBody>
    </xdr:sp>
    <xdr:clientData/>
  </xdr:twoCellAnchor>
  <xdr:twoCellAnchor editAs="absolute">
    <xdr:from>
      <xdr:col>4</xdr:col>
      <xdr:colOff>1081616</xdr:colOff>
      <xdr:row>0</xdr:row>
      <xdr:rowOff>0</xdr:rowOff>
    </xdr:from>
    <xdr:to>
      <xdr:col>5</xdr:col>
      <xdr:colOff>556681</xdr:colOff>
      <xdr:row>1</xdr:row>
      <xdr:rowOff>2910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/>
        </xdr:cNvSpPr>
      </xdr:nvSpPr>
      <xdr:spPr>
        <a:xfrm>
          <a:off x="4521199" y="0"/>
          <a:ext cx="1041399" cy="5003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CONTROLE</a:t>
          </a:r>
          <a:r>
            <a:rPr lang="pt-BR" sz="1100" b="1" baseline="0">
              <a:solidFill>
                <a:sysClr val="windowText" lastClr="000000"/>
              </a:solidFill>
            </a:rPr>
            <a:t> DE ACIDENTES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5</xdr:col>
      <xdr:colOff>556682</xdr:colOff>
      <xdr:row>0</xdr:row>
      <xdr:rowOff>0</xdr:rowOff>
    </xdr:from>
    <xdr:to>
      <xdr:col>6</xdr:col>
      <xdr:colOff>31748</xdr:colOff>
      <xdr:row>1</xdr:row>
      <xdr:rowOff>2910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/>
        </xdr:cNvSpPr>
      </xdr:nvSpPr>
      <xdr:spPr>
        <a:xfrm>
          <a:off x="55625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 DE EXAMES</a:t>
          </a:r>
        </a:p>
      </xdr:txBody>
    </xdr:sp>
    <xdr:clientData/>
  </xdr:twoCellAnchor>
  <xdr:twoCellAnchor editAs="absolute">
    <xdr:from>
      <xdr:col>6</xdr:col>
      <xdr:colOff>1073119</xdr:colOff>
      <xdr:row>0</xdr:row>
      <xdr:rowOff>4238</xdr:rowOff>
    </xdr:from>
    <xdr:to>
      <xdr:col>6</xdr:col>
      <xdr:colOff>2114518</xdr:colOff>
      <xdr:row>1</xdr:row>
      <xdr:rowOff>7148</xdr:rowOff>
    </xdr:to>
    <xdr:sp macro="" textlink="">
      <xdr:nvSpPr>
        <xdr:cNvPr id="10" name="Retângulo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/>
        </xdr:cNvSpPr>
      </xdr:nvSpPr>
      <xdr:spPr>
        <a:xfrm>
          <a:off x="7645369" y="4238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2</xdr:col>
      <xdr:colOff>846671</xdr:colOff>
      <xdr:row>1</xdr:row>
      <xdr:rowOff>95250</xdr:rowOff>
    </xdr:from>
    <xdr:to>
      <xdr:col>3</xdr:col>
      <xdr:colOff>1703917</xdr:colOff>
      <xdr:row>2</xdr:row>
      <xdr:rowOff>13567</xdr:rowOff>
    </xdr:to>
    <xdr:sp macro="" textlink="">
      <xdr:nvSpPr>
        <xdr:cNvPr id="11" name="Retângulo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1090088" y="592667"/>
          <a:ext cx="1767412" cy="2993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CONTROLE DE ACIDENTES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42330</xdr:colOff>
      <xdr:row>0</xdr:row>
      <xdr:rowOff>0</xdr:rowOff>
    </xdr:from>
    <xdr:to>
      <xdr:col>8</xdr:col>
      <xdr:colOff>173563</xdr:colOff>
      <xdr:row>1</xdr:row>
      <xdr:rowOff>2910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/>
        </xdr:cNvSpPr>
      </xdr:nvSpPr>
      <xdr:spPr>
        <a:xfrm>
          <a:off x="6603997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RELATÓRIOS</a:t>
          </a:r>
        </a:p>
      </xdr:txBody>
    </xdr:sp>
    <xdr:clientData/>
  </xdr:twoCellAnchor>
  <xdr:twoCellAnchor editAs="absolute">
    <xdr:from>
      <xdr:col>2</xdr:col>
      <xdr:colOff>1153582</xdr:colOff>
      <xdr:row>0</xdr:row>
      <xdr:rowOff>0</xdr:rowOff>
    </xdr:from>
    <xdr:to>
      <xdr:col>3</xdr:col>
      <xdr:colOff>829731</xdr:colOff>
      <xdr:row>1</xdr:row>
      <xdr:rowOff>2910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/>
        </xdr:cNvSpPr>
      </xdr:nvSpPr>
      <xdr:spPr>
        <a:xfrm>
          <a:off x="13969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CADASTRO</a:t>
          </a:r>
        </a:p>
      </xdr:txBody>
    </xdr:sp>
    <xdr:clientData/>
  </xdr:twoCellAnchor>
  <xdr:twoCellAnchor editAs="absolute">
    <xdr:from>
      <xdr:col>3</xdr:col>
      <xdr:colOff>829732</xdr:colOff>
      <xdr:row>0</xdr:row>
      <xdr:rowOff>0</xdr:rowOff>
    </xdr:from>
    <xdr:to>
      <xdr:col>4</xdr:col>
      <xdr:colOff>666390</xdr:colOff>
      <xdr:row>1</xdr:row>
      <xdr:rowOff>2910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/>
        </xdr:cNvSpPr>
      </xdr:nvSpPr>
      <xdr:spPr>
        <a:xfrm>
          <a:off x="2438399" y="0"/>
          <a:ext cx="1032574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PPRA</a:t>
          </a:r>
        </a:p>
      </xdr:txBody>
    </xdr:sp>
    <xdr:clientData/>
  </xdr:twoCellAnchor>
  <xdr:twoCellAnchor editAs="absolute">
    <xdr:from>
      <xdr:col>4</xdr:col>
      <xdr:colOff>664633</xdr:colOff>
      <xdr:row>0</xdr:row>
      <xdr:rowOff>0</xdr:rowOff>
    </xdr:from>
    <xdr:to>
      <xdr:col>5</xdr:col>
      <xdr:colOff>552448</xdr:colOff>
      <xdr:row>1</xdr:row>
      <xdr:rowOff>2910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/>
        </xdr:cNvSpPr>
      </xdr:nvSpPr>
      <xdr:spPr>
        <a:xfrm>
          <a:off x="3469216" y="0"/>
          <a:ext cx="1051982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PCMSO</a:t>
          </a:r>
        </a:p>
      </xdr:txBody>
    </xdr:sp>
    <xdr:clientData/>
  </xdr:twoCellAnchor>
  <xdr:twoCellAnchor editAs="absolute">
    <xdr:from>
      <xdr:col>5</xdr:col>
      <xdr:colOff>552449</xdr:colOff>
      <xdr:row>0</xdr:row>
      <xdr:rowOff>0</xdr:rowOff>
    </xdr:from>
    <xdr:to>
      <xdr:col>6</xdr:col>
      <xdr:colOff>175681</xdr:colOff>
      <xdr:row>1</xdr:row>
      <xdr:rowOff>2910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/>
        </xdr:cNvSpPr>
      </xdr:nvSpPr>
      <xdr:spPr>
        <a:xfrm>
          <a:off x="45211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</a:t>
          </a:r>
          <a:r>
            <a:rPr lang="pt-BR" sz="1100" b="1" baseline="0"/>
            <a:t> DE ACIDENTES</a:t>
          </a:r>
          <a:endParaRPr lang="pt-BR" sz="1100" b="1"/>
        </a:p>
      </xdr:txBody>
    </xdr:sp>
    <xdr:clientData/>
  </xdr:twoCellAnchor>
  <xdr:twoCellAnchor editAs="absolute">
    <xdr:from>
      <xdr:col>6</xdr:col>
      <xdr:colOff>175682</xdr:colOff>
      <xdr:row>0</xdr:row>
      <xdr:rowOff>0</xdr:rowOff>
    </xdr:from>
    <xdr:to>
      <xdr:col>7</xdr:col>
      <xdr:colOff>42331</xdr:colOff>
      <xdr:row>1</xdr:row>
      <xdr:rowOff>2910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/>
        </xdr:cNvSpPr>
      </xdr:nvSpPr>
      <xdr:spPr>
        <a:xfrm>
          <a:off x="5562599" y="0"/>
          <a:ext cx="1041399" cy="5003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CONTROLE DE EXAMES</a:t>
          </a:r>
        </a:p>
      </xdr:txBody>
    </xdr:sp>
    <xdr:clientData/>
  </xdr:twoCellAnchor>
  <xdr:twoCellAnchor editAs="absolute">
    <xdr:from>
      <xdr:col>8</xdr:col>
      <xdr:colOff>173536</xdr:colOff>
      <xdr:row>0</xdr:row>
      <xdr:rowOff>4238</xdr:rowOff>
    </xdr:from>
    <xdr:to>
      <xdr:col>8</xdr:col>
      <xdr:colOff>1214935</xdr:colOff>
      <xdr:row>1</xdr:row>
      <xdr:rowOff>7148</xdr:rowOff>
    </xdr:to>
    <xdr:sp macro="" textlink="">
      <xdr:nvSpPr>
        <xdr:cNvPr id="10" name="Retângulo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/>
        </xdr:cNvSpPr>
      </xdr:nvSpPr>
      <xdr:spPr>
        <a:xfrm>
          <a:off x="7645369" y="4238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2</xdr:col>
      <xdr:colOff>846671</xdr:colOff>
      <xdr:row>1</xdr:row>
      <xdr:rowOff>95250</xdr:rowOff>
    </xdr:from>
    <xdr:to>
      <xdr:col>4</xdr:col>
      <xdr:colOff>52917</xdr:colOff>
      <xdr:row>2</xdr:row>
      <xdr:rowOff>13567</xdr:rowOff>
    </xdr:to>
    <xdr:sp macro="" textlink="">
      <xdr:nvSpPr>
        <xdr:cNvPr id="11" name="Retângulo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1090088" y="592667"/>
          <a:ext cx="1767412" cy="2993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CONTROLE DE EXAMES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846664</xdr:colOff>
      <xdr:row>0</xdr:row>
      <xdr:rowOff>0</xdr:rowOff>
    </xdr:from>
    <xdr:to>
      <xdr:col>10</xdr:col>
      <xdr:colOff>311146</xdr:colOff>
      <xdr:row>1</xdr:row>
      <xdr:rowOff>2910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/>
        </xdr:cNvSpPr>
      </xdr:nvSpPr>
      <xdr:spPr>
        <a:xfrm>
          <a:off x="6603997" y="0"/>
          <a:ext cx="1041399" cy="5003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RELATÓRIOS</a:t>
          </a:r>
        </a:p>
      </xdr:txBody>
    </xdr:sp>
    <xdr:clientData/>
  </xdr:twoCellAnchor>
  <xdr:twoCellAnchor editAs="absolute">
    <xdr:from>
      <xdr:col>3</xdr:col>
      <xdr:colOff>201082</xdr:colOff>
      <xdr:row>0</xdr:row>
      <xdr:rowOff>0</xdr:rowOff>
    </xdr:from>
    <xdr:to>
      <xdr:col>4</xdr:col>
      <xdr:colOff>480481</xdr:colOff>
      <xdr:row>1</xdr:row>
      <xdr:rowOff>2910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/>
        </xdr:cNvSpPr>
      </xdr:nvSpPr>
      <xdr:spPr>
        <a:xfrm>
          <a:off x="13969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CADASTRO</a:t>
          </a:r>
        </a:p>
      </xdr:txBody>
    </xdr:sp>
    <xdr:clientData/>
  </xdr:twoCellAnchor>
  <xdr:twoCellAnchor editAs="absolute">
    <xdr:from>
      <xdr:col>4</xdr:col>
      <xdr:colOff>480482</xdr:colOff>
      <xdr:row>0</xdr:row>
      <xdr:rowOff>0</xdr:rowOff>
    </xdr:from>
    <xdr:to>
      <xdr:col>5</xdr:col>
      <xdr:colOff>602890</xdr:colOff>
      <xdr:row>1</xdr:row>
      <xdr:rowOff>2910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/>
        </xdr:cNvSpPr>
      </xdr:nvSpPr>
      <xdr:spPr>
        <a:xfrm>
          <a:off x="2438399" y="0"/>
          <a:ext cx="1032574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PPRA</a:t>
          </a:r>
        </a:p>
      </xdr:txBody>
    </xdr:sp>
    <xdr:clientData/>
  </xdr:twoCellAnchor>
  <xdr:twoCellAnchor editAs="absolute">
    <xdr:from>
      <xdr:col>5</xdr:col>
      <xdr:colOff>601133</xdr:colOff>
      <xdr:row>0</xdr:row>
      <xdr:rowOff>0</xdr:rowOff>
    </xdr:from>
    <xdr:to>
      <xdr:col>6</xdr:col>
      <xdr:colOff>742948</xdr:colOff>
      <xdr:row>1</xdr:row>
      <xdr:rowOff>2910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/>
        </xdr:cNvSpPr>
      </xdr:nvSpPr>
      <xdr:spPr>
        <a:xfrm>
          <a:off x="3469216" y="0"/>
          <a:ext cx="1051982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PCMSO</a:t>
          </a:r>
        </a:p>
      </xdr:txBody>
    </xdr:sp>
    <xdr:clientData/>
  </xdr:twoCellAnchor>
  <xdr:twoCellAnchor editAs="absolute">
    <xdr:from>
      <xdr:col>6</xdr:col>
      <xdr:colOff>742949</xdr:colOff>
      <xdr:row>0</xdr:row>
      <xdr:rowOff>0</xdr:rowOff>
    </xdr:from>
    <xdr:to>
      <xdr:col>7</xdr:col>
      <xdr:colOff>874181</xdr:colOff>
      <xdr:row>1</xdr:row>
      <xdr:rowOff>2910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/>
        </xdr:cNvSpPr>
      </xdr:nvSpPr>
      <xdr:spPr>
        <a:xfrm>
          <a:off x="45211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</a:t>
          </a:r>
          <a:r>
            <a:rPr lang="pt-BR" sz="1100" b="1" baseline="0"/>
            <a:t> DE ACIDENTES</a:t>
          </a:r>
          <a:endParaRPr lang="pt-BR" sz="1100" b="1"/>
        </a:p>
      </xdr:txBody>
    </xdr:sp>
    <xdr:clientData/>
  </xdr:twoCellAnchor>
  <xdr:twoCellAnchor editAs="absolute">
    <xdr:from>
      <xdr:col>7</xdr:col>
      <xdr:colOff>874182</xdr:colOff>
      <xdr:row>0</xdr:row>
      <xdr:rowOff>0</xdr:rowOff>
    </xdr:from>
    <xdr:to>
      <xdr:col>9</xdr:col>
      <xdr:colOff>846665</xdr:colOff>
      <xdr:row>1</xdr:row>
      <xdr:rowOff>2910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/>
        </xdr:cNvSpPr>
      </xdr:nvSpPr>
      <xdr:spPr>
        <a:xfrm>
          <a:off x="55625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 DE EXAMES</a:t>
          </a:r>
        </a:p>
      </xdr:txBody>
    </xdr:sp>
    <xdr:clientData/>
  </xdr:twoCellAnchor>
  <xdr:twoCellAnchor editAs="absolute">
    <xdr:from>
      <xdr:col>10</xdr:col>
      <xdr:colOff>311119</xdr:colOff>
      <xdr:row>0</xdr:row>
      <xdr:rowOff>4238</xdr:rowOff>
    </xdr:from>
    <xdr:to>
      <xdr:col>11</xdr:col>
      <xdr:colOff>347101</xdr:colOff>
      <xdr:row>1</xdr:row>
      <xdr:rowOff>7148</xdr:rowOff>
    </xdr:to>
    <xdr:sp macro="" textlink="">
      <xdr:nvSpPr>
        <xdr:cNvPr id="10" name="Retângulo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/>
        </xdr:cNvSpPr>
      </xdr:nvSpPr>
      <xdr:spPr>
        <a:xfrm>
          <a:off x="7645369" y="4238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2</xdr:col>
      <xdr:colOff>846671</xdr:colOff>
      <xdr:row>1</xdr:row>
      <xdr:rowOff>95250</xdr:rowOff>
    </xdr:from>
    <xdr:to>
      <xdr:col>4</xdr:col>
      <xdr:colOff>857250</xdr:colOff>
      <xdr:row>2</xdr:row>
      <xdr:rowOff>13567</xdr:rowOff>
    </xdr:to>
    <xdr:sp macro="" textlink="">
      <xdr:nvSpPr>
        <xdr:cNvPr id="11" name="Retângulo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1090088" y="592667"/>
          <a:ext cx="1725079" cy="2993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RELATÓRIO DE ACIDENTES</a:t>
          </a:r>
        </a:p>
      </xdr:txBody>
    </xdr:sp>
    <xdr:clientData/>
  </xdr:twoCellAnchor>
  <xdr:twoCellAnchor editAs="absolute">
    <xdr:from>
      <xdr:col>4</xdr:col>
      <xdr:colOff>872056</xdr:colOff>
      <xdr:row>1</xdr:row>
      <xdr:rowOff>88901</xdr:rowOff>
    </xdr:from>
    <xdr:to>
      <xdr:col>6</xdr:col>
      <xdr:colOff>785568</xdr:colOff>
      <xdr:row>2</xdr:row>
      <xdr:rowOff>7218</xdr:rowOff>
    </xdr:to>
    <xdr:sp macro="" textlink="">
      <xdr:nvSpPr>
        <xdr:cNvPr id="12" name="Retângulo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2829973" y="586318"/>
          <a:ext cx="1733845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RELATÓRIO DE EXAMES</a:t>
          </a:r>
        </a:p>
      </xdr:txBody>
    </xdr:sp>
    <xdr:clientData/>
  </xdr:twoCellAnchor>
  <xdr:twoCellAnchor editAs="absolute">
    <xdr:from>
      <xdr:col>6</xdr:col>
      <xdr:colOff>791573</xdr:colOff>
      <xdr:row>1</xdr:row>
      <xdr:rowOff>93139</xdr:rowOff>
    </xdr:from>
    <xdr:to>
      <xdr:col>9</xdr:col>
      <xdr:colOff>645584</xdr:colOff>
      <xdr:row>2</xdr:row>
      <xdr:rowOff>11456</xdr:rowOff>
    </xdr:to>
    <xdr:sp macro="" textlink="">
      <xdr:nvSpPr>
        <xdr:cNvPr id="14" name="Retângulo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4569823" y="590556"/>
          <a:ext cx="1833094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IMPRESSÃO DE RELATÓRIO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433914</xdr:colOff>
      <xdr:row>0</xdr:row>
      <xdr:rowOff>0</xdr:rowOff>
    </xdr:from>
    <xdr:to>
      <xdr:col>7</xdr:col>
      <xdr:colOff>1475313</xdr:colOff>
      <xdr:row>1</xdr:row>
      <xdr:rowOff>2910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/>
        </xdr:cNvSpPr>
      </xdr:nvSpPr>
      <xdr:spPr>
        <a:xfrm>
          <a:off x="6603997" y="0"/>
          <a:ext cx="1041399" cy="50032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RELATÓRIOS</a:t>
          </a:r>
        </a:p>
      </xdr:txBody>
    </xdr:sp>
    <xdr:clientData/>
  </xdr:twoCellAnchor>
  <xdr:twoCellAnchor editAs="absolute">
    <xdr:from>
      <xdr:col>2</xdr:col>
      <xdr:colOff>1153582</xdr:colOff>
      <xdr:row>0</xdr:row>
      <xdr:rowOff>0</xdr:rowOff>
    </xdr:from>
    <xdr:to>
      <xdr:col>3</xdr:col>
      <xdr:colOff>967315</xdr:colOff>
      <xdr:row>1</xdr:row>
      <xdr:rowOff>2910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/>
        </xdr:cNvSpPr>
      </xdr:nvSpPr>
      <xdr:spPr>
        <a:xfrm>
          <a:off x="13969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CADASTRO</a:t>
          </a:r>
        </a:p>
      </xdr:txBody>
    </xdr:sp>
    <xdr:clientData/>
  </xdr:twoCellAnchor>
  <xdr:twoCellAnchor editAs="absolute">
    <xdr:from>
      <xdr:col>3</xdr:col>
      <xdr:colOff>967316</xdr:colOff>
      <xdr:row>0</xdr:row>
      <xdr:rowOff>0</xdr:rowOff>
    </xdr:from>
    <xdr:to>
      <xdr:col>4</xdr:col>
      <xdr:colOff>486473</xdr:colOff>
      <xdr:row>1</xdr:row>
      <xdr:rowOff>2910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/>
        </xdr:cNvSpPr>
      </xdr:nvSpPr>
      <xdr:spPr>
        <a:xfrm>
          <a:off x="2438399" y="0"/>
          <a:ext cx="1032574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PPRA</a:t>
          </a:r>
        </a:p>
      </xdr:txBody>
    </xdr:sp>
    <xdr:clientData/>
  </xdr:twoCellAnchor>
  <xdr:twoCellAnchor editAs="absolute">
    <xdr:from>
      <xdr:col>4</xdr:col>
      <xdr:colOff>484716</xdr:colOff>
      <xdr:row>0</xdr:row>
      <xdr:rowOff>0</xdr:rowOff>
    </xdr:from>
    <xdr:to>
      <xdr:col>5</xdr:col>
      <xdr:colOff>23281</xdr:colOff>
      <xdr:row>1</xdr:row>
      <xdr:rowOff>2910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/>
        </xdr:cNvSpPr>
      </xdr:nvSpPr>
      <xdr:spPr>
        <a:xfrm>
          <a:off x="3469216" y="0"/>
          <a:ext cx="1051982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PCMSO</a:t>
          </a:r>
        </a:p>
      </xdr:txBody>
    </xdr:sp>
    <xdr:clientData/>
  </xdr:twoCellAnchor>
  <xdr:twoCellAnchor editAs="absolute">
    <xdr:from>
      <xdr:col>5</xdr:col>
      <xdr:colOff>23282</xdr:colOff>
      <xdr:row>0</xdr:row>
      <xdr:rowOff>0</xdr:rowOff>
    </xdr:from>
    <xdr:to>
      <xdr:col>5</xdr:col>
      <xdr:colOff>1064681</xdr:colOff>
      <xdr:row>1</xdr:row>
      <xdr:rowOff>2910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/>
        </xdr:cNvSpPr>
      </xdr:nvSpPr>
      <xdr:spPr>
        <a:xfrm>
          <a:off x="45211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</a:t>
          </a:r>
          <a:r>
            <a:rPr lang="pt-BR" sz="1100" b="1" baseline="0"/>
            <a:t> DE ACIDENTES</a:t>
          </a:r>
          <a:endParaRPr lang="pt-BR" sz="1100" b="1"/>
        </a:p>
      </xdr:txBody>
    </xdr:sp>
    <xdr:clientData/>
  </xdr:twoCellAnchor>
  <xdr:twoCellAnchor editAs="absolute">
    <xdr:from>
      <xdr:col>5</xdr:col>
      <xdr:colOff>1064682</xdr:colOff>
      <xdr:row>0</xdr:row>
      <xdr:rowOff>0</xdr:rowOff>
    </xdr:from>
    <xdr:to>
      <xdr:col>7</xdr:col>
      <xdr:colOff>433915</xdr:colOff>
      <xdr:row>1</xdr:row>
      <xdr:rowOff>2910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/>
        </xdr:cNvSpPr>
      </xdr:nvSpPr>
      <xdr:spPr>
        <a:xfrm>
          <a:off x="5562599" y="0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CONTROLE DE EXAMES</a:t>
          </a:r>
        </a:p>
      </xdr:txBody>
    </xdr:sp>
    <xdr:clientData/>
  </xdr:twoCellAnchor>
  <xdr:twoCellAnchor editAs="absolute">
    <xdr:from>
      <xdr:col>7</xdr:col>
      <xdr:colOff>1475286</xdr:colOff>
      <xdr:row>0</xdr:row>
      <xdr:rowOff>4238</xdr:rowOff>
    </xdr:from>
    <xdr:to>
      <xdr:col>8</xdr:col>
      <xdr:colOff>431768</xdr:colOff>
      <xdr:row>1</xdr:row>
      <xdr:rowOff>7148</xdr:rowOff>
    </xdr:to>
    <xdr:sp macro="" textlink="">
      <xdr:nvSpPr>
        <xdr:cNvPr id="10" name="Retângulo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/>
        </xdr:cNvSpPr>
      </xdr:nvSpPr>
      <xdr:spPr>
        <a:xfrm>
          <a:off x="7645369" y="4238"/>
          <a:ext cx="1041399" cy="50032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 editAs="absolute">
    <xdr:from>
      <xdr:col>2</xdr:col>
      <xdr:colOff>846671</xdr:colOff>
      <xdr:row>1</xdr:row>
      <xdr:rowOff>95250</xdr:rowOff>
    </xdr:from>
    <xdr:to>
      <xdr:col>3</xdr:col>
      <xdr:colOff>1344084</xdr:colOff>
      <xdr:row>2</xdr:row>
      <xdr:rowOff>13567</xdr:rowOff>
    </xdr:to>
    <xdr:sp macro="" textlink="">
      <xdr:nvSpPr>
        <xdr:cNvPr id="11" name="Retângulo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1090088" y="592667"/>
          <a:ext cx="1725079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RELATÓRIO DE ACIDENTES</a:t>
          </a:r>
        </a:p>
      </xdr:txBody>
    </xdr:sp>
    <xdr:clientData/>
  </xdr:twoCellAnchor>
  <xdr:twoCellAnchor editAs="absolute">
    <xdr:from>
      <xdr:col>3</xdr:col>
      <xdr:colOff>1358890</xdr:colOff>
      <xdr:row>1</xdr:row>
      <xdr:rowOff>88901</xdr:rowOff>
    </xdr:from>
    <xdr:to>
      <xdr:col>5</xdr:col>
      <xdr:colOff>65901</xdr:colOff>
      <xdr:row>2</xdr:row>
      <xdr:rowOff>7218</xdr:rowOff>
    </xdr:to>
    <xdr:sp macro="" textlink="">
      <xdr:nvSpPr>
        <xdr:cNvPr id="12" name="Retângulo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2829973" y="586318"/>
          <a:ext cx="1733845" cy="2993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RELATÓRIO DE EXAMES</a:t>
          </a:r>
        </a:p>
      </xdr:txBody>
    </xdr:sp>
    <xdr:clientData/>
  </xdr:twoCellAnchor>
  <xdr:twoCellAnchor editAs="absolute">
    <xdr:from>
      <xdr:col>5</xdr:col>
      <xdr:colOff>71906</xdr:colOff>
      <xdr:row>1</xdr:row>
      <xdr:rowOff>93139</xdr:rowOff>
    </xdr:from>
    <xdr:to>
      <xdr:col>7</xdr:col>
      <xdr:colOff>232834</xdr:colOff>
      <xdr:row>2</xdr:row>
      <xdr:rowOff>11456</xdr:rowOff>
    </xdr:to>
    <xdr:sp macro="" textlink="">
      <xdr:nvSpPr>
        <xdr:cNvPr id="14" name="Retângulo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4569823" y="590556"/>
          <a:ext cx="1833094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IMPRESSÃO DE RELATÓRIO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/>
  <dimension ref="B1:AM103"/>
  <sheetViews>
    <sheetView showGridLines="0" zoomScale="90" zoomScaleNormal="90" workbookViewId="0">
      <pane ySplit="5" topLeftCell="A7" activePane="bottomLeft" state="frozen"/>
      <selection activeCell="C3" sqref="C3"/>
      <selection pane="bottomLeft"/>
    </sheetView>
  </sheetViews>
  <sheetFormatPr defaultColWidth="8.85546875" defaultRowHeight="15" zeroHeight="1" x14ac:dyDescent="0.25"/>
  <cols>
    <col min="1" max="1" width="2.28515625" style="9" customWidth="1"/>
    <col min="2" max="2" width="1.42578125" style="1" customWidth="1"/>
    <col min="3" max="3" width="37" style="9" customWidth="1"/>
    <col min="4" max="4" width="28.140625" style="9" customWidth="1"/>
    <col min="5" max="5" width="9.140625" style="5" bestFit="1" customWidth="1"/>
    <col min="6" max="14" width="8.85546875" style="5"/>
    <col min="15" max="15" width="9.140625" style="1" bestFit="1" customWidth="1"/>
    <col min="16" max="17" width="8.85546875" style="5"/>
    <col min="18" max="21" width="12.140625" style="5" customWidth="1"/>
    <col min="22" max="26" width="8.85546875" style="5"/>
    <col min="27" max="27" width="9.140625" style="5" bestFit="1" customWidth="1"/>
    <col min="28" max="28" width="8.85546875" style="5"/>
    <col min="29" max="39" width="8.85546875" style="1"/>
    <col min="40" max="16384" width="8.85546875" style="9"/>
  </cols>
  <sheetData>
    <row r="1" spans="2:31" s="100" customFormat="1" ht="39" customHeight="1" x14ac:dyDescent="0.25">
      <c r="E1" s="101"/>
    </row>
    <row r="2" spans="2:31" s="93" customFormat="1" ht="30" customHeight="1" x14ac:dyDescent="0.25">
      <c r="C2" s="94"/>
      <c r="D2" s="95"/>
      <c r="E2" s="95"/>
      <c r="F2" s="95"/>
      <c r="G2" s="95"/>
      <c r="H2" s="95"/>
      <c r="I2" s="95"/>
    </row>
    <row r="3" spans="2:31" s="2" customFormat="1" ht="44.25" customHeight="1" x14ac:dyDescent="0.25">
      <c r="C3" s="91"/>
      <c r="E3" s="92"/>
      <c r="F3" s="92"/>
    </row>
    <row r="4" spans="2:31" ht="30" customHeight="1" thickBot="1" x14ac:dyDescent="0.3"/>
    <row r="5" spans="2:31" ht="30" customHeight="1" thickTop="1" thickBot="1" x14ac:dyDescent="0.3">
      <c r="C5" s="20" t="s">
        <v>0</v>
      </c>
      <c r="D5" s="20" t="s">
        <v>156</v>
      </c>
      <c r="E5" s="5" t="s">
        <v>67</v>
      </c>
      <c r="F5" s="5" t="s">
        <v>69</v>
      </c>
      <c r="G5" s="5" t="s">
        <v>30</v>
      </c>
      <c r="H5" s="5" t="s">
        <v>29</v>
      </c>
      <c r="I5" s="5" t="s">
        <v>28</v>
      </c>
      <c r="J5" s="5" t="s">
        <v>68</v>
      </c>
      <c r="K5" s="5" t="s">
        <v>70</v>
      </c>
      <c r="L5" s="5" t="s">
        <v>71</v>
      </c>
      <c r="M5" s="5" t="s">
        <v>72</v>
      </c>
      <c r="P5" s="5" t="s">
        <v>83</v>
      </c>
      <c r="Q5" s="5" t="s">
        <v>71</v>
      </c>
      <c r="R5" s="5" t="s">
        <v>81</v>
      </c>
      <c r="S5" s="5" t="s">
        <v>80</v>
      </c>
      <c r="T5" s="5" t="s">
        <v>82</v>
      </c>
      <c r="U5" s="5" t="s">
        <v>78</v>
      </c>
      <c r="V5" s="5" t="s">
        <v>85</v>
      </c>
      <c r="W5" s="5" t="s">
        <v>86</v>
      </c>
      <c r="Y5" s="5" t="s">
        <v>91</v>
      </c>
      <c r="Z5" s="5" t="s">
        <v>97</v>
      </c>
      <c r="AA5" s="5" t="s">
        <v>67</v>
      </c>
      <c r="AB5" s="5" t="s">
        <v>96</v>
      </c>
      <c r="AC5" s="1" t="s">
        <v>58</v>
      </c>
      <c r="AD5" s="1" t="s">
        <v>57</v>
      </c>
      <c r="AE5" s="1" t="s">
        <v>100</v>
      </c>
    </row>
    <row r="6" spans="2:31" ht="30" customHeight="1" thickTop="1" x14ac:dyDescent="0.25">
      <c r="B6" s="1">
        <f>SUM(E6:F6)</f>
        <v>1.0000009999999999</v>
      </c>
      <c r="C6" s="21" t="s">
        <v>23</v>
      </c>
      <c r="D6" s="21">
        <v>1</v>
      </c>
      <c r="E6" s="5">
        <v>9.9999999999999995E-7</v>
      </c>
      <c r="F6" s="5">
        <f>COUNTIFS(PPRA!$D$6:$D$607,CAD_AREA!C6)</f>
        <v>1</v>
      </c>
      <c r="G6" s="5">
        <f>COUNTIFS(PPRA!$D$6:$D$607,CAD_AREA!$C6,PPRA!$E$6:$E$607,CAD_AREA!G$5)</f>
        <v>0</v>
      </c>
      <c r="H6" s="5">
        <f>COUNTIFS(PPRA!$D$6:$D$607,CAD_AREA!$C6,PPRA!$E$6:$E$607,CAD_AREA!H$5)</f>
        <v>1</v>
      </c>
      <c r="I6" s="5">
        <f>COUNTIFS(PPRA!$D$6:$D$607,CAD_AREA!$C6,PPRA!$E$6:$E$607,CAD_AREA!I$5)</f>
        <v>0</v>
      </c>
      <c r="J6" s="5">
        <f>COUNTIFS(PPRA!$D$6:$D$607,CAD_AREA!$C6,PPRA!$E$6:$E$607,CAD_AREA!J$5)</f>
        <v>0</v>
      </c>
      <c r="K6" s="5">
        <f>SUMIFS(PPRA!$B$6:$B$607,PPRA!$D$6:$D$607,CAD_AREA!C6)</f>
        <v>12.000002</v>
      </c>
      <c r="L6" s="5" t="str">
        <f>C6</f>
        <v>Financeiro</v>
      </c>
      <c r="M6" s="5">
        <f>COUNTIFS(CAD_FUNC!$E$6:$E$106,CAD_AREA!$C$6:$C$106)</f>
        <v>1</v>
      </c>
      <c r="O6" s="1">
        <f>SUM(P6+E6)</f>
        <v>1.0000009999999999</v>
      </c>
      <c r="P6" s="5">
        <f>COUNTIFS('C-A'!$F$6:$F$1006,CAD_AREA!$C$6:$C$1006)</f>
        <v>1</v>
      </c>
      <c r="Q6" s="5" t="str">
        <f>C6</f>
        <v>Financeiro</v>
      </c>
      <c r="R6" s="5">
        <f>COUNTIFS('C-A'!$F$6:$F$1006,CAD_AREA!$Q$6:$Q$1006,'C-A'!$H$6:$H$1006,CAD_AREA!R$5)</f>
        <v>0</v>
      </c>
      <c r="S6" s="5">
        <f>COUNTIFS('C-A'!$F$6:$F$1006,CAD_AREA!$Q$6:$Q$1006,'C-A'!$H$6:$H$1006,CAD_AREA!S$5)</f>
        <v>1</v>
      </c>
      <c r="T6" s="5">
        <f>COUNTIFS('C-A'!$F$6:$F$1006,CAD_AREA!$Q$6:$Q$1006,'C-A'!$H$6:$H$1006,CAD_AREA!T$5)</f>
        <v>0</v>
      </c>
      <c r="U6" s="5">
        <f>COUNTIFS('C-A'!$F$6:$F$1006,CAD_AREA!$Q$6:$Q$1006,'C-A'!$H$6:$H$1006,CAD_AREA!U$5)</f>
        <v>0</v>
      </c>
      <c r="V6" s="5">
        <f>SUM(R6:U6)</f>
        <v>1</v>
      </c>
      <c r="W6" s="6">
        <f>V6/'C-A'!$Q$6</f>
        <v>0.2</v>
      </c>
      <c r="X6" s="6"/>
      <c r="Y6" s="11">
        <f t="shared" ref="Y6:Y37" si="0">SUM(AA6:AB6)</f>
        <v>5.0000010000000001</v>
      </c>
      <c r="Z6" s="5" t="str">
        <f>C6</f>
        <v>Financeiro</v>
      </c>
      <c r="AA6" s="5">
        <f>E6</f>
        <v>9.9999999999999995E-7</v>
      </c>
      <c r="AB6" s="5">
        <f>COUNTIFS('C-E'!$E$6:$E$994,CAD_AREA!$C$6:$C$506)</f>
        <v>5</v>
      </c>
      <c r="AC6" s="1">
        <f>COUNTIFS('C-E'!$E$6:$E$994,CAD_AREA!$Z6,'C-E'!$I$6:$I$994,CAD_AREA!AC$5)</f>
        <v>5</v>
      </c>
      <c r="AD6" s="1">
        <f>COUNTIFS('C-E'!$E$6:$E$994,CAD_AREA!$Z6,'C-E'!$I$6:$I$994,CAD_AREA!AD$5)</f>
        <v>0</v>
      </c>
      <c r="AE6" s="1" t="str">
        <f>IF(C6="","",C6)</f>
        <v>Financeiro</v>
      </c>
    </row>
    <row r="7" spans="2:31" ht="30" customHeight="1" x14ac:dyDescent="0.25">
      <c r="B7" s="1">
        <f>SUM(E7:F7)</f>
        <v>2.0000019999999998</v>
      </c>
      <c r="C7" s="15" t="s">
        <v>24</v>
      </c>
      <c r="D7" s="16">
        <v>25</v>
      </c>
      <c r="E7" s="5">
        <f>E6+$E$6</f>
        <v>1.9999999999999999E-6</v>
      </c>
      <c r="F7" s="5">
        <f>COUNTIFS(PPRA!$D$6:$D$607,CAD_AREA!C7)</f>
        <v>2</v>
      </c>
      <c r="G7" s="5">
        <f>COUNTIFS(PPRA!$D$6:$D$607,CAD_AREA!$C7,PPRA!$E$6:$E$607,CAD_AREA!G$5)</f>
        <v>0</v>
      </c>
      <c r="H7" s="5">
        <f>COUNTIFS(PPRA!$D$6:$D$607,CAD_AREA!$C7,PPRA!$E$6:$E$607,CAD_AREA!H$5)</f>
        <v>0</v>
      </c>
      <c r="I7" s="5">
        <f>COUNTIFS(PPRA!$D$6:$D$607,CAD_AREA!$C7,PPRA!$E$6:$E$607,CAD_AREA!I$5)</f>
        <v>1</v>
      </c>
      <c r="J7" s="5">
        <f>COUNTIFS(PPRA!$D$6:$D$607,CAD_AREA!$C7,PPRA!$E$6:$E$607,CAD_AREA!J$5)</f>
        <v>1</v>
      </c>
      <c r="K7" s="5">
        <f>SUMIFS(PPRA!$B$6:$B$607,PPRA!$D$6:$D$607,CAD_AREA!C7)</f>
        <v>56.000005999999999</v>
      </c>
      <c r="L7" s="5" t="str">
        <f t="shared" ref="L7:L56" si="1">C7</f>
        <v>Operações</v>
      </c>
      <c r="M7" s="5">
        <f>COUNTIFS(CAD_FUNC!$E$6:$E$106,CAD_AREA!$C$6:$C$106)</f>
        <v>1</v>
      </c>
      <c r="O7" s="1">
        <f t="shared" ref="O7:O56" si="2">SUM(P7+E7)</f>
        <v>1.9999999999999999E-6</v>
      </c>
      <c r="P7" s="5">
        <f>COUNTIFS('C-A'!$F$6:$F$1006,CAD_AREA!$C$6:$C$1006)</f>
        <v>0</v>
      </c>
      <c r="Q7" s="5" t="str">
        <f t="shared" ref="Q7:Q56" si="3">C7</f>
        <v>Operações</v>
      </c>
      <c r="R7" s="5">
        <f>COUNTIFS('C-A'!$F$6:$F$1006,CAD_AREA!$Q$6:$Q$1006,'C-A'!$H$6:$H$1006,CAD_AREA!R$5)</f>
        <v>0</v>
      </c>
      <c r="S7" s="5">
        <f>COUNTIFS('C-A'!$F$6:$F$1006,CAD_AREA!$Q$6:$Q$1006,'C-A'!$H$6:$H$1006,CAD_AREA!S$5)</f>
        <v>0</v>
      </c>
      <c r="T7" s="5">
        <f>COUNTIFS('C-A'!$F$6:$F$1006,CAD_AREA!$Q$6:$Q$1006,'C-A'!$H$6:$H$1006,CAD_AREA!T$5)</f>
        <v>0</v>
      </c>
      <c r="U7" s="5">
        <f>COUNTIFS('C-A'!$F$6:$F$1006,CAD_AREA!$Q$6:$Q$1006,'C-A'!$H$6:$H$1006,CAD_AREA!U$5)</f>
        <v>0</v>
      </c>
      <c r="V7" s="5">
        <f t="shared" ref="V7:V56" si="4">SUM(R7:U7)</f>
        <v>0</v>
      </c>
      <c r="W7" s="6">
        <f>V7/'C-A'!$Q$6</f>
        <v>0</v>
      </c>
      <c r="X7" s="6"/>
      <c r="Y7" s="11">
        <f t="shared" si="0"/>
        <v>5.0000020000000003</v>
      </c>
      <c r="Z7" s="5" t="str">
        <f t="shared" ref="Z7:Z56" si="5">C7</f>
        <v>Operações</v>
      </c>
      <c r="AA7" s="5">
        <f t="shared" ref="AA7:AA56" si="6">E7</f>
        <v>1.9999999999999999E-6</v>
      </c>
      <c r="AB7" s="5">
        <f>COUNTIFS('C-E'!$E$6:$E$994,CAD_AREA!$C$6:$C$506)</f>
        <v>5</v>
      </c>
      <c r="AC7" s="1">
        <f>COUNTIFS('C-E'!$E$6:$E$994,CAD_AREA!$Z7,'C-E'!$I$6:$I$994,CAD_AREA!AC$5)</f>
        <v>1</v>
      </c>
      <c r="AD7" s="1">
        <f>COUNTIFS('C-E'!$E$6:$E$994,CAD_AREA!$Z7,'C-E'!$I$6:$I$994,CAD_AREA!AD$5)</f>
        <v>4</v>
      </c>
      <c r="AE7" s="1" t="str">
        <f t="shared" ref="AE7:AE57" si="7">IF(C7="","",C7)</f>
        <v>Operações</v>
      </c>
    </row>
    <row r="8" spans="2:31" ht="30" customHeight="1" x14ac:dyDescent="0.25">
      <c r="B8" s="1">
        <f>SUM(E8:F8)</f>
        <v>1.000003</v>
      </c>
      <c r="C8" s="79" t="s">
        <v>105</v>
      </c>
      <c r="D8" s="80">
        <v>1</v>
      </c>
      <c r="E8" s="5">
        <f t="shared" ref="E8:E56" si="8">E7+$E$6</f>
        <v>3.0000000000000001E-6</v>
      </c>
      <c r="F8" s="5">
        <f>COUNTIFS(PPRA!$D$6:$D$607,CAD_AREA!C8)</f>
        <v>1</v>
      </c>
      <c r="G8" s="5">
        <f>COUNTIFS(PPRA!$D$6:$D$607,CAD_AREA!$C8,PPRA!$E$6:$E$607,CAD_AREA!G$5)</f>
        <v>0</v>
      </c>
      <c r="H8" s="5">
        <f>COUNTIFS(PPRA!$D$6:$D$607,CAD_AREA!$C8,PPRA!$E$6:$E$607,CAD_AREA!H$5)</f>
        <v>0</v>
      </c>
      <c r="I8" s="5">
        <f>COUNTIFS(PPRA!$D$6:$D$607,CAD_AREA!$C8,PPRA!$E$6:$E$607,CAD_AREA!I$5)</f>
        <v>0</v>
      </c>
      <c r="J8" s="5">
        <f>COUNTIFS(PPRA!$D$6:$D$607,CAD_AREA!$C8,PPRA!$E$6:$E$607,CAD_AREA!J$5)</f>
        <v>1</v>
      </c>
      <c r="K8" s="5">
        <f>SUMIFS(PPRA!$B$6:$B$607,PPRA!$D$6:$D$607,CAD_AREA!C8)</f>
        <v>6.0000070000000001</v>
      </c>
      <c r="L8" s="5" t="str">
        <f t="shared" si="1"/>
        <v>Jurídico</v>
      </c>
      <c r="M8" s="5">
        <f>COUNTIFS(CAD_FUNC!$E$6:$E$106,CAD_AREA!$C$6:$C$106)</f>
        <v>1</v>
      </c>
      <c r="O8" s="1">
        <f t="shared" si="2"/>
        <v>1.000003</v>
      </c>
      <c r="P8" s="5">
        <f>COUNTIFS('C-A'!$F$6:$F$1006,CAD_AREA!$C$6:$C$1006)</f>
        <v>1</v>
      </c>
      <c r="Q8" s="5" t="str">
        <f t="shared" si="3"/>
        <v>Jurídico</v>
      </c>
      <c r="R8" s="5">
        <f>COUNTIFS('C-A'!$F$6:$F$1006,CAD_AREA!$Q$6:$Q$1006,'C-A'!$H$6:$H$1006,CAD_AREA!R$5)</f>
        <v>0</v>
      </c>
      <c r="S8" s="5">
        <f>COUNTIFS('C-A'!$F$6:$F$1006,CAD_AREA!$Q$6:$Q$1006,'C-A'!$H$6:$H$1006,CAD_AREA!S$5)</f>
        <v>1</v>
      </c>
      <c r="T8" s="5">
        <f>COUNTIFS('C-A'!$F$6:$F$1006,CAD_AREA!$Q$6:$Q$1006,'C-A'!$H$6:$H$1006,CAD_AREA!T$5)</f>
        <v>0</v>
      </c>
      <c r="U8" s="5">
        <f>COUNTIFS('C-A'!$F$6:$F$1006,CAD_AREA!$Q$6:$Q$1006,'C-A'!$H$6:$H$1006,CAD_AREA!U$5)</f>
        <v>0</v>
      </c>
      <c r="V8" s="5">
        <f t="shared" si="4"/>
        <v>1</v>
      </c>
      <c r="W8" s="6">
        <f>V8/'C-A'!$Q$6</f>
        <v>0.2</v>
      </c>
      <c r="X8" s="6"/>
      <c r="Y8" s="11">
        <f t="shared" si="0"/>
        <v>3.0000000000000001E-6</v>
      </c>
      <c r="Z8" s="5" t="str">
        <f t="shared" si="5"/>
        <v>Jurídico</v>
      </c>
      <c r="AA8" s="5">
        <f t="shared" si="6"/>
        <v>3.0000000000000001E-6</v>
      </c>
      <c r="AB8" s="5">
        <f>COUNTIFS('C-E'!$E$6:$E$994,CAD_AREA!$C$6:$C$506)</f>
        <v>0</v>
      </c>
      <c r="AC8" s="1">
        <f>COUNTIFS('C-E'!$E$6:$E$994,CAD_AREA!$Z8,'C-E'!$I$6:$I$994,CAD_AREA!AC$5)</f>
        <v>0</v>
      </c>
      <c r="AD8" s="1">
        <f>COUNTIFS('C-E'!$E$6:$E$994,CAD_AREA!$Z8,'C-E'!$I$6:$I$994,CAD_AREA!AD$5)</f>
        <v>0</v>
      </c>
      <c r="AE8" s="1" t="str">
        <f t="shared" si="7"/>
        <v>Jurídico</v>
      </c>
    </row>
    <row r="9" spans="2:31" ht="30" customHeight="1" x14ac:dyDescent="0.25">
      <c r="B9" s="1">
        <f>SUM(E9:F9)</f>
        <v>1.0000039999999999</v>
      </c>
      <c r="C9" s="79" t="s">
        <v>106</v>
      </c>
      <c r="D9" s="80">
        <v>5</v>
      </c>
      <c r="E9" s="5">
        <f t="shared" si="8"/>
        <v>3.9999999999999998E-6</v>
      </c>
      <c r="F9" s="5">
        <f>COUNTIFS(PPRA!$D$6:$D$607,CAD_AREA!C9)</f>
        <v>1</v>
      </c>
      <c r="G9" s="5">
        <f>COUNTIFS(PPRA!$D$6:$D$607,CAD_AREA!$C9,PPRA!$E$6:$E$607,CAD_AREA!G$5)</f>
        <v>0</v>
      </c>
      <c r="H9" s="5">
        <f>COUNTIFS(PPRA!$D$6:$D$607,CAD_AREA!$C9,PPRA!$E$6:$E$607,CAD_AREA!H$5)</f>
        <v>1</v>
      </c>
      <c r="I9" s="5">
        <f>COUNTIFS(PPRA!$D$6:$D$607,CAD_AREA!$C9,PPRA!$E$6:$E$607,CAD_AREA!I$5)</f>
        <v>0</v>
      </c>
      <c r="J9" s="5">
        <f>COUNTIFS(PPRA!$D$6:$D$607,CAD_AREA!$C9,PPRA!$E$6:$E$607,CAD_AREA!J$5)</f>
        <v>0</v>
      </c>
      <c r="K9" s="5">
        <f>SUMIFS(PPRA!$B$6:$B$607,PPRA!$D$6:$D$607,CAD_AREA!C9)</f>
        <v>27.000004000000001</v>
      </c>
      <c r="L9" s="5" t="str">
        <f t="shared" si="1"/>
        <v>Logística</v>
      </c>
      <c r="M9" s="5">
        <f>COUNTIFS(CAD_FUNC!$E$6:$E$106,CAD_AREA!$C$6:$C$106)</f>
        <v>1</v>
      </c>
      <c r="O9" s="1">
        <f t="shared" si="2"/>
        <v>1.0000039999999999</v>
      </c>
      <c r="P9" s="5">
        <f>COUNTIFS('C-A'!$F$6:$F$1006,CAD_AREA!$C$6:$C$1006)</f>
        <v>1</v>
      </c>
      <c r="Q9" s="5" t="str">
        <f t="shared" si="3"/>
        <v>Logística</v>
      </c>
      <c r="R9" s="5">
        <f>COUNTIFS('C-A'!$F$6:$F$1006,CAD_AREA!$Q$6:$Q$1006,'C-A'!$H$6:$H$1006,CAD_AREA!R$5)</f>
        <v>0</v>
      </c>
      <c r="S9" s="5">
        <f>COUNTIFS('C-A'!$F$6:$F$1006,CAD_AREA!$Q$6:$Q$1006,'C-A'!$H$6:$H$1006,CAD_AREA!S$5)</f>
        <v>0</v>
      </c>
      <c r="T9" s="5">
        <f>COUNTIFS('C-A'!$F$6:$F$1006,CAD_AREA!$Q$6:$Q$1006,'C-A'!$H$6:$H$1006,CAD_AREA!T$5)</f>
        <v>1</v>
      </c>
      <c r="U9" s="5">
        <f>COUNTIFS('C-A'!$F$6:$F$1006,CAD_AREA!$Q$6:$Q$1006,'C-A'!$H$6:$H$1006,CAD_AREA!U$5)</f>
        <v>0</v>
      </c>
      <c r="V9" s="5">
        <f t="shared" si="4"/>
        <v>1</v>
      </c>
      <c r="W9" s="6">
        <f>V9/'C-A'!$Q$6</f>
        <v>0.2</v>
      </c>
      <c r="X9" s="6"/>
      <c r="Y9" s="11">
        <f t="shared" si="0"/>
        <v>3.9999999999999998E-6</v>
      </c>
      <c r="Z9" s="5" t="str">
        <f t="shared" si="5"/>
        <v>Logística</v>
      </c>
      <c r="AA9" s="5">
        <f t="shared" si="6"/>
        <v>3.9999999999999998E-6</v>
      </c>
      <c r="AB9" s="5">
        <f>COUNTIFS('C-E'!$E$6:$E$994,CAD_AREA!$C$6:$C$506)</f>
        <v>0</v>
      </c>
      <c r="AC9" s="1">
        <f>COUNTIFS('C-E'!$E$6:$E$994,CAD_AREA!$Z9,'C-E'!$I$6:$I$994,CAD_AREA!AC$5)</f>
        <v>0</v>
      </c>
      <c r="AD9" s="1">
        <f>COUNTIFS('C-E'!$E$6:$E$994,CAD_AREA!$Z9,'C-E'!$I$6:$I$994,CAD_AREA!AD$5)</f>
        <v>0</v>
      </c>
      <c r="AE9" s="1" t="str">
        <f t="shared" si="7"/>
        <v>Logística</v>
      </c>
    </row>
    <row r="10" spans="2:31" ht="30" customHeight="1" x14ac:dyDescent="0.25">
      <c r="B10" s="1">
        <f t="shared" ref="B10:B56" si="9">SUM(E10:F10)</f>
        <v>4.9999999999999996E-6</v>
      </c>
      <c r="C10" s="79" t="s">
        <v>150</v>
      </c>
      <c r="D10" s="80">
        <v>2</v>
      </c>
      <c r="E10" s="5">
        <f t="shared" si="8"/>
        <v>4.9999999999999996E-6</v>
      </c>
      <c r="F10" s="5">
        <f>COUNTIFS(PPRA!$D$6:$D$607,CAD_AREA!C10)</f>
        <v>0</v>
      </c>
      <c r="G10" s="5">
        <f>COUNTIFS(PPRA!$D$6:$D$607,CAD_AREA!$C10,PPRA!$E$6:$E$607,CAD_AREA!G$5)</f>
        <v>0</v>
      </c>
      <c r="H10" s="5">
        <f>COUNTIFS(PPRA!$D$6:$D$607,CAD_AREA!$C10,PPRA!$E$6:$E$607,CAD_AREA!H$5)</f>
        <v>0</v>
      </c>
      <c r="I10" s="5">
        <f>COUNTIFS(PPRA!$D$6:$D$607,CAD_AREA!$C10,PPRA!$E$6:$E$607,CAD_AREA!I$5)</f>
        <v>0</v>
      </c>
      <c r="J10" s="5">
        <f>COUNTIFS(PPRA!$D$6:$D$607,CAD_AREA!$C10,PPRA!$E$6:$E$607,CAD_AREA!J$5)</f>
        <v>0</v>
      </c>
      <c r="K10" s="5">
        <f>SUMIFS(PPRA!$B$6:$B$607,PPRA!$D$6:$D$607,CAD_AREA!C10)</f>
        <v>0</v>
      </c>
      <c r="L10" s="5" t="str">
        <f t="shared" si="1"/>
        <v>Contabilidade</v>
      </c>
      <c r="M10" s="5">
        <f>COUNTIFS(CAD_FUNC!$E$6:$E$106,CAD_AREA!$C$6:$C$106)</f>
        <v>1</v>
      </c>
      <c r="O10" s="1">
        <f t="shared" si="2"/>
        <v>1.000005</v>
      </c>
      <c r="P10" s="5">
        <f>COUNTIFS('C-A'!$F$6:$F$1006,CAD_AREA!$C$6:$C$1006)</f>
        <v>1</v>
      </c>
      <c r="Q10" s="5" t="str">
        <f t="shared" si="3"/>
        <v>Contabilidade</v>
      </c>
      <c r="R10" s="5">
        <f>COUNTIFS('C-A'!$F$6:$F$1006,CAD_AREA!$Q$6:$Q$1006,'C-A'!$H$6:$H$1006,CAD_AREA!R$5)</f>
        <v>0</v>
      </c>
      <c r="S10" s="5">
        <f>COUNTIFS('C-A'!$F$6:$F$1006,CAD_AREA!$Q$6:$Q$1006,'C-A'!$H$6:$H$1006,CAD_AREA!S$5)</f>
        <v>0</v>
      </c>
      <c r="T10" s="5">
        <f>COUNTIFS('C-A'!$F$6:$F$1006,CAD_AREA!$Q$6:$Q$1006,'C-A'!$H$6:$H$1006,CAD_AREA!T$5)</f>
        <v>0</v>
      </c>
      <c r="U10" s="5">
        <f>COUNTIFS('C-A'!$F$6:$F$1006,CAD_AREA!$Q$6:$Q$1006,'C-A'!$H$6:$H$1006,CAD_AREA!U$5)</f>
        <v>1</v>
      </c>
      <c r="V10" s="5">
        <f t="shared" si="4"/>
        <v>1</v>
      </c>
      <c r="W10" s="6">
        <f>V10/'C-A'!$Q$6</f>
        <v>0.2</v>
      </c>
      <c r="X10" s="6"/>
      <c r="Y10" s="11">
        <f t="shared" si="0"/>
        <v>5.0000049999999998</v>
      </c>
      <c r="Z10" s="5" t="str">
        <f t="shared" si="5"/>
        <v>Contabilidade</v>
      </c>
      <c r="AA10" s="5">
        <f t="shared" si="6"/>
        <v>4.9999999999999996E-6</v>
      </c>
      <c r="AB10" s="5">
        <f>COUNTIFS('C-E'!$E$6:$E$994,CAD_AREA!$C$6:$C$506)</f>
        <v>5</v>
      </c>
      <c r="AC10" s="1">
        <f>COUNTIFS('C-E'!$E$6:$E$994,CAD_AREA!$Z10,'C-E'!$I$6:$I$994,CAD_AREA!AC$5)</f>
        <v>0</v>
      </c>
      <c r="AD10" s="1">
        <f>COUNTIFS('C-E'!$E$6:$E$994,CAD_AREA!$Z10,'C-E'!$I$6:$I$994,CAD_AREA!AD$5)</f>
        <v>5</v>
      </c>
      <c r="AE10" s="1" t="str">
        <f t="shared" si="7"/>
        <v>Contabilidade</v>
      </c>
    </row>
    <row r="11" spans="2:31" ht="30" customHeight="1" x14ac:dyDescent="0.25">
      <c r="B11" s="1">
        <f t="shared" si="9"/>
        <v>1.000006</v>
      </c>
      <c r="C11" s="79" t="s">
        <v>168</v>
      </c>
      <c r="D11" s="80">
        <v>5</v>
      </c>
      <c r="E11" s="5">
        <f t="shared" si="8"/>
        <v>5.9999999999999993E-6</v>
      </c>
      <c r="F11" s="5">
        <f>COUNTIFS(PPRA!$D$6:$D$607,CAD_AREA!C11)</f>
        <v>1</v>
      </c>
      <c r="G11" s="5">
        <f>COUNTIFS(PPRA!$D$6:$D$607,CAD_AREA!$C11,PPRA!$E$6:$E$607,CAD_AREA!G$5)</f>
        <v>1</v>
      </c>
      <c r="H11" s="5">
        <f>COUNTIFS(PPRA!$D$6:$D$607,CAD_AREA!$C11,PPRA!$E$6:$E$607,CAD_AREA!H$5)</f>
        <v>0</v>
      </c>
      <c r="I11" s="5">
        <f>COUNTIFS(PPRA!$D$6:$D$607,CAD_AREA!$C11,PPRA!$E$6:$E$607,CAD_AREA!I$5)</f>
        <v>0</v>
      </c>
      <c r="J11" s="5">
        <f>COUNTIFS(PPRA!$D$6:$D$607,CAD_AREA!$C11,PPRA!$E$6:$E$607,CAD_AREA!J$5)</f>
        <v>0</v>
      </c>
      <c r="K11" s="5">
        <f>SUMIFS(PPRA!$B$6:$B$607,PPRA!$D$6:$D$607,CAD_AREA!C11)</f>
        <v>60.000003</v>
      </c>
      <c r="L11" s="5" t="str">
        <f t="shared" si="1"/>
        <v>Qualidade</v>
      </c>
      <c r="M11" s="5">
        <f>COUNTIFS(CAD_FUNC!$E$6:$E$106,CAD_AREA!$C$6:$C$106)</f>
        <v>1</v>
      </c>
      <c r="O11" s="1">
        <f t="shared" si="2"/>
        <v>5.9999999999999993E-6</v>
      </c>
      <c r="P11" s="5">
        <f>COUNTIFS('C-A'!$F$6:$F$1006,CAD_AREA!$C$6:$C$1006)</f>
        <v>0</v>
      </c>
      <c r="Q11" s="5" t="str">
        <f t="shared" si="3"/>
        <v>Qualidade</v>
      </c>
      <c r="R11" s="5">
        <f>COUNTIFS('C-A'!$F$6:$F$1006,CAD_AREA!$Q$6:$Q$1006,'C-A'!$H$6:$H$1006,CAD_AREA!R$5)</f>
        <v>0</v>
      </c>
      <c r="S11" s="5">
        <f>COUNTIFS('C-A'!$F$6:$F$1006,CAD_AREA!$Q$6:$Q$1006,'C-A'!$H$6:$H$1006,CAD_AREA!S$5)</f>
        <v>0</v>
      </c>
      <c r="T11" s="5">
        <f>COUNTIFS('C-A'!$F$6:$F$1006,CAD_AREA!$Q$6:$Q$1006,'C-A'!$H$6:$H$1006,CAD_AREA!T$5)</f>
        <v>0</v>
      </c>
      <c r="U11" s="5">
        <f>COUNTIFS('C-A'!$F$6:$F$1006,CAD_AREA!$Q$6:$Q$1006,'C-A'!$H$6:$H$1006,CAD_AREA!U$5)</f>
        <v>0</v>
      </c>
      <c r="V11" s="5">
        <f t="shared" si="4"/>
        <v>0</v>
      </c>
      <c r="W11" s="6">
        <f>V11/'C-A'!$Q$6</f>
        <v>0</v>
      </c>
      <c r="X11" s="6"/>
      <c r="Y11" s="11">
        <f t="shared" si="0"/>
        <v>5.9999999999999993E-6</v>
      </c>
      <c r="Z11" s="5" t="str">
        <f t="shared" si="5"/>
        <v>Qualidade</v>
      </c>
      <c r="AA11" s="5">
        <f t="shared" si="6"/>
        <v>5.9999999999999993E-6</v>
      </c>
      <c r="AB11" s="5">
        <f>COUNTIFS('C-E'!$E$6:$E$994,CAD_AREA!$C$6:$C$506)</f>
        <v>0</v>
      </c>
      <c r="AC11" s="1">
        <f>COUNTIFS('C-E'!$E$6:$E$994,CAD_AREA!$Z11,'C-E'!$I$6:$I$994,CAD_AREA!AC$5)</f>
        <v>0</v>
      </c>
      <c r="AD11" s="1">
        <f>COUNTIFS('C-E'!$E$6:$E$994,CAD_AREA!$Z11,'C-E'!$I$6:$I$994,CAD_AREA!AD$5)</f>
        <v>0</v>
      </c>
      <c r="AE11" s="1" t="str">
        <f t="shared" si="7"/>
        <v>Qualidade</v>
      </c>
    </row>
    <row r="12" spans="2:31" ht="30" customHeight="1" x14ac:dyDescent="0.25">
      <c r="B12" s="1">
        <f t="shared" si="9"/>
        <v>1.0000070000000001</v>
      </c>
      <c r="C12" s="79" t="s">
        <v>169</v>
      </c>
      <c r="D12" s="80">
        <v>2</v>
      </c>
      <c r="E12" s="5">
        <f t="shared" si="8"/>
        <v>6.999999999999999E-6</v>
      </c>
      <c r="F12" s="5">
        <f>COUNTIFS(PPRA!$D$6:$D$607,CAD_AREA!C12)</f>
        <v>1</v>
      </c>
      <c r="G12" s="5">
        <f>COUNTIFS(PPRA!$D$6:$D$607,CAD_AREA!$C12,PPRA!$E$6:$E$607,CAD_AREA!G$5)</f>
        <v>0</v>
      </c>
      <c r="H12" s="5">
        <f>COUNTIFS(PPRA!$D$6:$D$607,CAD_AREA!$C12,PPRA!$E$6:$E$607,CAD_AREA!H$5)</f>
        <v>0</v>
      </c>
      <c r="I12" s="5">
        <f>COUNTIFS(PPRA!$D$6:$D$607,CAD_AREA!$C12,PPRA!$E$6:$E$607,CAD_AREA!I$5)</f>
        <v>0</v>
      </c>
      <c r="J12" s="5">
        <f>COUNTIFS(PPRA!$D$6:$D$607,CAD_AREA!$C12,PPRA!$E$6:$E$607,CAD_AREA!J$5)</f>
        <v>1</v>
      </c>
      <c r="K12" s="5">
        <f>SUMIFS(PPRA!$B$6:$B$607,PPRA!$D$6:$D$607,CAD_AREA!C12)</f>
        <v>4.000006</v>
      </c>
      <c r="L12" s="5" t="str">
        <f t="shared" si="1"/>
        <v>Gestão de pessoas</v>
      </c>
      <c r="M12" s="5">
        <f>COUNTIFS(CAD_FUNC!$E$6:$E$106,CAD_AREA!$C$6:$C$106)</f>
        <v>1</v>
      </c>
      <c r="O12" s="1">
        <f t="shared" si="2"/>
        <v>1.0000070000000001</v>
      </c>
      <c r="P12" s="5">
        <f>COUNTIFS('C-A'!$F$6:$F$1006,CAD_AREA!$C$6:$C$1006)</f>
        <v>1</v>
      </c>
      <c r="Q12" s="5" t="str">
        <f t="shared" si="3"/>
        <v>Gestão de pessoas</v>
      </c>
      <c r="R12" s="5">
        <f>COUNTIFS('C-A'!$F$6:$F$1006,CAD_AREA!$Q$6:$Q$1006,'C-A'!$H$6:$H$1006,CAD_AREA!R$5)</f>
        <v>1</v>
      </c>
      <c r="S12" s="5">
        <f>COUNTIFS('C-A'!$F$6:$F$1006,CAD_AREA!$Q$6:$Q$1006,'C-A'!$H$6:$H$1006,CAD_AREA!S$5)</f>
        <v>0</v>
      </c>
      <c r="T12" s="5">
        <f>COUNTIFS('C-A'!$F$6:$F$1006,CAD_AREA!$Q$6:$Q$1006,'C-A'!$H$6:$H$1006,CAD_AREA!T$5)</f>
        <v>0</v>
      </c>
      <c r="U12" s="5">
        <f>COUNTIFS('C-A'!$F$6:$F$1006,CAD_AREA!$Q$6:$Q$1006,'C-A'!$H$6:$H$1006,CAD_AREA!U$5)</f>
        <v>0</v>
      </c>
      <c r="V12" s="5">
        <f t="shared" si="4"/>
        <v>1</v>
      </c>
      <c r="W12" s="6">
        <f>V12/'C-A'!$Q$6</f>
        <v>0.2</v>
      </c>
      <c r="X12" s="6"/>
      <c r="Y12" s="11">
        <f t="shared" si="0"/>
        <v>6.999999999999999E-6</v>
      </c>
      <c r="Z12" s="5" t="str">
        <f t="shared" si="5"/>
        <v>Gestão de pessoas</v>
      </c>
      <c r="AA12" s="5">
        <f t="shared" si="6"/>
        <v>6.999999999999999E-6</v>
      </c>
      <c r="AB12" s="5">
        <f>COUNTIFS('C-E'!$E$6:$E$994,CAD_AREA!$C$6:$C$506)</f>
        <v>0</v>
      </c>
      <c r="AC12" s="1">
        <f>COUNTIFS('C-E'!$E$6:$E$994,CAD_AREA!$Z12,'C-E'!$I$6:$I$994,CAD_AREA!AC$5)</f>
        <v>0</v>
      </c>
      <c r="AD12" s="1">
        <f>COUNTIFS('C-E'!$E$6:$E$994,CAD_AREA!$Z12,'C-E'!$I$6:$I$994,CAD_AREA!AD$5)</f>
        <v>0</v>
      </c>
      <c r="AE12" s="1" t="str">
        <f t="shared" si="7"/>
        <v>Gestão de pessoas</v>
      </c>
    </row>
    <row r="13" spans="2:31" ht="30" customHeight="1" x14ac:dyDescent="0.25">
      <c r="B13" s="1">
        <f t="shared" si="9"/>
        <v>7.9999999999999996E-6</v>
      </c>
      <c r="C13" s="79"/>
      <c r="D13" s="80"/>
      <c r="E13" s="5">
        <f t="shared" si="8"/>
        <v>7.9999999999999996E-6</v>
      </c>
      <c r="F13" s="5">
        <f>COUNTIFS(PPRA!$D$6:$D$607,CAD_AREA!C13)</f>
        <v>0</v>
      </c>
      <c r="G13" s="5">
        <f>COUNTIFS(PPRA!$D$6:$D$607,CAD_AREA!$C13,PPRA!$E$6:$E$607,CAD_AREA!G$5)</f>
        <v>0</v>
      </c>
      <c r="H13" s="5">
        <f>COUNTIFS(PPRA!$D$6:$D$607,CAD_AREA!$C13,PPRA!$E$6:$E$607,CAD_AREA!H$5)</f>
        <v>0</v>
      </c>
      <c r="I13" s="5">
        <f>COUNTIFS(PPRA!$D$6:$D$607,CAD_AREA!$C13,PPRA!$E$6:$E$607,CAD_AREA!I$5)</f>
        <v>0</v>
      </c>
      <c r="J13" s="5">
        <f>COUNTIFS(PPRA!$D$6:$D$607,CAD_AREA!$C13,PPRA!$E$6:$E$607,CAD_AREA!J$5)</f>
        <v>0</v>
      </c>
      <c r="K13" s="5">
        <f>SUMIFS(PPRA!$B$6:$B$607,PPRA!$D$6:$D$607,CAD_AREA!C13)</f>
        <v>0</v>
      </c>
      <c r="L13" s="5">
        <f t="shared" si="1"/>
        <v>0</v>
      </c>
      <c r="M13" s="5">
        <f>COUNTIFS(CAD_FUNC!$E$6:$E$106,CAD_AREA!$C$6:$C$106)</f>
        <v>0</v>
      </c>
      <c r="O13" s="1">
        <f t="shared" si="2"/>
        <v>7.9999999999999996E-6</v>
      </c>
      <c r="P13" s="5">
        <f>COUNTIFS('C-A'!$F$6:$F$1006,CAD_AREA!$C$6:$C$1006)</f>
        <v>0</v>
      </c>
      <c r="Q13" s="5">
        <f t="shared" si="3"/>
        <v>0</v>
      </c>
      <c r="R13" s="5">
        <f>COUNTIFS('C-A'!$F$6:$F$1006,CAD_AREA!$Q$6:$Q$1006,'C-A'!$H$6:$H$1006,CAD_AREA!R$5)</f>
        <v>0</v>
      </c>
      <c r="S13" s="5">
        <f>COUNTIFS('C-A'!$F$6:$F$1006,CAD_AREA!$Q$6:$Q$1006,'C-A'!$H$6:$H$1006,CAD_AREA!S$5)</f>
        <v>0</v>
      </c>
      <c r="T13" s="5">
        <f>COUNTIFS('C-A'!$F$6:$F$1006,CAD_AREA!$Q$6:$Q$1006,'C-A'!$H$6:$H$1006,CAD_AREA!T$5)</f>
        <v>0</v>
      </c>
      <c r="U13" s="5">
        <f>COUNTIFS('C-A'!$F$6:$F$1006,CAD_AREA!$Q$6:$Q$1006,'C-A'!$H$6:$H$1006,CAD_AREA!U$5)</f>
        <v>0</v>
      </c>
      <c r="V13" s="5">
        <f t="shared" si="4"/>
        <v>0</v>
      </c>
      <c r="W13" s="6">
        <f>V13/'C-A'!$Q$6</f>
        <v>0</v>
      </c>
      <c r="X13" s="6"/>
      <c r="Y13" s="11">
        <f t="shared" si="0"/>
        <v>7.9999999999999996E-6</v>
      </c>
      <c r="Z13" s="5">
        <f t="shared" si="5"/>
        <v>0</v>
      </c>
      <c r="AA13" s="5">
        <f t="shared" si="6"/>
        <v>7.9999999999999996E-6</v>
      </c>
      <c r="AB13" s="5">
        <f>COUNTIFS('C-E'!$E$6:$E$994,CAD_AREA!$C$6:$C$506)</f>
        <v>0</v>
      </c>
      <c r="AC13" s="1">
        <f>COUNTIFS('C-E'!$E$6:$E$994,CAD_AREA!$Z13,'C-E'!$I$6:$I$994,CAD_AREA!AC$5)</f>
        <v>0</v>
      </c>
      <c r="AD13" s="1">
        <f>COUNTIFS('C-E'!$E$6:$E$994,CAD_AREA!$Z13,'C-E'!$I$6:$I$994,CAD_AREA!AD$5)</f>
        <v>0</v>
      </c>
      <c r="AE13" s="1" t="str">
        <f t="shared" si="7"/>
        <v/>
      </c>
    </row>
    <row r="14" spans="2:31" ht="30" customHeight="1" x14ac:dyDescent="0.25">
      <c r="B14" s="1">
        <f t="shared" si="9"/>
        <v>9.0000000000000002E-6</v>
      </c>
      <c r="C14" s="79"/>
      <c r="D14" s="80"/>
      <c r="E14" s="5">
        <f t="shared" si="8"/>
        <v>9.0000000000000002E-6</v>
      </c>
      <c r="F14" s="5">
        <f>COUNTIFS(PPRA!$D$6:$D$607,CAD_AREA!C14)</f>
        <v>0</v>
      </c>
      <c r="G14" s="5">
        <f>COUNTIFS(PPRA!$D$6:$D$607,CAD_AREA!$C14,PPRA!$E$6:$E$607,CAD_AREA!G$5)</f>
        <v>0</v>
      </c>
      <c r="H14" s="5">
        <f>COUNTIFS(PPRA!$D$6:$D$607,CAD_AREA!$C14,PPRA!$E$6:$E$607,CAD_AREA!H$5)</f>
        <v>0</v>
      </c>
      <c r="I14" s="5">
        <f>COUNTIFS(PPRA!$D$6:$D$607,CAD_AREA!$C14,PPRA!$E$6:$E$607,CAD_AREA!I$5)</f>
        <v>0</v>
      </c>
      <c r="J14" s="5">
        <f>COUNTIFS(PPRA!$D$6:$D$607,CAD_AREA!$C14,PPRA!$E$6:$E$607,CAD_AREA!J$5)</f>
        <v>0</v>
      </c>
      <c r="K14" s="5">
        <f>SUMIFS(PPRA!$B$6:$B$607,PPRA!$D$6:$D$607,CAD_AREA!C14)</f>
        <v>0</v>
      </c>
      <c r="L14" s="5">
        <f t="shared" si="1"/>
        <v>0</v>
      </c>
      <c r="M14" s="5">
        <f>COUNTIFS(CAD_FUNC!$E$6:$E$106,CAD_AREA!$C$6:$C$106)</f>
        <v>0</v>
      </c>
      <c r="O14" s="1">
        <f t="shared" si="2"/>
        <v>9.0000000000000002E-6</v>
      </c>
      <c r="P14" s="5">
        <f>COUNTIFS('C-A'!$F$6:$F$1006,CAD_AREA!$C$6:$C$1006)</f>
        <v>0</v>
      </c>
      <c r="Q14" s="5">
        <f t="shared" si="3"/>
        <v>0</v>
      </c>
      <c r="R14" s="5">
        <f>COUNTIFS('C-A'!$F$6:$F$1006,CAD_AREA!$Q$6:$Q$1006,'C-A'!$H$6:$H$1006,CAD_AREA!R$5)</f>
        <v>0</v>
      </c>
      <c r="S14" s="5">
        <f>COUNTIFS('C-A'!$F$6:$F$1006,CAD_AREA!$Q$6:$Q$1006,'C-A'!$H$6:$H$1006,CAD_AREA!S$5)</f>
        <v>0</v>
      </c>
      <c r="T14" s="5">
        <f>COUNTIFS('C-A'!$F$6:$F$1006,CAD_AREA!$Q$6:$Q$1006,'C-A'!$H$6:$H$1006,CAD_AREA!T$5)</f>
        <v>0</v>
      </c>
      <c r="U14" s="5">
        <f>COUNTIFS('C-A'!$F$6:$F$1006,CAD_AREA!$Q$6:$Q$1006,'C-A'!$H$6:$H$1006,CAD_AREA!U$5)</f>
        <v>0</v>
      </c>
      <c r="V14" s="5">
        <f t="shared" si="4"/>
        <v>0</v>
      </c>
      <c r="W14" s="6">
        <f>V14/'C-A'!$Q$6</f>
        <v>0</v>
      </c>
      <c r="X14" s="6"/>
      <c r="Y14" s="11">
        <f t="shared" si="0"/>
        <v>9.0000000000000002E-6</v>
      </c>
      <c r="Z14" s="5">
        <f t="shared" si="5"/>
        <v>0</v>
      </c>
      <c r="AA14" s="5">
        <f t="shared" si="6"/>
        <v>9.0000000000000002E-6</v>
      </c>
      <c r="AB14" s="5">
        <f>COUNTIFS('C-E'!$E$6:$E$994,CAD_AREA!$C$6:$C$506)</f>
        <v>0</v>
      </c>
      <c r="AC14" s="1">
        <f>COUNTIFS('C-E'!$E$6:$E$994,CAD_AREA!$Z14,'C-E'!$I$6:$I$994,CAD_AREA!AC$5)</f>
        <v>0</v>
      </c>
      <c r="AD14" s="1">
        <f>COUNTIFS('C-E'!$E$6:$E$994,CAD_AREA!$Z14,'C-E'!$I$6:$I$994,CAD_AREA!AD$5)</f>
        <v>0</v>
      </c>
      <c r="AE14" s="1" t="str">
        <f t="shared" si="7"/>
        <v/>
      </c>
    </row>
    <row r="15" spans="2:31" ht="30" customHeight="1" x14ac:dyDescent="0.25">
      <c r="B15" s="1">
        <f t="shared" si="9"/>
        <v>1.0000000000000001E-5</v>
      </c>
      <c r="C15" s="79"/>
      <c r="D15" s="80"/>
      <c r="E15" s="5">
        <f t="shared" si="8"/>
        <v>1.0000000000000001E-5</v>
      </c>
      <c r="F15" s="5">
        <f>COUNTIFS(PPRA!$D$6:$D$607,CAD_AREA!C15)</f>
        <v>0</v>
      </c>
      <c r="G15" s="5">
        <f>COUNTIFS(PPRA!$D$6:$D$607,CAD_AREA!$C15,PPRA!$E$6:$E$607,CAD_AREA!G$5)</f>
        <v>0</v>
      </c>
      <c r="H15" s="5">
        <f>COUNTIFS(PPRA!$D$6:$D$607,CAD_AREA!$C15,PPRA!$E$6:$E$607,CAD_AREA!H$5)</f>
        <v>0</v>
      </c>
      <c r="I15" s="5">
        <f>COUNTIFS(PPRA!$D$6:$D$607,CAD_AREA!$C15,PPRA!$E$6:$E$607,CAD_AREA!I$5)</f>
        <v>0</v>
      </c>
      <c r="J15" s="5">
        <f>COUNTIFS(PPRA!$D$6:$D$607,CAD_AREA!$C15,PPRA!$E$6:$E$607,CAD_AREA!J$5)</f>
        <v>0</v>
      </c>
      <c r="K15" s="5">
        <f>SUMIFS(PPRA!$B$6:$B$607,PPRA!$D$6:$D$607,CAD_AREA!C15)</f>
        <v>0</v>
      </c>
      <c r="L15" s="5">
        <f t="shared" si="1"/>
        <v>0</v>
      </c>
      <c r="M15" s="5">
        <f>COUNTIFS(CAD_FUNC!$E$6:$E$106,CAD_AREA!$C$6:$C$106)</f>
        <v>0</v>
      </c>
      <c r="O15" s="1">
        <f t="shared" si="2"/>
        <v>1.0000000000000001E-5</v>
      </c>
      <c r="P15" s="5">
        <f>COUNTIFS('C-A'!$F$6:$F$1006,CAD_AREA!$C$6:$C$1006)</f>
        <v>0</v>
      </c>
      <c r="Q15" s="5">
        <f t="shared" si="3"/>
        <v>0</v>
      </c>
      <c r="R15" s="5">
        <f>COUNTIFS('C-A'!$F$6:$F$1006,CAD_AREA!$Q$6:$Q$1006,'C-A'!$H$6:$H$1006,CAD_AREA!R$5)</f>
        <v>0</v>
      </c>
      <c r="S15" s="5">
        <f>COUNTIFS('C-A'!$F$6:$F$1006,CAD_AREA!$Q$6:$Q$1006,'C-A'!$H$6:$H$1006,CAD_AREA!S$5)</f>
        <v>0</v>
      </c>
      <c r="T15" s="5">
        <f>COUNTIFS('C-A'!$F$6:$F$1006,CAD_AREA!$Q$6:$Q$1006,'C-A'!$H$6:$H$1006,CAD_AREA!T$5)</f>
        <v>0</v>
      </c>
      <c r="U15" s="5">
        <f>COUNTIFS('C-A'!$F$6:$F$1006,CAD_AREA!$Q$6:$Q$1006,'C-A'!$H$6:$H$1006,CAD_AREA!U$5)</f>
        <v>0</v>
      </c>
      <c r="V15" s="5">
        <f t="shared" si="4"/>
        <v>0</v>
      </c>
      <c r="W15" s="6">
        <f>V15/'C-A'!$Q$6</f>
        <v>0</v>
      </c>
      <c r="X15" s="6"/>
      <c r="Y15" s="11">
        <f t="shared" si="0"/>
        <v>1.0000000000000001E-5</v>
      </c>
      <c r="Z15" s="5">
        <f t="shared" si="5"/>
        <v>0</v>
      </c>
      <c r="AA15" s="5">
        <f t="shared" si="6"/>
        <v>1.0000000000000001E-5</v>
      </c>
      <c r="AB15" s="5">
        <f>COUNTIFS('C-E'!$E$6:$E$994,CAD_AREA!$C$6:$C$506)</f>
        <v>0</v>
      </c>
      <c r="AC15" s="1">
        <f>COUNTIFS('C-E'!$E$6:$E$994,CAD_AREA!$Z15,'C-E'!$I$6:$I$994,CAD_AREA!AC$5)</f>
        <v>0</v>
      </c>
      <c r="AD15" s="1">
        <f>COUNTIFS('C-E'!$E$6:$E$994,CAD_AREA!$Z15,'C-E'!$I$6:$I$994,CAD_AREA!AD$5)</f>
        <v>0</v>
      </c>
      <c r="AE15" s="1" t="str">
        <f t="shared" si="7"/>
        <v/>
      </c>
    </row>
    <row r="16" spans="2:31" ht="30" customHeight="1" x14ac:dyDescent="0.25">
      <c r="B16" s="1">
        <f t="shared" si="9"/>
        <v>1.1000000000000001E-5</v>
      </c>
      <c r="C16" s="79"/>
      <c r="D16" s="80"/>
      <c r="E16" s="5">
        <f t="shared" si="8"/>
        <v>1.1000000000000001E-5</v>
      </c>
      <c r="F16" s="5">
        <f>COUNTIFS(PPRA!$D$6:$D$607,CAD_AREA!C16)</f>
        <v>0</v>
      </c>
      <c r="G16" s="5">
        <f>COUNTIFS(PPRA!$D$6:$D$607,CAD_AREA!$C16,PPRA!$E$6:$E$607,CAD_AREA!G$5)</f>
        <v>0</v>
      </c>
      <c r="H16" s="5">
        <f>COUNTIFS(PPRA!$D$6:$D$607,CAD_AREA!$C16,PPRA!$E$6:$E$607,CAD_AREA!H$5)</f>
        <v>0</v>
      </c>
      <c r="I16" s="5">
        <f>COUNTIFS(PPRA!$D$6:$D$607,CAD_AREA!$C16,PPRA!$E$6:$E$607,CAD_AREA!I$5)</f>
        <v>0</v>
      </c>
      <c r="J16" s="5">
        <f>COUNTIFS(PPRA!$D$6:$D$607,CAD_AREA!$C16,PPRA!$E$6:$E$607,CAD_AREA!J$5)</f>
        <v>0</v>
      </c>
      <c r="K16" s="5">
        <f>SUMIFS(PPRA!$B$6:$B$607,PPRA!$D$6:$D$607,CAD_AREA!C16)</f>
        <v>0</v>
      </c>
      <c r="L16" s="5">
        <f t="shared" si="1"/>
        <v>0</v>
      </c>
      <c r="M16" s="5">
        <f>COUNTIFS(CAD_FUNC!$E$6:$E$106,CAD_AREA!$C$6:$C$106)</f>
        <v>0</v>
      </c>
      <c r="O16" s="1">
        <f t="shared" si="2"/>
        <v>1.1000000000000001E-5</v>
      </c>
      <c r="P16" s="5">
        <f>COUNTIFS('C-A'!$F$6:$F$1006,CAD_AREA!$C$6:$C$1006)</f>
        <v>0</v>
      </c>
      <c r="Q16" s="5">
        <f t="shared" si="3"/>
        <v>0</v>
      </c>
      <c r="R16" s="5">
        <f>COUNTIFS('C-A'!$F$6:$F$1006,CAD_AREA!$Q$6:$Q$1006,'C-A'!$H$6:$H$1006,CAD_AREA!R$5)</f>
        <v>0</v>
      </c>
      <c r="S16" s="5">
        <f>COUNTIFS('C-A'!$F$6:$F$1006,CAD_AREA!$Q$6:$Q$1006,'C-A'!$H$6:$H$1006,CAD_AREA!S$5)</f>
        <v>0</v>
      </c>
      <c r="T16" s="5">
        <f>COUNTIFS('C-A'!$F$6:$F$1006,CAD_AREA!$Q$6:$Q$1006,'C-A'!$H$6:$H$1006,CAD_AREA!T$5)</f>
        <v>0</v>
      </c>
      <c r="U16" s="5">
        <f>COUNTIFS('C-A'!$F$6:$F$1006,CAD_AREA!$Q$6:$Q$1006,'C-A'!$H$6:$H$1006,CAD_AREA!U$5)</f>
        <v>0</v>
      </c>
      <c r="V16" s="5">
        <f t="shared" si="4"/>
        <v>0</v>
      </c>
      <c r="W16" s="6">
        <f>V16/'C-A'!$Q$6</f>
        <v>0</v>
      </c>
      <c r="X16" s="6"/>
      <c r="Y16" s="11">
        <f t="shared" si="0"/>
        <v>1.1000000000000001E-5</v>
      </c>
      <c r="Z16" s="5">
        <f t="shared" si="5"/>
        <v>0</v>
      </c>
      <c r="AA16" s="5">
        <f t="shared" si="6"/>
        <v>1.1000000000000001E-5</v>
      </c>
      <c r="AB16" s="5">
        <f>COUNTIFS('C-E'!$E$6:$E$994,CAD_AREA!$C$6:$C$506)</f>
        <v>0</v>
      </c>
      <c r="AC16" s="1">
        <f>COUNTIFS('C-E'!$E$6:$E$994,CAD_AREA!$Z16,'C-E'!$I$6:$I$994,CAD_AREA!AC$5)</f>
        <v>0</v>
      </c>
      <c r="AD16" s="1">
        <f>COUNTIFS('C-E'!$E$6:$E$994,CAD_AREA!$Z16,'C-E'!$I$6:$I$994,CAD_AREA!AD$5)</f>
        <v>0</v>
      </c>
      <c r="AE16" s="1" t="str">
        <f t="shared" si="7"/>
        <v/>
      </c>
    </row>
    <row r="17" spans="2:31" ht="30" customHeight="1" x14ac:dyDescent="0.25">
      <c r="B17" s="1">
        <f t="shared" si="9"/>
        <v>1.2000000000000002E-5</v>
      </c>
      <c r="C17" s="79"/>
      <c r="D17" s="80"/>
      <c r="E17" s="5">
        <f t="shared" si="8"/>
        <v>1.2000000000000002E-5</v>
      </c>
      <c r="F17" s="5">
        <f>COUNTIFS(PPRA!$D$6:$D$607,CAD_AREA!C17)</f>
        <v>0</v>
      </c>
      <c r="G17" s="5">
        <f>COUNTIFS(PPRA!$D$6:$D$607,CAD_AREA!$C17,PPRA!$E$6:$E$607,CAD_AREA!G$5)</f>
        <v>0</v>
      </c>
      <c r="H17" s="5">
        <f>COUNTIFS(PPRA!$D$6:$D$607,CAD_AREA!$C17,PPRA!$E$6:$E$607,CAD_AREA!H$5)</f>
        <v>0</v>
      </c>
      <c r="I17" s="5">
        <f>COUNTIFS(PPRA!$D$6:$D$607,CAD_AREA!$C17,PPRA!$E$6:$E$607,CAD_AREA!I$5)</f>
        <v>0</v>
      </c>
      <c r="J17" s="5">
        <f>COUNTIFS(PPRA!$D$6:$D$607,CAD_AREA!$C17,PPRA!$E$6:$E$607,CAD_AREA!J$5)</f>
        <v>0</v>
      </c>
      <c r="K17" s="5">
        <f>SUMIFS(PPRA!$B$6:$B$607,PPRA!$D$6:$D$607,CAD_AREA!C17)</f>
        <v>0</v>
      </c>
      <c r="L17" s="5">
        <f t="shared" si="1"/>
        <v>0</v>
      </c>
      <c r="M17" s="5">
        <f>COUNTIFS(CAD_FUNC!$E$6:$E$106,CAD_AREA!$C$6:$C$106)</f>
        <v>0</v>
      </c>
      <c r="O17" s="1">
        <f t="shared" si="2"/>
        <v>1.2000000000000002E-5</v>
      </c>
      <c r="P17" s="5">
        <f>COUNTIFS('C-A'!$F$6:$F$1006,CAD_AREA!$C$6:$C$1006)</f>
        <v>0</v>
      </c>
      <c r="Q17" s="5">
        <f t="shared" si="3"/>
        <v>0</v>
      </c>
      <c r="R17" s="5">
        <f>COUNTIFS('C-A'!$F$6:$F$1006,CAD_AREA!$Q$6:$Q$1006,'C-A'!$H$6:$H$1006,CAD_AREA!R$5)</f>
        <v>0</v>
      </c>
      <c r="S17" s="5">
        <f>COUNTIFS('C-A'!$F$6:$F$1006,CAD_AREA!$Q$6:$Q$1006,'C-A'!$H$6:$H$1006,CAD_AREA!S$5)</f>
        <v>0</v>
      </c>
      <c r="T17" s="5">
        <f>COUNTIFS('C-A'!$F$6:$F$1006,CAD_AREA!$Q$6:$Q$1006,'C-A'!$H$6:$H$1006,CAD_AREA!T$5)</f>
        <v>0</v>
      </c>
      <c r="U17" s="5">
        <f>COUNTIFS('C-A'!$F$6:$F$1006,CAD_AREA!$Q$6:$Q$1006,'C-A'!$H$6:$H$1006,CAD_AREA!U$5)</f>
        <v>0</v>
      </c>
      <c r="V17" s="5">
        <f t="shared" si="4"/>
        <v>0</v>
      </c>
      <c r="W17" s="6">
        <f>V17/'C-A'!$Q$6</f>
        <v>0</v>
      </c>
      <c r="X17" s="6"/>
      <c r="Y17" s="11">
        <f t="shared" si="0"/>
        <v>1.2000000000000002E-5</v>
      </c>
      <c r="Z17" s="5">
        <f t="shared" si="5"/>
        <v>0</v>
      </c>
      <c r="AA17" s="5">
        <f t="shared" si="6"/>
        <v>1.2000000000000002E-5</v>
      </c>
      <c r="AB17" s="5">
        <f>COUNTIFS('C-E'!$E$6:$E$994,CAD_AREA!$C$6:$C$506)</f>
        <v>0</v>
      </c>
      <c r="AC17" s="1">
        <f>COUNTIFS('C-E'!$E$6:$E$994,CAD_AREA!$Z17,'C-E'!$I$6:$I$994,CAD_AREA!AC$5)</f>
        <v>0</v>
      </c>
      <c r="AD17" s="1">
        <f>COUNTIFS('C-E'!$E$6:$E$994,CAD_AREA!$Z17,'C-E'!$I$6:$I$994,CAD_AREA!AD$5)</f>
        <v>0</v>
      </c>
      <c r="AE17" s="1" t="str">
        <f t="shared" si="7"/>
        <v/>
      </c>
    </row>
    <row r="18" spans="2:31" ht="30" customHeight="1" x14ac:dyDescent="0.25">
      <c r="B18" s="1">
        <f t="shared" si="9"/>
        <v>1.3000000000000003E-5</v>
      </c>
      <c r="C18" s="79"/>
      <c r="D18" s="80"/>
      <c r="E18" s="5">
        <f t="shared" si="8"/>
        <v>1.3000000000000003E-5</v>
      </c>
      <c r="F18" s="5">
        <f>COUNTIFS(PPRA!$D$6:$D$607,CAD_AREA!C18)</f>
        <v>0</v>
      </c>
      <c r="G18" s="5">
        <f>COUNTIFS(PPRA!$D$6:$D$607,CAD_AREA!$C18,PPRA!$E$6:$E$607,CAD_AREA!G$5)</f>
        <v>0</v>
      </c>
      <c r="H18" s="5">
        <f>COUNTIFS(PPRA!$D$6:$D$607,CAD_AREA!$C18,PPRA!$E$6:$E$607,CAD_AREA!H$5)</f>
        <v>0</v>
      </c>
      <c r="I18" s="5">
        <f>COUNTIFS(PPRA!$D$6:$D$607,CAD_AREA!$C18,PPRA!$E$6:$E$607,CAD_AREA!I$5)</f>
        <v>0</v>
      </c>
      <c r="J18" s="5">
        <f>COUNTIFS(PPRA!$D$6:$D$607,CAD_AREA!$C18,PPRA!$E$6:$E$607,CAD_AREA!J$5)</f>
        <v>0</v>
      </c>
      <c r="K18" s="5">
        <f>SUMIFS(PPRA!$B$6:$B$607,PPRA!$D$6:$D$607,CAD_AREA!C18)</f>
        <v>0</v>
      </c>
      <c r="L18" s="5">
        <f t="shared" si="1"/>
        <v>0</v>
      </c>
      <c r="M18" s="5">
        <f>COUNTIFS(CAD_FUNC!$E$6:$E$106,CAD_AREA!$C$6:$C$106)</f>
        <v>0</v>
      </c>
      <c r="O18" s="1">
        <f t="shared" si="2"/>
        <v>1.3000000000000003E-5</v>
      </c>
      <c r="P18" s="5">
        <f>COUNTIFS('C-A'!$F$6:$F$1006,CAD_AREA!$C$6:$C$1006)</f>
        <v>0</v>
      </c>
      <c r="Q18" s="5">
        <f t="shared" si="3"/>
        <v>0</v>
      </c>
      <c r="R18" s="5">
        <f>COUNTIFS('C-A'!$F$6:$F$1006,CAD_AREA!$Q$6:$Q$1006,'C-A'!$H$6:$H$1006,CAD_AREA!R$5)</f>
        <v>0</v>
      </c>
      <c r="S18" s="5">
        <f>COUNTIFS('C-A'!$F$6:$F$1006,CAD_AREA!$Q$6:$Q$1006,'C-A'!$H$6:$H$1006,CAD_AREA!S$5)</f>
        <v>0</v>
      </c>
      <c r="T18" s="5">
        <f>COUNTIFS('C-A'!$F$6:$F$1006,CAD_AREA!$Q$6:$Q$1006,'C-A'!$H$6:$H$1006,CAD_AREA!T$5)</f>
        <v>0</v>
      </c>
      <c r="U18" s="5">
        <f>COUNTIFS('C-A'!$F$6:$F$1006,CAD_AREA!$Q$6:$Q$1006,'C-A'!$H$6:$H$1006,CAD_AREA!U$5)</f>
        <v>0</v>
      </c>
      <c r="V18" s="5">
        <f t="shared" si="4"/>
        <v>0</v>
      </c>
      <c r="W18" s="6">
        <f>V18/'C-A'!$Q$6</f>
        <v>0</v>
      </c>
      <c r="X18" s="6"/>
      <c r="Y18" s="11">
        <f t="shared" si="0"/>
        <v>1.3000000000000003E-5</v>
      </c>
      <c r="Z18" s="5">
        <f t="shared" si="5"/>
        <v>0</v>
      </c>
      <c r="AA18" s="5">
        <f t="shared" si="6"/>
        <v>1.3000000000000003E-5</v>
      </c>
      <c r="AB18" s="5">
        <f>COUNTIFS('C-E'!$E$6:$E$994,CAD_AREA!$C$6:$C$506)</f>
        <v>0</v>
      </c>
      <c r="AC18" s="1">
        <f>COUNTIFS('C-E'!$E$6:$E$994,CAD_AREA!$Z18,'C-E'!$I$6:$I$994,CAD_AREA!AC$5)</f>
        <v>0</v>
      </c>
      <c r="AD18" s="1">
        <f>COUNTIFS('C-E'!$E$6:$E$994,CAD_AREA!$Z18,'C-E'!$I$6:$I$994,CAD_AREA!AD$5)</f>
        <v>0</v>
      </c>
      <c r="AE18" s="1" t="str">
        <f t="shared" si="7"/>
        <v/>
      </c>
    </row>
    <row r="19" spans="2:31" ht="30" customHeight="1" x14ac:dyDescent="0.25">
      <c r="B19" s="1">
        <f t="shared" si="9"/>
        <v>1.4000000000000003E-5</v>
      </c>
      <c r="C19" s="79"/>
      <c r="D19" s="80"/>
      <c r="E19" s="5">
        <f t="shared" si="8"/>
        <v>1.4000000000000003E-5</v>
      </c>
      <c r="F19" s="5">
        <f>COUNTIFS(PPRA!$D$6:$D$607,CAD_AREA!C19)</f>
        <v>0</v>
      </c>
      <c r="G19" s="5">
        <f>COUNTIFS(PPRA!$D$6:$D$607,CAD_AREA!$C19,PPRA!$E$6:$E$607,CAD_AREA!G$5)</f>
        <v>0</v>
      </c>
      <c r="H19" s="5">
        <f>COUNTIFS(PPRA!$D$6:$D$607,CAD_AREA!$C19,PPRA!$E$6:$E$607,CAD_AREA!H$5)</f>
        <v>0</v>
      </c>
      <c r="I19" s="5">
        <f>COUNTIFS(PPRA!$D$6:$D$607,CAD_AREA!$C19,PPRA!$E$6:$E$607,CAD_AREA!I$5)</f>
        <v>0</v>
      </c>
      <c r="J19" s="5">
        <f>COUNTIFS(PPRA!$D$6:$D$607,CAD_AREA!$C19,PPRA!$E$6:$E$607,CAD_AREA!J$5)</f>
        <v>0</v>
      </c>
      <c r="K19" s="5">
        <f>SUMIFS(PPRA!$B$6:$B$607,PPRA!$D$6:$D$607,CAD_AREA!C19)</f>
        <v>0</v>
      </c>
      <c r="L19" s="5">
        <f t="shared" si="1"/>
        <v>0</v>
      </c>
      <c r="M19" s="5">
        <f>COUNTIFS(CAD_FUNC!$E$6:$E$106,CAD_AREA!$C$6:$C$106)</f>
        <v>0</v>
      </c>
      <c r="O19" s="1">
        <f t="shared" si="2"/>
        <v>1.4000000000000003E-5</v>
      </c>
      <c r="P19" s="5">
        <f>COUNTIFS('C-A'!$F$6:$F$1006,CAD_AREA!$C$6:$C$1006)</f>
        <v>0</v>
      </c>
      <c r="Q19" s="5">
        <f t="shared" si="3"/>
        <v>0</v>
      </c>
      <c r="R19" s="5">
        <f>COUNTIFS('C-A'!$F$6:$F$1006,CAD_AREA!$Q$6:$Q$1006,'C-A'!$H$6:$H$1006,CAD_AREA!R$5)</f>
        <v>0</v>
      </c>
      <c r="S19" s="5">
        <f>COUNTIFS('C-A'!$F$6:$F$1006,CAD_AREA!$Q$6:$Q$1006,'C-A'!$H$6:$H$1006,CAD_AREA!S$5)</f>
        <v>0</v>
      </c>
      <c r="T19" s="5">
        <f>COUNTIFS('C-A'!$F$6:$F$1006,CAD_AREA!$Q$6:$Q$1006,'C-A'!$H$6:$H$1006,CAD_AREA!T$5)</f>
        <v>0</v>
      </c>
      <c r="U19" s="5">
        <f>COUNTIFS('C-A'!$F$6:$F$1006,CAD_AREA!$Q$6:$Q$1006,'C-A'!$H$6:$H$1006,CAD_AREA!U$5)</f>
        <v>0</v>
      </c>
      <c r="V19" s="5">
        <f t="shared" si="4"/>
        <v>0</v>
      </c>
      <c r="W19" s="6">
        <f>V19/'C-A'!$Q$6</f>
        <v>0</v>
      </c>
      <c r="X19" s="6"/>
      <c r="Y19" s="11">
        <f t="shared" si="0"/>
        <v>1.4000000000000003E-5</v>
      </c>
      <c r="Z19" s="5">
        <f t="shared" si="5"/>
        <v>0</v>
      </c>
      <c r="AA19" s="5">
        <f t="shared" si="6"/>
        <v>1.4000000000000003E-5</v>
      </c>
      <c r="AB19" s="5">
        <f>COUNTIFS('C-E'!$E$6:$E$994,CAD_AREA!$C$6:$C$506)</f>
        <v>0</v>
      </c>
      <c r="AC19" s="1">
        <f>COUNTIFS('C-E'!$E$6:$E$994,CAD_AREA!$Z19,'C-E'!$I$6:$I$994,CAD_AREA!AC$5)</f>
        <v>0</v>
      </c>
      <c r="AD19" s="1">
        <f>COUNTIFS('C-E'!$E$6:$E$994,CAD_AREA!$Z19,'C-E'!$I$6:$I$994,CAD_AREA!AD$5)</f>
        <v>0</v>
      </c>
      <c r="AE19" s="1" t="str">
        <f t="shared" si="7"/>
        <v/>
      </c>
    </row>
    <row r="20" spans="2:31" ht="30" customHeight="1" x14ac:dyDescent="0.25">
      <c r="B20" s="1">
        <f t="shared" si="9"/>
        <v>1.5000000000000004E-5</v>
      </c>
      <c r="C20" s="79"/>
      <c r="D20" s="80"/>
      <c r="E20" s="5">
        <f t="shared" si="8"/>
        <v>1.5000000000000004E-5</v>
      </c>
      <c r="F20" s="5">
        <f>COUNTIFS(PPRA!$D$6:$D$607,CAD_AREA!C20)</f>
        <v>0</v>
      </c>
      <c r="G20" s="5">
        <f>COUNTIFS(PPRA!$D$6:$D$607,CAD_AREA!$C20,PPRA!$E$6:$E$607,CAD_AREA!G$5)</f>
        <v>0</v>
      </c>
      <c r="H20" s="5">
        <f>COUNTIFS(PPRA!$D$6:$D$607,CAD_AREA!$C20,PPRA!$E$6:$E$607,CAD_AREA!H$5)</f>
        <v>0</v>
      </c>
      <c r="I20" s="5">
        <f>COUNTIFS(PPRA!$D$6:$D$607,CAD_AREA!$C20,PPRA!$E$6:$E$607,CAD_AREA!I$5)</f>
        <v>0</v>
      </c>
      <c r="J20" s="5">
        <f>COUNTIFS(PPRA!$D$6:$D$607,CAD_AREA!$C20,PPRA!$E$6:$E$607,CAD_AREA!J$5)</f>
        <v>0</v>
      </c>
      <c r="K20" s="5">
        <f>SUMIFS(PPRA!$B$6:$B$607,PPRA!$D$6:$D$607,CAD_AREA!C20)</f>
        <v>0</v>
      </c>
      <c r="L20" s="5">
        <f t="shared" si="1"/>
        <v>0</v>
      </c>
      <c r="M20" s="5">
        <f>COUNTIFS(CAD_FUNC!$E$6:$E$106,CAD_AREA!$C$6:$C$106)</f>
        <v>0</v>
      </c>
      <c r="O20" s="1">
        <f t="shared" si="2"/>
        <v>1.5000000000000004E-5</v>
      </c>
      <c r="P20" s="5">
        <f>COUNTIFS('C-A'!$F$6:$F$1006,CAD_AREA!$C$6:$C$1006)</f>
        <v>0</v>
      </c>
      <c r="Q20" s="5">
        <f t="shared" si="3"/>
        <v>0</v>
      </c>
      <c r="R20" s="5">
        <f>COUNTIFS('C-A'!$F$6:$F$1006,CAD_AREA!$Q$6:$Q$1006,'C-A'!$H$6:$H$1006,CAD_AREA!R$5)</f>
        <v>0</v>
      </c>
      <c r="S20" s="5">
        <f>COUNTIFS('C-A'!$F$6:$F$1006,CAD_AREA!$Q$6:$Q$1006,'C-A'!$H$6:$H$1006,CAD_AREA!S$5)</f>
        <v>0</v>
      </c>
      <c r="T20" s="5">
        <f>COUNTIFS('C-A'!$F$6:$F$1006,CAD_AREA!$Q$6:$Q$1006,'C-A'!$H$6:$H$1006,CAD_AREA!T$5)</f>
        <v>0</v>
      </c>
      <c r="U20" s="5">
        <f>COUNTIFS('C-A'!$F$6:$F$1006,CAD_AREA!$Q$6:$Q$1006,'C-A'!$H$6:$H$1006,CAD_AREA!U$5)</f>
        <v>0</v>
      </c>
      <c r="V20" s="5">
        <f t="shared" si="4"/>
        <v>0</v>
      </c>
      <c r="W20" s="6">
        <f>V20/'C-A'!$Q$6</f>
        <v>0</v>
      </c>
      <c r="X20" s="6"/>
      <c r="Y20" s="11">
        <f t="shared" si="0"/>
        <v>1.5000000000000004E-5</v>
      </c>
      <c r="Z20" s="5">
        <f t="shared" si="5"/>
        <v>0</v>
      </c>
      <c r="AA20" s="5">
        <f t="shared" si="6"/>
        <v>1.5000000000000004E-5</v>
      </c>
      <c r="AB20" s="5">
        <f>COUNTIFS('C-E'!$E$6:$E$994,CAD_AREA!$C$6:$C$506)</f>
        <v>0</v>
      </c>
      <c r="AC20" s="1">
        <f>COUNTIFS('C-E'!$E$6:$E$994,CAD_AREA!$Z20,'C-E'!$I$6:$I$994,CAD_AREA!AC$5)</f>
        <v>0</v>
      </c>
      <c r="AD20" s="1">
        <f>COUNTIFS('C-E'!$E$6:$E$994,CAD_AREA!$Z20,'C-E'!$I$6:$I$994,CAD_AREA!AD$5)</f>
        <v>0</v>
      </c>
      <c r="AE20" s="1" t="str">
        <f t="shared" si="7"/>
        <v/>
      </c>
    </row>
    <row r="21" spans="2:31" ht="30" customHeight="1" x14ac:dyDescent="0.25">
      <c r="B21" s="1">
        <f t="shared" si="9"/>
        <v>1.6000000000000003E-5</v>
      </c>
      <c r="C21" s="79"/>
      <c r="D21" s="80"/>
      <c r="E21" s="5">
        <f t="shared" si="8"/>
        <v>1.6000000000000003E-5</v>
      </c>
      <c r="F21" s="5">
        <f>COUNTIFS(PPRA!$D$6:$D$607,CAD_AREA!C21)</f>
        <v>0</v>
      </c>
      <c r="G21" s="5">
        <f>COUNTIFS(PPRA!$D$6:$D$607,CAD_AREA!$C21,PPRA!$E$6:$E$607,CAD_AREA!G$5)</f>
        <v>0</v>
      </c>
      <c r="H21" s="5">
        <f>COUNTIFS(PPRA!$D$6:$D$607,CAD_AREA!$C21,PPRA!$E$6:$E$607,CAD_AREA!H$5)</f>
        <v>0</v>
      </c>
      <c r="I21" s="5">
        <f>COUNTIFS(PPRA!$D$6:$D$607,CAD_AREA!$C21,PPRA!$E$6:$E$607,CAD_AREA!I$5)</f>
        <v>0</v>
      </c>
      <c r="J21" s="5">
        <f>COUNTIFS(PPRA!$D$6:$D$607,CAD_AREA!$C21,PPRA!$E$6:$E$607,CAD_AREA!J$5)</f>
        <v>0</v>
      </c>
      <c r="K21" s="5">
        <f>SUMIFS(PPRA!$B$6:$B$607,PPRA!$D$6:$D$607,CAD_AREA!C21)</f>
        <v>0</v>
      </c>
      <c r="L21" s="5">
        <f t="shared" si="1"/>
        <v>0</v>
      </c>
      <c r="M21" s="5">
        <f>COUNTIFS(CAD_FUNC!$E$6:$E$106,CAD_AREA!$C$6:$C$106)</f>
        <v>0</v>
      </c>
      <c r="O21" s="1">
        <f t="shared" si="2"/>
        <v>1.6000000000000003E-5</v>
      </c>
      <c r="P21" s="5">
        <f>COUNTIFS('C-A'!$F$6:$F$1006,CAD_AREA!$C$6:$C$1006)</f>
        <v>0</v>
      </c>
      <c r="Q21" s="5">
        <f t="shared" si="3"/>
        <v>0</v>
      </c>
      <c r="R21" s="5">
        <f>COUNTIFS('C-A'!$F$6:$F$1006,CAD_AREA!$Q$6:$Q$1006,'C-A'!$H$6:$H$1006,CAD_AREA!R$5)</f>
        <v>0</v>
      </c>
      <c r="S21" s="5">
        <f>COUNTIFS('C-A'!$F$6:$F$1006,CAD_AREA!$Q$6:$Q$1006,'C-A'!$H$6:$H$1006,CAD_AREA!S$5)</f>
        <v>0</v>
      </c>
      <c r="T21" s="5">
        <f>COUNTIFS('C-A'!$F$6:$F$1006,CAD_AREA!$Q$6:$Q$1006,'C-A'!$H$6:$H$1006,CAD_AREA!T$5)</f>
        <v>0</v>
      </c>
      <c r="U21" s="5">
        <f>COUNTIFS('C-A'!$F$6:$F$1006,CAD_AREA!$Q$6:$Q$1006,'C-A'!$H$6:$H$1006,CAD_AREA!U$5)</f>
        <v>0</v>
      </c>
      <c r="V21" s="5">
        <f t="shared" si="4"/>
        <v>0</v>
      </c>
      <c r="W21" s="6">
        <f>V21/'C-A'!$Q$6</f>
        <v>0</v>
      </c>
      <c r="X21" s="6"/>
      <c r="Y21" s="11">
        <f t="shared" si="0"/>
        <v>1.6000000000000003E-5</v>
      </c>
      <c r="Z21" s="5">
        <f t="shared" si="5"/>
        <v>0</v>
      </c>
      <c r="AA21" s="5">
        <f t="shared" si="6"/>
        <v>1.6000000000000003E-5</v>
      </c>
      <c r="AB21" s="5">
        <f>COUNTIFS('C-E'!$E$6:$E$994,CAD_AREA!$C$6:$C$506)</f>
        <v>0</v>
      </c>
      <c r="AC21" s="1">
        <f>COUNTIFS('C-E'!$E$6:$E$994,CAD_AREA!$Z21,'C-E'!$I$6:$I$994,CAD_AREA!AC$5)</f>
        <v>0</v>
      </c>
      <c r="AD21" s="1">
        <f>COUNTIFS('C-E'!$E$6:$E$994,CAD_AREA!$Z21,'C-E'!$I$6:$I$994,CAD_AREA!AD$5)</f>
        <v>0</v>
      </c>
      <c r="AE21" s="1" t="str">
        <f t="shared" si="7"/>
        <v/>
      </c>
    </row>
    <row r="22" spans="2:31" ht="30" customHeight="1" x14ac:dyDescent="0.25">
      <c r="B22" s="1">
        <f t="shared" si="9"/>
        <v>1.7000000000000003E-5</v>
      </c>
      <c r="C22" s="79"/>
      <c r="D22" s="80"/>
      <c r="E22" s="5">
        <f t="shared" si="8"/>
        <v>1.7000000000000003E-5</v>
      </c>
      <c r="F22" s="5">
        <f>COUNTIFS(PPRA!$D$6:$D$607,CAD_AREA!C22)</f>
        <v>0</v>
      </c>
      <c r="G22" s="5">
        <f>COUNTIFS(PPRA!$D$6:$D$607,CAD_AREA!$C22,PPRA!$E$6:$E$607,CAD_AREA!G$5)</f>
        <v>0</v>
      </c>
      <c r="H22" s="5">
        <f>COUNTIFS(PPRA!$D$6:$D$607,CAD_AREA!$C22,PPRA!$E$6:$E$607,CAD_AREA!H$5)</f>
        <v>0</v>
      </c>
      <c r="I22" s="5">
        <f>COUNTIFS(PPRA!$D$6:$D$607,CAD_AREA!$C22,PPRA!$E$6:$E$607,CAD_AREA!I$5)</f>
        <v>0</v>
      </c>
      <c r="J22" s="5">
        <f>COUNTIFS(PPRA!$D$6:$D$607,CAD_AREA!$C22,PPRA!$E$6:$E$607,CAD_AREA!J$5)</f>
        <v>0</v>
      </c>
      <c r="K22" s="5">
        <f>SUMIFS(PPRA!$B$6:$B$607,PPRA!$D$6:$D$607,CAD_AREA!C22)</f>
        <v>0</v>
      </c>
      <c r="L22" s="5">
        <f t="shared" si="1"/>
        <v>0</v>
      </c>
      <c r="M22" s="5">
        <f>COUNTIFS(CAD_FUNC!$E$6:$E$106,CAD_AREA!$C$6:$C$106)</f>
        <v>0</v>
      </c>
      <c r="O22" s="1">
        <f t="shared" si="2"/>
        <v>1.7000000000000003E-5</v>
      </c>
      <c r="P22" s="5">
        <f>COUNTIFS('C-A'!$F$6:$F$1006,CAD_AREA!$C$6:$C$1006)</f>
        <v>0</v>
      </c>
      <c r="Q22" s="5">
        <f t="shared" si="3"/>
        <v>0</v>
      </c>
      <c r="R22" s="5">
        <f>COUNTIFS('C-A'!$F$6:$F$1006,CAD_AREA!$Q$6:$Q$1006,'C-A'!$H$6:$H$1006,CAD_AREA!R$5)</f>
        <v>0</v>
      </c>
      <c r="S22" s="5">
        <f>COUNTIFS('C-A'!$F$6:$F$1006,CAD_AREA!$Q$6:$Q$1006,'C-A'!$H$6:$H$1006,CAD_AREA!S$5)</f>
        <v>0</v>
      </c>
      <c r="T22" s="5">
        <f>COUNTIFS('C-A'!$F$6:$F$1006,CAD_AREA!$Q$6:$Q$1006,'C-A'!$H$6:$H$1006,CAD_AREA!T$5)</f>
        <v>0</v>
      </c>
      <c r="U22" s="5">
        <f>COUNTIFS('C-A'!$F$6:$F$1006,CAD_AREA!$Q$6:$Q$1006,'C-A'!$H$6:$H$1006,CAD_AREA!U$5)</f>
        <v>0</v>
      </c>
      <c r="V22" s="5">
        <f t="shared" si="4"/>
        <v>0</v>
      </c>
      <c r="W22" s="6">
        <f>V22/'C-A'!$Q$6</f>
        <v>0</v>
      </c>
      <c r="X22" s="6"/>
      <c r="Y22" s="11">
        <f t="shared" si="0"/>
        <v>1.7000000000000003E-5</v>
      </c>
      <c r="Z22" s="5">
        <f t="shared" si="5"/>
        <v>0</v>
      </c>
      <c r="AA22" s="5">
        <f t="shared" si="6"/>
        <v>1.7000000000000003E-5</v>
      </c>
      <c r="AB22" s="5">
        <f>COUNTIFS('C-E'!$E$6:$E$994,CAD_AREA!$C$6:$C$506)</f>
        <v>0</v>
      </c>
      <c r="AC22" s="1">
        <f>COUNTIFS('C-E'!$E$6:$E$994,CAD_AREA!$Z22,'C-E'!$I$6:$I$994,CAD_AREA!AC$5)</f>
        <v>0</v>
      </c>
      <c r="AD22" s="1">
        <f>COUNTIFS('C-E'!$E$6:$E$994,CAD_AREA!$Z22,'C-E'!$I$6:$I$994,CAD_AREA!AD$5)</f>
        <v>0</v>
      </c>
      <c r="AE22" s="1" t="str">
        <f t="shared" si="7"/>
        <v/>
      </c>
    </row>
    <row r="23" spans="2:31" ht="30" customHeight="1" x14ac:dyDescent="0.25">
      <c r="B23" s="1">
        <f t="shared" si="9"/>
        <v>1.8000000000000004E-5</v>
      </c>
      <c r="C23" s="79"/>
      <c r="D23" s="80"/>
      <c r="E23" s="5">
        <f t="shared" si="8"/>
        <v>1.8000000000000004E-5</v>
      </c>
      <c r="F23" s="5">
        <f>COUNTIFS(PPRA!$D$6:$D$607,CAD_AREA!C23)</f>
        <v>0</v>
      </c>
      <c r="G23" s="5">
        <f>COUNTIFS(PPRA!$D$6:$D$607,CAD_AREA!$C23,PPRA!$E$6:$E$607,CAD_AREA!G$5)</f>
        <v>0</v>
      </c>
      <c r="H23" s="5">
        <f>COUNTIFS(PPRA!$D$6:$D$607,CAD_AREA!$C23,PPRA!$E$6:$E$607,CAD_AREA!H$5)</f>
        <v>0</v>
      </c>
      <c r="I23" s="5">
        <f>COUNTIFS(PPRA!$D$6:$D$607,CAD_AREA!$C23,PPRA!$E$6:$E$607,CAD_AREA!I$5)</f>
        <v>0</v>
      </c>
      <c r="J23" s="5">
        <f>COUNTIFS(PPRA!$D$6:$D$607,CAD_AREA!$C23,PPRA!$E$6:$E$607,CAD_AREA!J$5)</f>
        <v>0</v>
      </c>
      <c r="K23" s="5">
        <f>SUMIFS(PPRA!$B$6:$B$607,PPRA!$D$6:$D$607,CAD_AREA!C23)</f>
        <v>0</v>
      </c>
      <c r="L23" s="5">
        <f t="shared" si="1"/>
        <v>0</v>
      </c>
      <c r="M23" s="5">
        <f>COUNTIFS(CAD_FUNC!$E$6:$E$106,CAD_AREA!$C$6:$C$106)</f>
        <v>0</v>
      </c>
      <c r="O23" s="1">
        <f t="shared" si="2"/>
        <v>1.8000000000000004E-5</v>
      </c>
      <c r="P23" s="5">
        <f>COUNTIFS('C-A'!$F$6:$F$1006,CAD_AREA!$C$6:$C$1006)</f>
        <v>0</v>
      </c>
      <c r="Q23" s="5">
        <f t="shared" si="3"/>
        <v>0</v>
      </c>
      <c r="R23" s="5">
        <f>COUNTIFS('C-A'!$F$6:$F$1006,CAD_AREA!$Q$6:$Q$1006,'C-A'!$H$6:$H$1006,CAD_AREA!R$5)</f>
        <v>0</v>
      </c>
      <c r="S23" s="5">
        <f>COUNTIFS('C-A'!$F$6:$F$1006,CAD_AREA!$Q$6:$Q$1006,'C-A'!$H$6:$H$1006,CAD_AREA!S$5)</f>
        <v>0</v>
      </c>
      <c r="T23" s="5">
        <f>COUNTIFS('C-A'!$F$6:$F$1006,CAD_AREA!$Q$6:$Q$1006,'C-A'!$H$6:$H$1006,CAD_AREA!T$5)</f>
        <v>0</v>
      </c>
      <c r="U23" s="5">
        <f>COUNTIFS('C-A'!$F$6:$F$1006,CAD_AREA!$Q$6:$Q$1006,'C-A'!$H$6:$H$1006,CAD_AREA!U$5)</f>
        <v>0</v>
      </c>
      <c r="V23" s="5">
        <f t="shared" si="4"/>
        <v>0</v>
      </c>
      <c r="W23" s="6">
        <f>V23/'C-A'!$Q$6</f>
        <v>0</v>
      </c>
      <c r="X23" s="6"/>
      <c r="Y23" s="11">
        <f t="shared" si="0"/>
        <v>1.8000000000000004E-5</v>
      </c>
      <c r="Z23" s="5">
        <f t="shared" si="5"/>
        <v>0</v>
      </c>
      <c r="AA23" s="5">
        <f t="shared" si="6"/>
        <v>1.8000000000000004E-5</v>
      </c>
      <c r="AB23" s="5">
        <f>COUNTIFS('C-E'!$E$6:$E$994,CAD_AREA!$C$6:$C$506)</f>
        <v>0</v>
      </c>
      <c r="AC23" s="1">
        <f>COUNTIFS('C-E'!$E$6:$E$994,CAD_AREA!$Z23,'C-E'!$I$6:$I$994,CAD_AREA!AC$5)</f>
        <v>0</v>
      </c>
      <c r="AD23" s="1">
        <f>COUNTIFS('C-E'!$E$6:$E$994,CAD_AREA!$Z23,'C-E'!$I$6:$I$994,CAD_AREA!AD$5)</f>
        <v>0</v>
      </c>
      <c r="AE23" s="1" t="str">
        <f t="shared" si="7"/>
        <v/>
      </c>
    </row>
    <row r="24" spans="2:31" ht="30" customHeight="1" x14ac:dyDescent="0.25">
      <c r="B24" s="1">
        <f t="shared" si="9"/>
        <v>1.9000000000000004E-5</v>
      </c>
      <c r="C24" s="79"/>
      <c r="D24" s="80"/>
      <c r="E24" s="5">
        <f t="shared" si="8"/>
        <v>1.9000000000000004E-5</v>
      </c>
      <c r="F24" s="5">
        <f>COUNTIFS(PPRA!$D$6:$D$607,CAD_AREA!C24)</f>
        <v>0</v>
      </c>
      <c r="G24" s="5">
        <f>COUNTIFS(PPRA!$D$6:$D$607,CAD_AREA!$C24,PPRA!$E$6:$E$607,CAD_AREA!G$5)</f>
        <v>0</v>
      </c>
      <c r="H24" s="5">
        <f>COUNTIFS(PPRA!$D$6:$D$607,CAD_AREA!$C24,PPRA!$E$6:$E$607,CAD_AREA!H$5)</f>
        <v>0</v>
      </c>
      <c r="I24" s="5">
        <f>COUNTIFS(PPRA!$D$6:$D$607,CAD_AREA!$C24,PPRA!$E$6:$E$607,CAD_AREA!I$5)</f>
        <v>0</v>
      </c>
      <c r="J24" s="5">
        <f>COUNTIFS(PPRA!$D$6:$D$607,CAD_AREA!$C24,PPRA!$E$6:$E$607,CAD_AREA!J$5)</f>
        <v>0</v>
      </c>
      <c r="K24" s="5">
        <f>SUMIFS(PPRA!$B$6:$B$607,PPRA!$D$6:$D$607,CAD_AREA!C24)</f>
        <v>0</v>
      </c>
      <c r="L24" s="5">
        <f t="shared" si="1"/>
        <v>0</v>
      </c>
      <c r="M24" s="5">
        <f>COUNTIFS(CAD_FUNC!$E$6:$E$106,CAD_AREA!$C$6:$C$106)</f>
        <v>0</v>
      </c>
      <c r="O24" s="1">
        <f t="shared" si="2"/>
        <v>1.9000000000000004E-5</v>
      </c>
      <c r="P24" s="5">
        <f>COUNTIFS('C-A'!$F$6:$F$1006,CAD_AREA!$C$6:$C$1006)</f>
        <v>0</v>
      </c>
      <c r="Q24" s="5">
        <f t="shared" si="3"/>
        <v>0</v>
      </c>
      <c r="R24" s="5">
        <f>COUNTIFS('C-A'!$F$6:$F$1006,CAD_AREA!$Q$6:$Q$1006,'C-A'!$H$6:$H$1006,CAD_AREA!R$5)</f>
        <v>0</v>
      </c>
      <c r="S24" s="5">
        <f>COUNTIFS('C-A'!$F$6:$F$1006,CAD_AREA!$Q$6:$Q$1006,'C-A'!$H$6:$H$1006,CAD_AREA!S$5)</f>
        <v>0</v>
      </c>
      <c r="T24" s="5">
        <f>COUNTIFS('C-A'!$F$6:$F$1006,CAD_AREA!$Q$6:$Q$1006,'C-A'!$H$6:$H$1006,CAD_AREA!T$5)</f>
        <v>0</v>
      </c>
      <c r="U24" s="5">
        <f>COUNTIFS('C-A'!$F$6:$F$1006,CAD_AREA!$Q$6:$Q$1006,'C-A'!$H$6:$H$1006,CAD_AREA!U$5)</f>
        <v>0</v>
      </c>
      <c r="V24" s="5">
        <f t="shared" si="4"/>
        <v>0</v>
      </c>
      <c r="W24" s="6">
        <f>V24/'C-A'!$Q$6</f>
        <v>0</v>
      </c>
      <c r="X24" s="6"/>
      <c r="Y24" s="11">
        <f t="shared" si="0"/>
        <v>1.9000000000000004E-5</v>
      </c>
      <c r="Z24" s="5">
        <f t="shared" si="5"/>
        <v>0</v>
      </c>
      <c r="AA24" s="5">
        <f t="shared" si="6"/>
        <v>1.9000000000000004E-5</v>
      </c>
      <c r="AB24" s="5">
        <f>COUNTIFS('C-E'!$E$6:$E$994,CAD_AREA!$C$6:$C$506)</f>
        <v>0</v>
      </c>
      <c r="AC24" s="1">
        <f>COUNTIFS('C-E'!$E$6:$E$994,CAD_AREA!$Z24,'C-E'!$I$6:$I$994,CAD_AREA!AC$5)</f>
        <v>0</v>
      </c>
      <c r="AD24" s="1">
        <f>COUNTIFS('C-E'!$E$6:$E$994,CAD_AREA!$Z24,'C-E'!$I$6:$I$994,CAD_AREA!AD$5)</f>
        <v>0</v>
      </c>
      <c r="AE24" s="1" t="str">
        <f t="shared" si="7"/>
        <v/>
      </c>
    </row>
    <row r="25" spans="2:31" ht="30" customHeight="1" x14ac:dyDescent="0.25">
      <c r="B25" s="1">
        <f t="shared" si="9"/>
        <v>2.0000000000000005E-5</v>
      </c>
      <c r="C25" s="79"/>
      <c r="D25" s="80"/>
      <c r="E25" s="5">
        <f t="shared" si="8"/>
        <v>2.0000000000000005E-5</v>
      </c>
      <c r="F25" s="5">
        <f>COUNTIFS(PPRA!$D$6:$D$607,CAD_AREA!C25)</f>
        <v>0</v>
      </c>
      <c r="G25" s="5">
        <f>COUNTIFS(PPRA!$D$6:$D$607,CAD_AREA!$C25,PPRA!$E$6:$E$607,CAD_AREA!G$5)</f>
        <v>0</v>
      </c>
      <c r="H25" s="5">
        <f>COUNTIFS(PPRA!$D$6:$D$607,CAD_AREA!$C25,PPRA!$E$6:$E$607,CAD_AREA!H$5)</f>
        <v>0</v>
      </c>
      <c r="I25" s="5">
        <f>COUNTIFS(PPRA!$D$6:$D$607,CAD_AREA!$C25,PPRA!$E$6:$E$607,CAD_AREA!I$5)</f>
        <v>0</v>
      </c>
      <c r="J25" s="5">
        <f>COUNTIFS(PPRA!$D$6:$D$607,CAD_AREA!$C25,PPRA!$E$6:$E$607,CAD_AREA!J$5)</f>
        <v>0</v>
      </c>
      <c r="K25" s="5">
        <f>SUMIFS(PPRA!$B$6:$B$607,PPRA!$D$6:$D$607,CAD_AREA!C25)</f>
        <v>0</v>
      </c>
      <c r="L25" s="5">
        <f t="shared" si="1"/>
        <v>0</v>
      </c>
      <c r="M25" s="5">
        <f>COUNTIFS(CAD_FUNC!$E$6:$E$106,CAD_AREA!$C$6:$C$106)</f>
        <v>0</v>
      </c>
      <c r="O25" s="1">
        <f t="shared" si="2"/>
        <v>2.0000000000000005E-5</v>
      </c>
      <c r="P25" s="5">
        <f>COUNTIFS('C-A'!$F$6:$F$1006,CAD_AREA!$C$6:$C$1006)</f>
        <v>0</v>
      </c>
      <c r="Q25" s="5">
        <f t="shared" si="3"/>
        <v>0</v>
      </c>
      <c r="R25" s="5">
        <f>COUNTIFS('C-A'!$F$6:$F$1006,CAD_AREA!$Q$6:$Q$1006,'C-A'!$H$6:$H$1006,CAD_AREA!R$5)</f>
        <v>0</v>
      </c>
      <c r="S25" s="5">
        <f>COUNTIFS('C-A'!$F$6:$F$1006,CAD_AREA!$Q$6:$Q$1006,'C-A'!$H$6:$H$1006,CAD_AREA!S$5)</f>
        <v>0</v>
      </c>
      <c r="T25" s="5">
        <f>COUNTIFS('C-A'!$F$6:$F$1006,CAD_AREA!$Q$6:$Q$1006,'C-A'!$H$6:$H$1006,CAD_AREA!T$5)</f>
        <v>0</v>
      </c>
      <c r="U25" s="5">
        <f>COUNTIFS('C-A'!$F$6:$F$1006,CAD_AREA!$Q$6:$Q$1006,'C-A'!$H$6:$H$1006,CAD_AREA!U$5)</f>
        <v>0</v>
      </c>
      <c r="V25" s="5">
        <f t="shared" si="4"/>
        <v>0</v>
      </c>
      <c r="W25" s="6">
        <f>V25/'C-A'!$Q$6</f>
        <v>0</v>
      </c>
      <c r="X25" s="6"/>
      <c r="Y25" s="11">
        <f t="shared" si="0"/>
        <v>2.0000000000000005E-5</v>
      </c>
      <c r="Z25" s="5">
        <f t="shared" si="5"/>
        <v>0</v>
      </c>
      <c r="AA25" s="5">
        <f t="shared" si="6"/>
        <v>2.0000000000000005E-5</v>
      </c>
      <c r="AB25" s="5">
        <f>COUNTIFS('C-E'!$E$6:$E$994,CAD_AREA!$C$6:$C$506)</f>
        <v>0</v>
      </c>
      <c r="AC25" s="1">
        <f>COUNTIFS('C-E'!$E$6:$E$994,CAD_AREA!$Z25,'C-E'!$I$6:$I$994,CAD_AREA!AC$5)</f>
        <v>0</v>
      </c>
      <c r="AD25" s="1">
        <f>COUNTIFS('C-E'!$E$6:$E$994,CAD_AREA!$Z25,'C-E'!$I$6:$I$994,CAD_AREA!AD$5)</f>
        <v>0</v>
      </c>
      <c r="AE25" s="1" t="str">
        <f t="shared" si="7"/>
        <v/>
      </c>
    </row>
    <row r="26" spans="2:31" ht="30" customHeight="1" x14ac:dyDescent="0.25">
      <c r="B26" s="1">
        <f t="shared" si="9"/>
        <v>2.1000000000000006E-5</v>
      </c>
      <c r="C26" s="79"/>
      <c r="D26" s="80"/>
      <c r="E26" s="5">
        <f t="shared" si="8"/>
        <v>2.1000000000000006E-5</v>
      </c>
      <c r="F26" s="5">
        <f>COUNTIFS(PPRA!$D$6:$D$607,CAD_AREA!C26)</f>
        <v>0</v>
      </c>
      <c r="G26" s="5">
        <f>COUNTIFS(PPRA!$D$6:$D$607,CAD_AREA!$C26,PPRA!$E$6:$E$607,CAD_AREA!G$5)</f>
        <v>0</v>
      </c>
      <c r="H26" s="5">
        <f>COUNTIFS(PPRA!$D$6:$D$607,CAD_AREA!$C26,PPRA!$E$6:$E$607,CAD_AREA!H$5)</f>
        <v>0</v>
      </c>
      <c r="I26" s="5">
        <f>COUNTIFS(PPRA!$D$6:$D$607,CAD_AREA!$C26,PPRA!$E$6:$E$607,CAD_AREA!I$5)</f>
        <v>0</v>
      </c>
      <c r="J26" s="5">
        <f>COUNTIFS(PPRA!$D$6:$D$607,CAD_AREA!$C26,PPRA!$E$6:$E$607,CAD_AREA!J$5)</f>
        <v>0</v>
      </c>
      <c r="K26" s="5">
        <f>SUMIFS(PPRA!$B$6:$B$607,PPRA!$D$6:$D$607,CAD_AREA!C26)</f>
        <v>0</v>
      </c>
      <c r="L26" s="5">
        <f t="shared" si="1"/>
        <v>0</v>
      </c>
      <c r="M26" s="5">
        <f>COUNTIFS(CAD_FUNC!$E$6:$E$106,CAD_AREA!$C$6:$C$106)</f>
        <v>0</v>
      </c>
      <c r="O26" s="1">
        <f t="shared" si="2"/>
        <v>2.1000000000000006E-5</v>
      </c>
      <c r="P26" s="5">
        <f>COUNTIFS('C-A'!$F$6:$F$1006,CAD_AREA!$C$6:$C$1006)</f>
        <v>0</v>
      </c>
      <c r="Q26" s="5">
        <f t="shared" si="3"/>
        <v>0</v>
      </c>
      <c r="R26" s="5">
        <f>COUNTIFS('C-A'!$F$6:$F$1006,CAD_AREA!$Q$6:$Q$1006,'C-A'!$H$6:$H$1006,CAD_AREA!R$5)</f>
        <v>0</v>
      </c>
      <c r="S26" s="5">
        <f>COUNTIFS('C-A'!$F$6:$F$1006,CAD_AREA!$Q$6:$Q$1006,'C-A'!$H$6:$H$1006,CAD_AREA!S$5)</f>
        <v>0</v>
      </c>
      <c r="T26" s="5">
        <f>COUNTIFS('C-A'!$F$6:$F$1006,CAD_AREA!$Q$6:$Q$1006,'C-A'!$H$6:$H$1006,CAD_AREA!T$5)</f>
        <v>0</v>
      </c>
      <c r="U26" s="5">
        <f>COUNTIFS('C-A'!$F$6:$F$1006,CAD_AREA!$Q$6:$Q$1006,'C-A'!$H$6:$H$1006,CAD_AREA!U$5)</f>
        <v>0</v>
      </c>
      <c r="V26" s="5">
        <f t="shared" si="4"/>
        <v>0</v>
      </c>
      <c r="W26" s="6">
        <f>V26/'C-A'!$Q$6</f>
        <v>0</v>
      </c>
      <c r="X26" s="6"/>
      <c r="Y26" s="11">
        <f t="shared" si="0"/>
        <v>2.1000000000000006E-5</v>
      </c>
      <c r="Z26" s="5">
        <f t="shared" si="5"/>
        <v>0</v>
      </c>
      <c r="AA26" s="5">
        <f t="shared" si="6"/>
        <v>2.1000000000000006E-5</v>
      </c>
      <c r="AB26" s="5">
        <f>COUNTIFS('C-E'!$E$6:$E$994,CAD_AREA!$C$6:$C$506)</f>
        <v>0</v>
      </c>
      <c r="AC26" s="1">
        <f>COUNTIFS('C-E'!$E$6:$E$994,CAD_AREA!$Z26,'C-E'!$I$6:$I$994,CAD_AREA!AC$5)</f>
        <v>0</v>
      </c>
      <c r="AD26" s="1">
        <f>COUNTIFS('C-E'!$E$6:$E$994,CAD_AREA!$Z26,'C-E'!$I$6:$I$994,CAD_AREA!AD$5)</f>
        <v>0</v>
      </c>
      <c r="AE26" s="1" t="str">
        <f t="shared" si="7"/>
        <v/>
      </c>
    </row>
    <row r="27" spans="2:31" ht="30" customHeight="1" x14ac:dyDescent="0.25">
      <c r="B27" s="1">
        <f t="shared" si="9"/>
        <v>2.2000000000000006E-5</v>
      </c>
      <c r="C27" s="79"/>
      <c r="D27" s="80"/>
      <c r="E27" s="5">
        <f t="shared" si="8"/>
        <v>2.2000000000000006E-5</v>
      </c>
      <c r="F27" s="5">
        <f>COUNTIFS(PPRA!$D$6:$D$607,CAD_AREA!C27)</f>
        <v>0</v>
      </c>
      <c r="G27" s="5">
        <f>COUNTIFS(PPRA!$D$6:$D$607,CAD_AREA!$C27,PPRA!$E$6:$E$607,CAD_AREA!G$5)</f>
        <v>0</v>
      </c>
      <c r="H27" s="5">
        <f>COUNTIFS(PPRA!$D$6:$D$607,CAD_AREA!$C27,PPRA!$E$6:$E$607,CAD_AREA!H$5)</f>
        <v>0</v>
      </c>
      <c r="I27" s="5">
        <f>COUNTIFS(PPRA!$D$6:$D$607,CAD_AREA!$C27,PPRA!$E$6:$E$607,CAD_AREA!I$5)</f>
        <v>0</v>
      </c>
      <c r="J27" s="5">
        <f>COUNTIFS(PPRA!$D$6:$D$607,CAD_AREA!$C27,PPRA!$E$6:$E$607,CAD_AREA!J$5)</f>
        <v>0</v>
      </c>
      <c r="K27" s="5">
        <f>SUMIFS(PPRA!$B$6:$B$607,PPRA!$D$6:$D$607,CAD_AREA!C27)</f>
        <v>0</v>
      </c>
      <c r="L27" s="5">
        <f t="shared" si="1"/>
        <v>0</v>
      </c>
      <c r="M27" s="5">
        <f>COUNTIFS(CAD_FUNC!$E$6:$E$106,CAD_AREA!$C$6:$C$106)</f>
        <v>0</v>
      </c>
      <c r="O27" s="1">
        <f t="shared" si="2"/>
        <v>2.2000000000000006E-5</v>
      </c>
      <c r="P27" s="5">
        <f>COUNTIFS('C-A'!$F$6:$F$1006,CAD_AREA!$C$6:$C$1006)</f>
        <v>0</v>
      </c>
      <c r="Q27" s="5">
        <f t="shared" si="3"/>
        <v>0</v>
      </c>
      <c r="R27" s="5">
        <f>COUNTIFS('C-A'!$F$6:$F$1006,CAD_AREA!$Q$6:$Q$1006,'C-A'!$H$6:$H$1006,CAD_AREA!R$5)</f>
        <v>0</v>
      </c>
      <c r="S27" s="5">
        <f>COUNTIFS('C-A'!$F$6:$F$1006,CAD_AREA!$Q$6:$Q$1006,'C-A'!$H$6:$H$1006,CAD_AREA!S$5)</f>
        <v>0</v>
      </c>
      <c r="T27" s="5">
        <f>COUNTIFS('C-A'!$F$6:$F$1006,CAD_AREA!$Q$6:$Q$1006,'C-A'!$H$6:$H$1006,CAD_AREA!T$5)</f>
        <v>0</v>
      </c>
      <c r="U27" s="5">
        <f>COUNTIFS('C-A'!$F$6:$F$1006,CAD_AREA!$Q$6:$Q$1006,'C-A'!$H$6:$H$1006,CAD_AREA!U$5)</f>
        <v>0</v>
      </c>
      <c r="V27" s="5">
        <f t="shared" si="4"/>
        <v>0</v>
      </c>
      <c r="W27" s="6">
        <f>V27/'C-A'!$Q$6</f>
        <v>0</v>
      </c>
      <c r="X27" s="6"/>
      <c r="Y27" s="11">
        <f t="shared" si="0"/>
        <v>2.2000000000000006E-5</v>
      </c>
      <c r="Z27" s="5">
        <f t="shared" si="5"/>
        <v>0</v>
      </c>
      <c r="AA27" s="5">
        <f t="shared" si="6"/>
        <v>2.2000000000000006E-5</v>
      </c>
      <c r="AB27" s="5">
        <f>COUNTIFS('C-E'!$E$6:$E$994,CAD_AREA!$C$6:$C$506)</f>
        <v>0</v>
      </c>
      <c r="AC27" s="1">
        <f>COUNTIFS('C-E'!$E$6:$E$994,CAD_AREA!$Z27,'C-E'!$I$6:$I$994,CAD_AREA!AC$5)</f>
        <v>0</v>
      </c>
      <c r="AD27" s="1">
        <f>COUNTIFS('C-E'!$E$6:$E$994,CAD_AREA!$Z27,'C-E'!$I$6:$I$994,CAD_AREA!AD$5)</f>
        <v>0</v>
      </c>
      <c r="AE27" s="1" t="str">
        <f t="shared" si="7"/>
        <v/>
      </c>
    </row>
    <row r="28" spans="2:31" ht="30" customHeight="1" x14ac:dyDescent="0.25">
      <c r="B28" s="1">
        <f t="shared" si="9"/>
        <v>2.3000000000000007E-5</v>
      </c>
      <c r="C28" s="79"/>
      <c r="D28" s="80"/>
      <c r="E28" s="5">
        <f t="shared" si="8"/>
        <v>2.3000000000000007E-5</v>
      </c>
      <c r="F28" s="5">
        <f>COUNTIFS(PPRA!$D$6:$D$607,CAD_AREA!C28)</f>
        <v>0</v>
      </c>
      <c r="G28" s="5">
        <f>COUNTIFS(PPRA!$D$6:$D$607,CAD_AREA!$C28,PPRA!$E$6:$E$607,CAD_AREA!G$5)</f>
        <v>0</v>
      </c>
      <c r="H28" s="5">
        <f>COUNTIFS(PPRA!$D$6:$D$607,CAD_AREA!$C28,PPRA!$E$6:$E$607,CAD_AREA!H$5)</f>
        <v>0</v>
      </c>
      <c r="I28" s="5">
        <f>COUNTIFS(PPRA!$D$6:$D$607,CAD_AREA!$C28,PPRA!$E$6:$E$607,CAD_AREA!I$5)</f>
        <v>0</v>
      </c>
      <c r="J28" s="5">
        <f>COUNTIFS(PPRA!$D$6:$D$607,CAD_AREA!$C28,PPRA!$E$6:$E$607,CAD_AREA!J$5)</f>
        <v>0</v>
      </c>
      <c r="K28" s="5">
        <f>SUMIFS(PPRA!$B$6:$B$607,PPRA!$D$6:$D$607,CAD_AREA!C28)</f>
        <v>0</v>
      </c>
      <c r="L28" s="5">
        <f t="shared" si="1"/>
        <v>0</v>
      </c>
      <c r="M28" s="5">
        <f>COUNTIFS(CAD_FUNC!$E$6:$E$106,CAD_AREA!$C$6:$C$106)</f>
        <v>0</v>
      </c>
      <c r="O28" s="1">
        <f t="shared" si="2"/>
        <v>2.3000000000000007E-5</v>
      </c>
      <c r="P28" s="5">
        <f>COUNTIFS('C-A'!$F$6:$F$1006,CAD_AREA!$C$6:$C$1006)</f>
        <v>0</v>
      </c>
      <c r="Q28" s="5">
        <f t="shared" si="3"/>
        <v>0</v>
      </c>
      <c r="R28" s="5">
        <f>COUNTIFS('C-A'!$F$6:$F$1006,CAD_AREA!$Q$6:$Q$1006,'C-A'!$H$6:$H$1006,CAD_AREA!R$5)</f>
        <v>0</v>
      </c>
      <c r="S28" s="5">
        <f>COUNTIFS('C-A'!$F$6:$F$1006,CAD_AREA!$Q$6:$Q$1006,'C-A'!$H$6:$H$1006,CAD_AREA!S$5)</f>
        <v>0</v>
      </c>
      <c r="T28" s="5">
        <f>COUNTIFS('C-A'!$F$6:$F$1006,CAD_AREA!$Q$6:$Q$1006,'C-A'!$H$6:$H$1006,CAD_AREA!T$5)</f>
        <v>0</v>
      </c>
      <c r="U28" s="5">
        <f>COUNTIFS('C-A'!$F$6:$F$1006,CAD_AREA!$Q$6:$Q$1006,'C-A'!$H$6:$H$1006,CAD_AREA!U$5)</f>
        <v>0</v>
      </c>
      <c r="V28" s="5">
        <f t="shared" si="4"/>
        <v>0</v>
      </c>
      <c r="W28" s="6">
        <f>V28/'C-A'!$Q$6</f>
        <v>0</v>
      </c>
      <c r="X28" s="6"/>
      <c r="Y28" s="11">
        <f t="shared" si="0"/>
        <v>2.3000000000000007E-5</v>
      </c>
      <c r="Z28" s="5">
        <f t="shared" si="5"/>
        <v>0</v>
      </c>
      <c r="AA28" s="5">
        <f t="shared" si="6"/>
        <v>2.3000000000000007E-5</v>
      </c>
      <c r="AB28" s="5">
        <f>COUNTIFS('C-E'!$E$6:$E$994,CAD_AREA!$C$6:$C$506)</f>
        <v>0</v>
      </c>
      <c r="AC28" s="1">
        <f>COUNTIFS('C-E'!$E$6:$E$994,CAD_AREA!$Z28,'C-E'!$I$6:$I$994,CAD_AREA!AC$5)</f>
        <v>0</v>
      </c>
      <c r="AD28" s="1">
        <f>COUNTIFS('C-E'!$E$6:$E$994,CAD_AREA!$Z28,'C-E'!$I$6:$I$994,CAD_AREA!AD$5)</f>
        <v>0</v>
      </c>
      <c r="AE28" s="1" t="str">
        <f t="shared" si="7"/>
        <v/>
      </c>
    </row>
    <row r="29" spans="2:31" ht="30" customHeight="1" x14ac:dyDescent="0.25">
      <c r="B29" s="1">
        <f t="shared" si="9"/>
        <v>2.4000000000000007E-5</v>
      </c>
      <c r="C29" s="79"/>
      <c r="D29" s="80"/>
      <c r="E29" s="5">
        <f t="shared" si="8"/>
        <v>2.4000000000000007E-5</v>
      </c>
      <c r="F29" s="5">
        <f>COUNTIFS(PPRA!$D$6:$D$607,CAD_AREA!C29)</f>
        <v>0</v>
      </c>
      <c r="G29" s="5">
        <f>COUNTIFS(PPRA!$D$6:$D$607,CAD_AREA!$C29,PPRA!$E$6:$E$607,CAD_AREA!G$5)</f>
        <v>0</v>
      </c>
      <c r="H29" s="5">
        <f>COUNTIFS(PPRA!$D$6:$D$607,CAD_AREA!$C29,PPRA!$E$6:$E$607,CAD_AREA!H$5)</f>
        <v>0</v>
      </c>
      <c r="I29" s="5">
        <f>COUNTIFS(PPRA!$D$6:$D$607,CAD_AREA!$C29,PPRA!$E$6:$E$607,CAD_AREA!I$5)</f>
        <v>0</v>
      </c>
      <c r="J29" s="5">
        <f>COUNTIFS(PPRA!$D$6:$D$607,CAD_AREA!$C29,PPRA!$E$6:$E$607,CAD_AREA!J$5)</f>
        <v>0</v>
      </c>
      <c r="K29" s="5">
        <f>SUMIFS(PPRA!$B$6:$B$607,PPRA!$D$6:$D$607,CAD_AREA!C29)</f>
        <v>0</v>
      </c>
      <c r="L29" s="5">
        <f t="shared" si="1"/>
        <v>0</v>
      </c>
      <c r="M29" s="5">
        <f>COUNTIFS(CAD_FUNC!$E$6:$E$106,CAD_AREA!$C$6:$C$106)</f>
        <v>0</v>
      </c>
      <c r="O29" s="1">
        <f t="shared" si="2"/>
        <v>2.4000000000000007E-5</v>
      </c>
      <c r="P29" s="5">
        <f>COUNTIFS('C-A'!$F$6:$F$1006,CAD_AREA!$C$6:$C$1006)</f>
        <v>0</v>
      </c>
      <c r="Q29" s="5">
        <f t="shared" si="3"/>
        <v>0</v>
      </c>
      <c r="R29" s="5">
        <f>COUNTIFS('C-A'!$F$6:$F$1006,CAD_AREA!$Q$6:$Q$1006,'C-A'!$H$6:$H$1006,CAD_AREA!R$5)</f>
        <v>0</v>
      </c>
      <c r="S29" s="5">
        <f>COUNTIFS('C-A'!$F$6:$F$1006,CAD_AREA!$Q$6:$Q$1006,'C-A'!$H$6:$H$1006,CAD_AREA!S$5)</f>
        <v>0</v>
      </c>
      <c r="T29" s="5">
        <f>COUNTIFS('C-A'!$F$6:$F$1006,CAD_AREA!$Q$6:$Q$1006,'C-A'!$H$6:$H$1006,CAD_AREA!T$5)</f>
        <v>0</v>
      </c>
      <c r="U29" s="5">
        <f>COUNTIFS('C-A'!$F$6:$F$1006,CAD_AREA!$Q$6:$Q$1006,'C-A'!$H$6:$H$1006,CAD_AREA!U$5)</f>
        <v>0</v>
      </c>
      <c r="V29" s="5">
        <f t="shared" si="4"/>
        <v>0</v>
      </c>
      <c r="W29" s="6">
        <f>V29/'C-A'!$Q$6</f>
        <v>0</v>
      </c>
      <c r="X29" s="6"/>
      <c r="Y29" s="11">
        <f t="shared" si="0"/>
        <v>2.4000000000000007E-5</v>
      </c>
      <c r="Z29" s="5">
        <f t="shared" si="5"/>
        <v>0</v>
      </c>
      <c r="AA29" s="5">
        <f t="shared" si="6"/>
        <v>2.4000000000000007E-5</v>
      </c>
      <c r="AB29" s="5">
        <f>COUNTIFS('C-E'!$E$6:$E$994,CAD_AREA!$C$6:$C$506)</f>
        <v>0</v>
      </c>
      <c r="AC29" s="1">
        <f>COUNTIFS('C-E'!$E$6:$E$994,CAD_AREA!$Z29,'C-E'!$I$6:$I$994,CAD_AREA!AC$5)</f>
        <v>0</v>
      </c>
      <c r="AD29" s="1">
        <f>COUNTIFS('C-E'!$E$6:$E$994,CAD_AREA!$Z29,'C-E'!$I$6:$I$994,CAD_AREA!AD$5)</f>
        <v>0</v>
      </c>
      <c r="AE29" s="1" t="str">
        <f t="shared" si="7"/>
        <v/>
      </c>
    </row>
    <row r="30" spans="2:31" ht="30" customHeight="1" x14ac:dyDescent="0.25">
      <c r="B30" s="1">
        <f t="shared" si="9"/>
        <v>2.5000000000000008E-5</v>
      </c>
      <c r="C30" s="79"/>
      <c r="D30" s="80"/>
      <c r="E30" s="5">
        <f t="shared" si="8"/>
        <v>2.5000000000000008E-5</v>
      </c>
      <c r="F30" s="5">
        <f>COUNTIFS(PPRA!$D$6:$D$607,CAD_AREA!C30)</f>
        <v>0</v>
      </c>
      <c r="G30" s="5">
        <f>COUNTIFS(PPRA!$D$6:$D$607,CAD_AREA!$C30,PPRA!$E$6:$E$607,CAD_AREA!G$5)</f>
        <v>0</v>
      </c>
      <c r="H30" s="5">
        <f>COUNTIFS(PPRA!$D$6:$D$607,CAD_AREA!$C30,PPRA!$E$6:$E$607,CAD_AREA!H$5)</f>
        <v>0</v>
      </c>
      <c r="I30" s="5">
        <f>COUNTIFS(PPRA!$D$6:$D$607,CAD_AREA!$C30,PPRA!$E$6:$E$607,CAD_AREA!I$5)</f>
        <v>0</v>
      </c>
      <c r="J30" s="5">
        <f>COUNTIFS(PPRA!$D$6:$D$607,CAD_AREA!$C30,PPRA!$E$6:$E$607,CAD_AREA!J$5)</f>
        <v>0</v>
      </c>
      <c r="K30" s="5">
        <f>SUMIFS(PPRA!$B$6:$B$607,PPRA!$D$6:$D$607,CAD_AREA!C30)</f>
        <v>0</v>
      </c>
      <c r="L30" s="5">
        <f t="shared" si="1"/>
        <v>0</v>
      </c>
      <c r="M30" s="5">
        <f>COUNTIFS(CAD_FUNC!$E$6:$E$106,CAD_AREA!$C$6:$C$106)</f>
        <v>0</v>
      </c>
      <c r="O30" s="1">
        <f t="shared" si="2"/>
        <v>2.5000000000000008E-5</v>
      </c>
      <c r="P30" s="5">
        <f>COUNTIFS('C-A'!$F$6:$F$1006,CAD_AREA!$C$6:$C$1006)</f>
        <v>0</v>
      </c>
      <c r="Q30" s="5">
        <f t="shared" si="3"/>
        <v>0</v>
      </c>
      <c r="R30" s="5">
        <f>COUNTIFS('C-A'!$F$6:$F$1006,CAD_AREA!$Q$6:$Q$1006,'C-A'!$H$6:$H$1006,CAD_AREA!R$5)</f>
        <v>0</v>
      </c>
      <c r="S30" s="5">
        <f>COUNTIFS('C-A'!$F$6:$F$1006,CAD_AREA!$Q$6:$Q$1006,'C-A'!$H$6:$H$1006,CAD_AREA!S$5)</f>
        <v>0</v>
      </c>
      <c r="T30" s="5">
        <f>COUNTIFS('C-A'!$F$6:$F$1006,CAD_AREA!$Q$6:$Q$1006,'C-A'!$H$6:$H$1006,CAD_AREA!T$5)</f>
        <v>0</v>
      </c>
      <c r="U30" s="5">
        <f>COUNTIFS('C-A'!$F$6:$F$1006,CAD_AREA!$Q$6:$Q$1006,'C-A'!$H$6:$H$1006,CAD_AREA!U$5)</f>
        <v>0</v>
      </c>
      <c r="V30" s="5">
        <f t="shared" si="4"/>
        <v>0</v>
      </c>
      <c r="W30" s="6">
        <f>V30/'C-A'!$Q$6</f>
        <v>0</v>
      </c>
      <c r="X30" s="6"/>
      <c r="Y30" s="11">
        <f t="shared" si="0"/>
        <v>2.5000000000000008E-5</v>
      </c>
      <c r="Z30" s="5">
        <f t="shared" si="5"/>
        <v>0</v>
      </c>
      <c r="AA30" s="5">
        <f t="shared" si="6"/>
        <v>2.5000000000000008E-5</v>
      </c>
      <c r="AB30" s="5">
        <f>COUNTIFS('C-E'!$E$6:$E$994,CAD_AREA!$C$6:$C$506)</f>
        <v>0</v>
      </c>
      <c r="AC30" s="1">
        <f>COUNTIFS('C-E'!$E$6:$E$994,CAD_AREA!$Z30,'C-E'!$I$6:$I$994,CAD_AREA!AC$5)</f>
        <v>0</v>
      </c>
      <c r="AD30" s="1">
        <f>COUNTIFS('C-E'!$E$6:$E$994,CAD_AREA!$Z30,'C-E'!$I$6:$I$994,CAD_AREA!AD$5)</f>
        <v>0</v>
      </c>
      <c r="AE30" s="1" t="str">
        <f t="shared" si="7"/>
        <v/>
      </c>
    </row>
    <row r="31" spans="2:31" ht="30" customHeight="1" x14ac:dyDescent="0.25">
      <c r="B31" s="1">
        <f t="shared" si="9"/>
        <v>2.6000000000000009E-5</v>
      </c>
      <c r="C31" s="79"/>
      <c r="D31" s="80"/>
      <c r="E31" s="5">
        <f t="shared" si="8"/>
        <v>2.6000000000000009E-5</v>
      </c>
      <c r="F31" s="5">
        <f>COUNTIFS(PPRA!$D$6:$D$607,CAD_AREA!C31)</f>
        <v>0</v>
      </c>
      <c r="G31" s="5">
        <f>COUNTIFS(PPRA!$D$6:$D$607,CAD_AREA!$C31,PPRA!$E$6:$E$607,CAD_AREA!G$5)</f>
        <v>0</v>
      </c>
      <c r="H31" s="5">
        <f>COUNTIFS(PPRA!$D$6:$D$607,CAD_AREA!$C31,PPRA!$E$6:$E$607,CAD_AREA!H$5)</f>
        <v>0</v>
      </c>
      <c r="I31" s="5">
        <f>COUNTIFS(PPRA!$D$6:$D$607,CAD_AREA!$C31,PPRA!$E$6:$E$607,CAD_AREA!I$5)</f>
        <v>0</v>
      </c>
      <c r="J31" s="5">
        <f>COUNTIFS(PPRA!$D$6:$D$607,CAD_AREA!$C31,PPRA!$E$6:$E$607,CAD_AREA!J$5)</f>
        <v>0</v>
      </c>
      <c r="K31" s="5">
        <f>SUMIFS(PPRA!$B$6:$B$607,PPRA!$D$6:$D$607,CAD_AREA!C31)</f>
        <v>0</v>
      </c>
      <c r="L31" s="5">
        <f t="shared" si="1"/>
        <v>0</v>
      </c>
      <c r="M31" s="5">
        <f>COUNTIFS(CAD_FUNC!$E$6:$E$106,CAD_AREA!$C$6:$C$106)</f>
        <v>0</v>
      </c>
      <c r="O31" s="1">
        <f t="shared" si="2"/>
        <v>2.6000000000000009E-5</v>
      </c>
      <c r="P31" s="5">
        <f>COUNTIFS('C-A'!$F$6:$F$1006,CAD_AREA!$C$6:$C$1006)</f>
        <v>0</v>
      </c>
      <c r="Q31" s="5">
        <f t="shared" si="3"/>
        <v>0</v>
      </c>
      <c r="R31" s="5">
        <f>COUNTIFS('C-A'!$F$6:$F$1006,CAD_AREA!$Q$6:$Q$1006,'C-A'!$H$6:$H$1006,CAD_AREA!R$5)</f>
        <v>0</v>
      </c>
      <c r="S31" s="5">
        <f>COUNTIFS('C-A'!$F$6:$F$1006,CAD_AREA!$Q$6:$Q$1006,'C-A'!$H$6:$H$1006,CAD_AREA!S$5)</f>
        <v>0</v>
      </c>
      <c r="T31" s="5">
        <f>COUNTIFS('C-A'!$F$6:$F$1006,CAD_AREA!$Q$6:$Q$1006,'C-A'!$H$6:$H$1006,CAD_AREA!T$5)</f>
        <v>0</v>
      </c>
      <c r="U31" s="5">
        <f>COUNTIFS('C-A'!$F$6:$F$1006,CAD_AREA!$Q$6:$Q$1006,'C-A'!$H$6:$H$1006,CAD_AREA!U$5)</f>
        <v>0</v>
      </c>
      <c r="V31" s="5">
        <f t="shared" si="4"/>
        <v>0</v>
      </c>
      <c r="W31" s="6">
        <f>V31/'C-A'!$Q$6</f>
        <v>0</v>
      </c>
      <c r="X31" s="6"/>
      <c r="Y31" s="11">
        <f t="shared" si="0"/>
        <v>2.6000000000000009E-5</v>
      </c>
      <c r="Z31" s="5">
        <f t="shared" si="5"/>
        <v>0</v>
      </c>
      <c r="AA31" s="5">
        <f t="shared" si="6"/>
        <v>2.6000000000000009E-5</v>
      </c>
      <c r="AB31" s="5">
        <f>COUNTIFS('C-E'!$E$6:$E$994,CAD_AREA!$C$6:$C$506)</f>
        <v>0</v>
      </c>
      <c r="AC31" s="1">
        <f>COUNTIFS('C-E'!$E$6:$E$994,CAD_AREA!$Z31,'C-E'!$I$6:$I$994,CAD_AREA!AC$5)</f>
        <v>0</v>
      </c>
      <c r="AD31" s="1">
        <f>COUNTIFS('C-E'!$E$6:$E$994,CAD_AREA!$Z31,'C-E'!$I$6:$I$994,CAD_AREA!AD$5)</f>
        <v>0</v>
      </c>
      <c r="AE31" s="1" t="str">
        <f t="shared" si="7"/>
        <v/>
      </c>
    </row>
    <row r="32" spans="2:31" ht="30" customHeight="1" x14ac:dyDescent="0.25">
      <c r="B32" s="1">
        <f t="shared" si="9"/>
        <v>2.7000000000000009E-5</v>
      </c>
      <c r="C32" s="79"/>
      <c r="D32" s="80"/>
      <c r="E32" s="5">
        <f t="shared" si="8"/>
        <v>2.7000000000000009E-5</v>
      </c>
      <c r="F32" s="5">
        <f>COUNTIFS(PPRA!$D$6:$D$607,CAD_AREA!C32)</f>
        <v>0</v>
      </c>
      <c r="G32" s="5">
        <f>COUNTIFS(PPRA!$D$6:$D$607,CAD_AREA!$C32,PPRA!$E$6:$E$607,CAD_AREA!G$5)</f>
        <v>0</v>
      </c>
      <c r="H32" s="5">
        <f>COUNTIFS(PPRA!$D$6:$D$607,CAD_AREA!$C32,PPRA!$E$6:$E$607,CAD_AREA!H$5)</f>
        <v>0</v>
      </c>
      <c r="I32" s="5">
        <f>COUNTIFS(PPRA!$D$6:$D$607,CAD_AREA!$C32,PPRA!$E$6:$E$607,CAD_AREA!I$5)</f>
        <v>0</v>
      </c>
      <c r="J32" s="5">
        <f>COUNTIFS(PPRA!$D$6:$D$607,CAD_AREA!$C32,PPRA!$E$6:$E$607,CAD_AREA!J$5)</f>
        <v>0</v>
      </c>
      <c r="K32" s="5">
        <f>SUMIFS(PPRA!$B$6:$B$607,PPRA!$D$6:$D$607,CAD_AREA!C32)</f>
        <v>0</v>
      </c>
      <c r="L32" s="5">
        <f t="shared" si="1"/>
        <v>0</v>
      </c>
      <c r="M32" s="5">
        <f>COUNTIFS(CAD_FUNC!$E$6:$E$106,CAD_AREA!$C$6:$C$106)</f>
        <v>0</v>
      </c>
      <c r="O32" s="1">
        <f t="shared" si="2"/>
        <v>2.7000000000000009E-5</v>
      </c>
      <c r="P32" s="5">
        <f>COUNTIFS('C-A'!$F$6:$F$1006,CAD_AREA!$C$6:$C$1006)</f>
        <v>0</v>
      </c>
      <c r="Q32" s="5">
        <f t="shared" si="3"/>
        <v>0</v>
      </c>
      <c r="R32" s="5">
        <f>COUNTIFS('C-A'!$F$6:$F$1006,CAD_AREA!$Q$6:$Q$1006,'C-A'!$H$6:$H$1006,CAD_AREA!R$5)</f>
        <v>0</v>
      </c>
      <c r="S32" s="5">
        <f>COUNTIFS('C-A'!$F$6:$F$1006,CAD_AREA!$Q$6:$Q$1006,'C-A'!$H$6:$H$1006,CAD_AREA!S$5)</f>
        <v>0</v>
      </c>
      <c r="T32" s="5">
        <f>COUNTIFS('C-A'!$F$6:$F$1006,CAD_AREA!$Q$6:$Q$1006,'C-A'!$H$6:$H$1006,CAD_AREA!T$5)</f>
        <v>0</v>
      </c>
      <c r="U32" s="5">
        <f>COUNTIFS('C-A'!$F$6:$F$1006,CAD_AREA!$Q$6:$Q$1006,'C-A'!$H$6:$H$1006,CAD_AREA!U$5)</f>
        <v>0</v>
      </c>
      <c r="V32" s="5">
        <f t="shared" si="4"/>
        <v>0</v>
      </c>
      <c r="W32" s="6">
        <f>V32/'C-A'!$Q$6</f>
        <v>0</v>
      </c>
      <c r="X32" s="6"/>
      <c r="Y32" s="11">
        <f t="shared" si="0"/>
        <v>2.7000000000000009E-5</v>
      </c>
      <c r="Z32" s="5">
        <f t="shared" si="5"/>
        <v>0</v>
      </c>
      <c r="AA32" s="5">
        <f t="shared" si="6"/>
        <v>2.7000000000000009E-5</v>
      </c>
      <c r="AB32" s="5">
        <f>COUNTIFS('C-E'!$E$6:$E$994,CAD_AREA!$C$6:$C$506)</f>
        <v>0</v>
      </c>
      <c r="AC32" s="1">
        <f>COUNTIFS('C-E'!$E$6:$E$994,CAD_AREA!$Z32,'C-E'!$I$6:$I$994,CAD_AREA!AC$5)</f>
        <v>0</v>
      </c>
      <c r="AD32" s="1">
        <f>COUNTIFS('C-E'!$E$6:$E$994,CAD_AREA!$Z32,'C-E'!$I$6:$I$994,CAD_AREA!AD$5)</f>
        <v>0</v>
      </c>
      <c r="AE32" s="1" t="str">
        <f t="shared" si="7"/>
        <v/>
      </c>
    </row>
    <row r="33" spans="2:31" ht="30" customHeight="1" x14ac:dyDescent="0.25">
      <c r="B33" s="1">
        <f t="shared" si="9"/>
        <v>2.800000000000001E-5</v>
      </c>
      <c r="C33" s="79"/>
      <c r="D33" s="80"/>
      <c r="E33" s="5">
        <f t="shared" si="8"/>
        <v>2.800000000000001E-5</v>
      </c>
      <c r="F33" s="5">
        <f>COUNTIFS(PPRA!$D$6:$D$607,CAD_AREA!C33)</f>
        <v>0</v>
      </c>
      <c r="G33" s="5">
        <f>COUNTIFS(PPRA!$D$6:$D$607,CAD_AREA!$C33,PPRA!$E$6:$E$607,CAD_AREA!G$5)</f>
        <v>0</v>
      </c>
      <c r="H33" s="5">
        <f>COUNTIFS(PPRA!$D$6:$D$607,CAD_AREA!$C33,PPRA!$E$6:$E$607,CAD_AREA!H$5)</f>
        <v>0</v>
      </c>
      <c r="I33" s="5">
        <f>COUNTIFS(PPRA!$D$6:$D$607,CAD_AREA!$C33,PPRA!$E$6:$E$607,CAD_AREA!I$5)</f>
        <v>0</v>
      </c>
      <c r="J33" s="5">
        <f>COUNTIFS(PPRA!$D$6:$D$607,CAD_AREA!$C33,PPRA!$E$6:$E$607,CAD_AREA!J$5)</f>
        <v>0</v>
      </c>
      <c r="K33" s="5">
        <f>SUMIFS(PPRA!$B$6:$B$607,PPRA!$D$6:$D$607,CAD_AREA!C33)</f>
        <v>0</v>
      </c>
      <c r="L33" s="5">
        <f t="shared" si="1"/>
        <v>0</v>
      </c>
      <c r="M33" s="5">
        <f>COUNTIFS(CAD_FUNC!$E$6:$E$106,CAD_AREA!$C$6:$C$106)</f>
        <v>0</v>
      </c>
      <c r="O33" s="1">
        <f t="shared" si="2"/>
        <v>2.800000000000001E-5</v>
      </c>
      <c r="P33" s="5">
        <f>COUNTIFS('C-A'!$F$6:$F$1006,CAD_AREA!$C$6:$C$1006)</f>
        <v>0</v>
      </c>
      <c r="Q33" s="5">
        <f t="shared" si="3"/>
        <v>0</v>
      </c>
      <c r="R33" s="5">
        <f>COUNTIFS('C-A'!$F$6:$F$1006,CAD_AREA!$Q$6:$Q$1006,'C-A'!$H$6:$H$1006,CAD_AREA!R$5)</f>
        <v>0</v>
      </c>
      <c r="S33" s="5">
        <f>COUNTIFS('C-A'!$F$6:$F$1006,CAD_AREA!$Q$6:$Q$1006,'C-A'!$H$6:$H$1006,CAD_AREA!S$5)</f>
        <v>0</v>
      </c>
      <c r="T33" s="5">
        <f>COUNTIFS('C-A'!$F$6:$F$1006,CAD_AREA!$Q$6:$Q$1006,'C-A'!$H$6:$H$1006,CAD_AREA!T$5)</f>
        <v>0</v>
      </c>
      <c r="U33" s="5">
        <f>COUNTIFS('C-A'!$F$6:$F$1006,CAD_AREA!$Q$6:$Q$1006,'C-A'!$H$6:$H$1006,CAD_AREA!U$5)</f>
        <v>0</v>
      </c>
      <c r="V33" s="5">
        <f t="shared" si="4"/>
        <v>0</v>
      </c>
      <c r="W33" s="6">
        <f>V33/'C-A'!$Q$6</f>
        <v>0</v>
      </c>
      <c r="X33" s="6"/>
      <c r="Y33" s="11">
        <f t="shared" si="0"/>
        <v>2.800000000000001E-5</v>
      </c>
      <c r="Z33" s="5">
        <f t="shared" si="5"/>
        <v>0</v>
      </c>
      <c r="AA33" s="5">
        <f t="shared" si="6"/>
        <v>2.800000000000001E-5</v>
      </c>
      <c r="AB33" s="5">
        <f>COUNTIFS('C-E'!$E$6:$E$994,CAD_AREA!$C$6:$C$506)</f>
        <v>0</v>
      </c>
      <c r="AC33" s="1">
        <f>COUNTIFS('C-E'!$E$6:$E$994,CAD_AREA!$Z33,'C-E'!$I$6:$I$994,CAD_AREA!AC$5)</f>
        <v>0</v>
      </c>
      <c r="AD33" s="1">
        <f>COUNTIFS('C-E'!$E$6:$E$994,CAD_AREA!$Z33,'C-E'!$I$6:$I$994,CAD_AREA!AD$5)</f>
        <v>0</v>
      </c>
      <c r="AE33" s="1" t="str">
        <f t="shared" si="7"/>
        <v/>
      </c>
    </row>
    <row r="34" spans="2:31" ht="30" customHeight="1" x14ac:dyDescent="0.25">
      <c r="B34" s="1">
        <f t="shared" si="9"/>
        <v>2.900000000000001E-5</v>
      </c>
      <c r="C34" s="79"/>
      <c r="D34" s="80"/>
      <c r="E34" s="5">
        <f t="shared" si="8"/>
        <v>2.900000000000001E-5</v>
      </c>
      <c r="F34" s="5">
        <f>COUNTIFS(PPRA!$D$6:$D$607,CAD_AREA!C34)</f>
        <v>0</v>
      </c>
      <c r="G34" s="5">
        <f>COUNTIFS(PPRA!$D$6:$D$607,CAD_AREA!$C34,PPRA!$E$6:$E$607,CAD_AREA!G$5)</f>
        <v>0</v>
      </c>
      <c r="H34" s="5">
        <f>COUNTIFS(PPRA!$D$6:$D$607,CAD_AREA!$C34,PPRA!$E$6:$E$607,CAD_AREA!H$5)</f>
        <v>0</v>
      </c>
      <c r="I34" s="5">
        <f>COUNTIFS(PPRA!$D$6:$D$607,CAD_AREA!$C34,PPRA!$E$6:$E$607,CAD_AREA!I$5)</f>
        <v>0</v>
      </c>
      <c r="J34" s="5">
        <f>COUNTIFS(PPRA!$D$6:$D$607,CAD_AREA!$C34,PPRA!$E$6:$E$607,CAD_AREA!J$5)</f>
        <v>0</v>
      </c>
      <c r="K34" s="5">
        <f>SUMIFS(PPRA!$B$6:$B$607,PPRA!$D$6:$D$607,CAD_AREA!C34)</f>
        <v>0</v>
      </c>
      <c r="L34" s="5">
        <f t="shared" si="1"/>
        <v>0</v>
      </c>
      <c r="M34" s="5">
        <f>COUNTIFS(CAD_FUNC!$E$6:$E$106,CAD_AREA!$C$6:$C$106)</f>
        <v>0</v>
      </c>
      <c r="O34" s="1">
        <f t="shared" si="2"/>
        <v>2.900000000000001E-5</v>
      </c>
      <c r="P34" s="5">
        <f>COUNTIFS('C-A'!$F$6:$F$1006,CAD_AREA!$C$6:$C$1006)</f>
        <v>0</v>
      </c>
      <c r="Q34" s="5">
        <f t="shared" si="3"/>
        <v>0</v>
      </c>
      <c r="R34" s="5">
        <f>COUNTIFS('C-A'!$F$6:$F$1006,CAD_AREA!$Q$6:$Q$1006,'C-A'!$H$6:$H$1006,CAD_AREA!R$5)</f>
        <v>0</v>
      </c>
      <c r="S34" s="5">
        <f>COUNTIFS('C-A'!$F$6:$F$1006,CAD_AREA!$Q$6:$Q$1006,'C-A'!$H$6:$H$1006,CAD_AREA!S$5)</f>
        <v>0</v>
      </c>
      <c r="T34" s="5">
        <f>COUNTIFS('C-A'!$F$6:$F$1006,CAD_AREA!$Q$6:$Q$1006,'C-A'!$H$6:$H$1006,CAD_AREA!T$5)</f>
        <v>0</v>
      </c>
      <c r="U34" s="5">
        <f>COUNTIFS('C-A'!$F$6:$F$1006,CAD_AREA!$Q$6:$Q$1006,'C-A'!$H$6:$H$1006,CAD_AREA!U$5)</f>
        <v>0</v>
      </c>
      <c r="V34" s="5">
        <f t="shared" si="4"/>
        <v>0</v>
      </c>
      <c r="W34" s="6">
        <f>V34/'C-A'!$Q$6</f>
        <v>0</v>
      </c>
      <c r="X34" s="6"/>
      <c r="Y34" s="11">
        <f t="shared" si="0"/>
        <v>2.900000000000001E-5</v>
      </c>
      <c r="Z34" s="5">
        <f t="shared" si="5"/>
        <v>0</v>
      </c>
      <c r="AA34" s="5">
        <f t="shared" si="6"/>
        <v>2.900000000000001E-5</v>
      </c>
      <c r="AB34" s="5">
        <f>COUNTIFS('C-E'!$E$6:$E$994,CAD_AREA!$C$6:$C$506)</f>
        <v>0</v>
      </c>
      <c r="AC34" s="1">
        <f>COUNTIFS('C-E'!$E$6:$E$994,CAD_AREA!$Z34,'C-E'!$I$6:$I$994,CAD_AREA!AC$5)</f>
        <v>0</v>
      </c>
      <c r="AD34" s="1">
        <f>COUNTIFS('C-E'!$E$6:$E$994,CAD_AREA!$Z34,'C-E'!$I$6:$I$994,CAD_AREA!AD$5)</f>
        <v>0</v>
      </c>
      <c r="AE34" s="1" t="str">
        <f t="shared" si="7"/>
        <v/>
      </c>
    </row>
    <row r="35" spans="2:31" ht="30" customHeight="1" x14ac:dyDescent="0.25">
      <c r="B35" s="1">
        <f t="shared" si="9"/>
        <v>3.0000000000000011E-5</v>
      </c>
      <c r="C35" s="79"/>
      <c r="D35" s="80"/>
      <c r="E35" s="5">
        <f t="shared" si="8"/>
        <v>3.0000000000000011E-5</v>
      </c>
      <c r="F35" s="5">
        <f>COUNTIFS(PPRA!$D$6:$D$607,CAD_AREA!C35)</f>
        <v>0</v>
      </c>
      <c r="G35" s="5">
        <f>COUNTIFS(PPRA!$D$6:$D$607,CAD_AREA!$C35,PPRA!$E$6:$E$607,CAD_AREA!G$5)</f>
        <v>0</v>
      </c>
      <c r="H35" s="5">
        <f>COUNTIFS(PPRA!$D$6:$D$607,CAD_AREA!$C35,PPRA!$E$6:$E$607,CAD_AREA!H$5)</f>
        <v>0</v>
      </c>
      <c r="I35" s="5">
        <f>COUNTIFS(PPRA!$D$6:$D$607,CAD_AREA!$C35,PPRA!$E$6:$E$607,CAD_AREA!I$5)</f>
        <v>0</v>
      </c>
      <c r="J35" s="5">
        <f>COUNTIFS(PPRA!$D$6:$D$607,CAD_AREA!$C35,PPRA!$E$6:$E$607,CAD_AREA!J$5)</f>
        <v>0</v>
      </c>
      <c r="K35" s="5">
        <f>SUMIFS(PPRA!$B$6:$B$607,PPRA!$D$6:$D$607,CAD_AREA!C35)</f>
        <v>0</v>
      </c>
      <c r="L35" s="5">
        <f t="shared" si="1"/>
        <v>0</v>
      </c>
      <c r="M35" s="5">
        <f>COUNTIFS(CAD_FUNC!$E$6:$E$106,CAD_AREA!$C$6:$C$106)</f>
        <v>0</v>
      </c>
      <c r="O35" s="1">
        <f t="shared" si="2"/>
        <v>3.0000000000000011E-5</v>
      </c>
      <c r="P35" s="5">
        <f>COUNTIFS('C-A'!$F$6:$F$1006,CAD_AREA!$C$6:$C$1006)</f>
        <v>0</v>
      </c>
      <c r="Q35" s="5">
        <f t="shared" si="3"/>
        <v>0</v>
      </c>
      <c r="R35" s="5">
        <f>COUNTIFS('C-A'!$F$6:$F$1006,CAD_AREA!$Q$6:$Q$1006,'C-A'!$H$6:$H$1006,CAD_AREA!R$5)</f>
        <v>0</v>
      </c>
      <c r="S35" s="5">
        <f>COUNTIFS('C-A'!$F$6:$F$1006,CAD_AREA!$Q$6:$Q$1006,'C-A'!$H$6:$H$1006,CAD_AREA!S$5)</f>
        <v>0</v>
      </c>
      <c r="T35" s="5">
        <f>COUNTIFS('C-A'!$F$6:$F$1006,CAD_AREA!$Q$6:$Q$1006,'C-A'!$H$6:$H$1006,CAD_AREA!T$5)</f>
        <v>0</v>
      </c>
      <c r="U35" s="5">
        <f>COUNTIFS('C-A'!$F$6:$F$1006,CAD_AREA!$Q$6:$Q$1006,'C-A'!$H$6:$H$1006,CAD_AREA!U$5)</f>
        <v>0</v>
      </c>
      <c r="V35" s="5">
        <f t="shared" si="4"/>
        <v>0</v>
      </c>
      <c r="W35" s="6">
        <f>V35/'C-A'!$Q$6</f>
        <v>0</v>
      </c>
      <c r="X35" s="6"/>
      <c r="Y35" s="11">
        <f t="shared" si="0"/>
        <v>3.0000000000000011E-5</v>
      </c>
      <c r="Z35" s="5">
        <f t="shared" si="5"/>
        <v>0</v>
      </c>
      <c r="AA35" s="5">
        <f t="shared" si="6"/>
        <v>3.0000000000000011E-5</v>
      </c>
      <c r="AB35" s="5">
        <f>COUNTIFS('C-E'!$E$6:$E$994,CAD_AREA!$C$6:$C$506)</f>
        <v>0</v>
      </c>
      <c r="AC35" s="1">
        <f>COUNTIFS('C-E'!$E$6:$E$994,CAD_AREA!$Z35,'C-E'!$I$6:$I$994,CAD_AREA!AC$5)</f>
        <v>0</v>
      </c>
      <c r="AD35" s="1">
        <f>COUNTIFS('C-E'!$E$6:$E$994,CAD_AREA!$Z35,'C-E'!$I$6:$I$994,CAD_AREA!AD$5)</f>
        <v>0</v>
      </c>
      <c r="AE35" s="1" t="str">
        <f t="shared" si="7"/>
        <v/>
      </c>
    </row>
    <row r="36" spans="2:31" ht="30" customHeight="1" x14ac:dyDescent="0.25">
      <c r="B36" s="1">
        <f t="shared" si="9"/>
        <v>3.1000000000000008E-5</v>
      </c>
      <c r="C36" s="79"/>
      <c r="D36" s="80"/>
      <c r="E36" s="5">
        <f t="shared" si="8"/>
        <v>3.1000000000000008E-5</v>
      </c>
      <c r="F36" s="5">
        <f>COUNTIFS(PPRA!$D$6:$D$607,CAD_AREA!C36)</f>
        <v>0</v>
      </c>
      <c r="G36" s="5">
        <f>COUNTIFS(PPRA!$D$6:$D$607,CAD_AREA!$C36,PPRA!$E$6:$E$607,CAD_AREA!G$5)</f>
        <v>0</v>
      </c>
      <c r="H36" s="5">
        <f>COUNTIFS(PPRA!$D$6:$D$607,CAD_AREA!$C36,PPRA!$E$6:$E$607,CAD_AREA!H$5)</f>
        <v>0</v>
      </c>
      <c r="I36" s="5">
        <f>COUNTIFS(PPRA!$D$6:$D$607,CAD_AREA!$C36,PPRA!$E$6:$E$607,CAD_AREA!I$5)</f>
        <v>0</v>
      </c>
      <c r="J36" s="5">
        <f>COUNTIFS(PPRA!$D$6:$D$607,CAD_AREA!$C36,PPRA!$E$6:$E$607,CAD_AREA!J$5)</f>
        <v>0</v>
      </c>
      <c r="K36" s="5">
        <f>SUMIFS(PPRA!$B$6:$B$607,PPRA!$D$6:$D$607,CAD_AREA!C36)</f>
        <v>0</v>
      </c>
      <c r="L36" s="5">
        <f t="shared" si="1"/>
        <v>0</v>
      </c>
      <c r="M36" s="5">
        <f>COUNTIFS(CAD_FUNC!$E$6:$E$106,CAD_AREA!$C$6:$C$106)</f>
        <v>0</v>
      </c>
      <c r="O36" s="1">
        <f t="shared" si="2"/>
        <v>3.1000000000000008E-5</v>
      </c>
      <c r="P36" s="5">
        <f>COUNTIFS('C-A'!$F$6:$F$1006,CAD_AREA!$C$6:$C$1006)</f>
        <v>0</v>
      </c>
      <c r="Q36" s="5">
        <f t="shared" si="3"/>
        <v>0</v>
      </c>
      <c r="R36" s="5">
        <f>COUNTIFS('C-A'!$F$6:$F$1006,CAD_AREA!$Q$6:$Q$1006,'C-A'!$H$6:$H$1006,CAD_AREA!R$5)</f>
        <v>0</v>
      </c>
      <c r="S36" s="5">
        <f>COUNTIFS('C-A'!$F$6:$F$1006,CAD_AREA!$Q$6:$Q$1006,'C-A'!$H$6:$H$1006,CAD_AREA!S$5)</f>
        <v>0</v>
      </c>
      <c r="T36" s="5">
        <f>COUNTIFS('C-A'!$F$6:$F$1006,CAD_AREA!$Q$6:$Q$1006,'C-A'!$H$6:$H$1006,CAD_AREA!T$5)</f>
        <v>0</v>
      </c>
      <c r="U36" s="5">
        <f>COUNTIFS('C-A'!$F$6:$F$1006,CAD_AREA!$Q$6:$Q$1006,'C-A'!$H$6:$H$1006,CAD_AREA!U$5)</f>
        <v>0</v>
      </c>
      <c r="V36" s="5">
        <f t="shared" si="4"/>
        <v>0</v>
      </c>
      <c r="W36" s="6">
        <f>V36/'C-A'!$Q$6</f>
        <v>0</v>
      </c>
      <c r="X36" s="6"/>
      <c r="Y36" s="11">
        <f t="shared" si="0"/>
        <v>3.1000000000000008E-5</v>
      </c>
      <c r="Z36" s="5">
        <f t="shared" si="5"/>
        <v>0</v>
      </c>
      <c r="AA36" s="5">
        <f t="shared" si="6"/>
        <v>3.1000000000000008E-5</v>
      </c>
      <c r="AB36" s="5">
        <f>COUNTIFS('C-E'!$E$6:$E$994,CAD_AREA!$C$6:$C$506)</f>
        <v>0</v>
      </c>
      <c r="AC36" s="1">
        <f>COUNTIFS('C-E'!$E$6:$E$994,CAD_AREA!$Z36,'C-E'!$I$6:$I$994,CAD_AREA!AC$5)</f>
        <v>0</v>
      </c>
      <c r="AD36" s="1">
        <f>COUNTIFS('C-E'!$E$6:$E$994,CAD_AREA!$Z36,'C-E'!$I$6:$I$994,CAD_AREA!AD$5)</f>
        <v>0</v>
      </c>
      <c r="AE36" s="1" t="str">
        <f t="shared" si="7"/>
        <v/>
      </c>
    </row>
    <row r="37" spans="2:31" ht="30" customHeight="1" x14ac:dyDescent="0.25">
      <c r="B37" s="1">
        <f t="shared" si="9"/>
        <v>3.2000000000000005E-5</v>
      </c>
      <c r="C37" s="79"/>
      <c r="D37" s="80"/>
      <c r="E37" s="5">
        <f t="shared" si="8"/>
        <v>3.2000000000000005E-5</v>
      </c>
      <c r="F37" s="5">
        <f>COUNTIFS(PPRA!$D$6:$D$607,CAD_AREA!C37)</f>
        <v>0</v>
      </c>
      <c r="G37" s="5">
        <f>COUNTIFS(PPRA!$D$6:$D$607,CAD_AREA!$C37,PPRA!$E$6:$E$607,CAD_AREA!G$5)</f>
        <v>0</v>
      </c>
      <c r="H37" s="5">
        <f>COUNTIFS(PPRA!$D$6:$D$607,CAD_AREA!$C37,PPRA!$E$6:$E$607,CAD_AREA!H$5)</f>
        <v>0</v>
      </c>
      <c r="I37" s="5">
        <f>COUNTIFS(PPRA!$D$6:$D$607,CAD_AREA!$C37,PPRA!$E$6:$E$607,CAD_AREA!I$5)</f>
        <v>0</v>
      </c>
      <c r="J37" s="5">
        <f>COUNTIFS(PPRA!$D$6:$D$607,CAD_AREA!$C37,PPRA!$E$6:$E$607,CAD_AREA!J$5)</f>
        <v>0</v>
      </c>
      <c r="K37" s="5">
        <f>SUMIFS(PPRA!$B$6:$B$607,PPRA!$D$6:$D$607,CAD_AREA!C37)</f>
        <v>0</v>
      </c>
      <c r="L37" s="5">
        <f t="shared" si="1"/>
        <v>0</v>
      </c>
      <c r="M37" s="5">
        <f>COUNTIFS(CAD_FUNC!$E$6:$E$106,CAD_AREA!$C$6:$C$106)</f>
        <v>0</v>
      </c>
      <c r="O37" s="1">
        <f t="shared" si="2"/>
        <v>3.2000000000000005E-5</v>
      </c>
      <c r="P37" s="5">
        <f>COUNTIFS('C-A'!$F$6:$F$1006,CAD_AREA!$C$6:$C$1006)</f>
        <v>0</v>
      </c>
      <c r="Q37" s="5">
        <f t="shared" si="3"/>
        <v>0</v>
      </c>
      <c r="R37" s="5">
        <f>COUNTIFS('C-A'!$F$6:$F$1006,CAD_AREA!$Q$6:$Q$1006,'C-A'!$H$6:$H$1006,CAD_AREA!R$5)</f>
        <v>0</v>
      </c>
      <c r="S37" s="5">
        <f>COUNTIFS('C-A'!$F$6:$F$1006,CAD_AREA!$Q$6:$Q$1006,'C-A'!$H$6:$H$1006,CAD_AREA!S$5)</f>
        <v>0</v>
      </c>
      <c r="T37" s="5">
        <f>COUNTIFS('C-A'!$F$6:$F$1006,CAD_AREA!$Q$6:$Q$1006,'C-A'!$H$6:$H$1006,CAD_AREA!T$5)</f>
        <v>0</v>
      </c>
      <c r="U37" s="5">
        <f>COUNTIFS('C-A'!$F$6:$F$1006,CAD_AREA!$Q$6:$Q$1006,'C-A'!$H$6:$H$1006,CAD_AREA!U$5)</f>
        <v>0</v>
      </c>
      <c r="V37" s="5">
        <f t="shared" si="4"/>
        <v>0</v>
      </c>
      <c r="W37" s="6">
        <f>V37/'C-A'!$Q$6</f>
        <v>0</v>
      </c>
      <c r="X37" s="6"/>
      <c r="Y37" s="11">
        <f t="shared" si="0"/>
        <v>3.2000000000000005E-5</v>
      </c>
      <c r="Z37" s="5">
        <f t="shared" si="5"/>
        <v>0</v>
      </c>
      <c r="AA37" s="5">
        <f t="shared" si="6"/>
        <v>3.2000000000000005E-5</v>
      </c>
      <c r="AB37" s="5">
        <f>COUNTIFS('C-E'!$E$6:$E$994,CAD_AREA!$C$6:$C$506)</f>
        <v>0</v>
      </c>
      <c r="AC37" s="1">
        <f>COUNTIFS('C-E'!$E$6:$E$994,CAD_AREA!$Z37,'C-E'!$I$6:$I$994,CAD_AREA!AC$5)</f>
        <v>0</v>
      </c>
      <c r="AD37" s="1">
        <f>COUNTIFS('C-E'!$E$6:$E$994,CAD_AREA!$Z37,'C-E'!$I$6:$I$994,CAD_AREA!AD$5)</f>
        <v>0</v>
      </c>
      <c r="AE37" s="1" t="str">
        <f t="shared" si="7"/>
        <v/>
      </c>
    </row>
    <row r="38" spans="2:31" ht="30" customHeight="1" x14ac:dyDescent="0.25">
      <c r="B38" s="1">
        <f t="shared" si="9"/>
        <v>3.3000000000000003E-5</v>
      </c>
      <c r="C38" s="79"/>
      <c r="D38" s="80"/>
      <c r="E38" s="5">
        <f t="shared" si="8"/>
        <v>3.3000000000000003E-5</v>
      </c>
      <c r="F38" s="5">
        <f>COUNTIFS(PPRA!$D$6:$D$607,CAD_AREA!C38)</f>
        <v>0</v>
      </c>
      <c r="G38" s="5">
        <f>COUNTIFS(PPRA!$D$6:$D$607,CAD_AREA!$C38,PPRA!$E$6:$E$607,CAD_AREA!G$5)</f>
        <v>0</v>
      </c>
      <c r="H38" s="5">
        <f>COUNTIFS(PPRA!$D$6:$D$607,CAD_AREA!$C38,PPRA!$E$6:$E$607,CAD_AREA!H$5)</f>
        <v>0</v>
      </c>
      <c r="I38" s="5">
        <f>COUNTIFS(PPRA!$D$6:$D$607,CAD_AREA!$C38,PPRA!$E$6:$E$607,CAD_AREA!I$5)</f>
        <v>0</v>
      </c>
      <c r="J38" s="5">
        <f>COUNTIFS(PPRA!$D$6:$D$607,CAD_AREA!$C38,PPRA!$E$6:$E$607,CAD_AREA!J$5)</f>
        <v>0</v>
      </c>
      <c r="K38" s="5">
        <f>SUMIFS(PPRA!$B$6:$B$607,PPRA!$D$6:$D$607,CAD_AREA!C38)</f>
        <v>0</v>
      </c>
      <c r="L38" s="5">
        <f t="shared" si="1"/>
        <v>0</v>
      </c>
      <c r="M38" s="5">
        <f>COUNTIFS(CAD_FUNC!$E$6:$E$106,CAD_AREA!$C$6:$C$106)</f>
        <v>0</v>
      </c>
      <c r="O38" s="1">
        <f t="shared" si="2"/>
        <v>3.3000000000000003E-5</v>
      </c>
      <c r="P38" s="5">
        <f>COUNTIFS('C-A'!$F$6:$F$1006,CAD_AREA!$C$6:$C$1006)</f>
        <v>0</v>
      </c>
      <c r="Q38" s="5">
        <f t="shared" si="3"/>
        <v>0</v>
      </c>
      <c r="R38" s="5">
        <f>COUNTIFS('C-A'!$F$6:$F$1006,CAD_AREA!$Q$6:$Q$1006,'C-A'!$H$6:$H$1006,CAD_AREA!R$5)</f>
        <v>0</v>
      </c>
      <c r="S38" s="5">
        <f>COUNTIFS('C-A'!$F$6:$F$1006,CAD_AREA!$Q$6:$Q$1006,'C-A'!$H$6:$H$1006,CAD_AREA!S$5)</f>
        <v>0</v>
      </c>
      <c r="T38" s="5">
        <f>COUNTIFS('C-A'!$F$6:$F$1006,CAD_AREA!$Q$6:$Q$1006,'C-A'!$H$6:$H$1006,CAD_AREA!T$5)</f>
        <v>0</v>
      </c>
      <c r="U38" s="5">
        <f>COUNTIFS('C-A'!$F$6:$F$1006,CAD_AREA!$Q$6:$Q$1006,'C-A'!$H$6:$H$1006,CAD_AREA!U$5)</f>
        <v>0</v>
      </c>
      <c r="V38" s="5">
        <f t="shared" si="4"/>
        <v>0</v>
      </c>
      <c r="W38" s="6">
        <f>V38/'C-A'!$Q$6</f>
        <v>0</v>
      </c>
      <c r="X38" s="6"/>
      <c r="Y38" s="11">
        <f t="shared" ref="Y38:Y56" si="10">SUM(AA38:AB38)</f>
        <v>3.3000000000000003E-5</v>
      </c>
      <c r="Z38" s="5">
        <f t="shared" si="5"/>
        <v>0</v>
      </c>
      <c r="AA38" s="5">
        <f t="shared" si="6"/>
        <v>3.3000000000000003E-5</v>
      </c>
      <c r="AB38" s="5">
        <f>COUNTIFS('C-E'!$E$6:$E$994,CAD_AREA!$C$6:$C$506)</f>
        <v>0</v>
      </c>
      <c r="AC38" s="1">
        <f>COUNTIFS('C-E'!$E$6:$E$994,CAD_AREA!$Z38,'C-E'!$I$6:$I$994,CAD_AREA!AC$5)</f>
        <v>0</v>
      </c>
      <c r="AD38" s="1">
        <f>COUNTIFS('C-E'!$E$6:$E$994,CAD_AREA!$Z38,'C-E'!$I$6:$I$994,CAD_AREA!AD$5)</f>
        <v>0</v>
      </c>
      <c r="AE38" s="1" t="str">
        <f t="shared" si="7"/>
        <v/>
      </c>
    </row>
    <row r="39" spans="2:31" ht="30" customHeight="1" x14ac:dyDescent="0.25">
      <c r="B39" s="1">
        <f t="shared" si="9"/>
        <v>3.4E-5</v>
      </c>
      <c r="C39" s="79"/>
      <c r="D39" s="80"/>
      <c r="E39" s="5">
        <f t="shared" si="8"/>
        <v>3.4E-5</v>
      </c>
      <c r="F39" s="5">
        <f>COUNTIFS(PPRA!$D$6:$D$607,CAD_AREA!C39)</f>
        <v>0</v>
      </c>
      <c r="G39" s="5">
        <f>COUNTIFS(PPRA!$D$6:$D$607,CAD_AREA!$C39,PPRA!$E$6:$E$607,CAD_AREA!G$5)</f>
        <v>0</v>
      </c>
      <c r="H39" s="5">
        <f>COUNTIFS(PPRA!$D$6:$D$607,CAD_AREA!$C39,PPRA!$E$6:$E$607,CAD_AREA!H$5)</f>
        <v>0</v>
      </c>
      <c r="I39" s="5">
        <f>COUNTIFS(PPRA!$D$6:$D$607,CAD_AREA!$C39,PPRA!$E$6:$E$607,CAD_AREA!I$5)</f>
        <v>0</v>
      </c>
      <c r="J39" s="5">
        <f>COUNTIFS(PPRA!$D$6:$D$607,CAD_AREA!$C39,PPRA!$E$6:$E$607,CAD_AREA!J$5)</f>
        <v>0</v>
      </c>
      <c r="K39" s="5">
        <f>SUMIFS(PPRA!$B$6:$B$607,PPRA!$D$6:$D$607,CAD_AREA!C39)</f>
        <v>0</v>
      </c>
      <c r="L39" s="5">
        <f t="shared" si="1"/>
        <v>0</v>
      </c>
      <c r="M39" s="5">
        <f>COUNTIFS(CAD_FUNC!$E$6:$E$106,CAD_AREA!$C$6:$C$106)</f>
        <v>0</v>
      </c>
      <c r="O39" s="1">
        <f t="shared" si="2"/>
        <v>3.4E-5</v>
      </c>
      <c r="P39" s="5">
        <f>COUNTIFS('C-A'!$F$6:$F$1006,CAD_AREA!$C$6:$C$1006)</f>
        <v>0</v>
      </c>
      <c r="Q39" s="5">
        <f t="shared" si="3"/>
        <v>0</v>
      </c>
      <c r="R39" s="5">
        <f>COUNTIFS('C-A'!$F$6:$F$1006,CAD_AREA!$Q$6:$Q$1006,'C-A'!$H$6:$H$1006,CAD_AREA!R$5)</f>
        <v>0</v>
      </c>
      <c r="S39" s="5">
        <f>COUNTIFS('C-A'!$F$6:$F$1006,CAD_AREA!$Q$6:$Q$1006,'C-A'!$H$6:$H$1006,CAD_AREA!S$5)</f>
        <v>0</v>
      </c>
      <c r="T39" s="5">
        <f>COUNTIFS('C-A'!$F$6:$F$1006,CAD_AREA!$Q$6:$Q$1006,'C-A'!$H$6:$H$1006,CAD_AREA!T$5)</f>
        <v>0</v>
      </c>
      <c r="U39" s="5">
        <f>COUNTIFS('C-A'!$F$6:$F$1006,CAD_AREA!$Q$6:$Q$1006,'C-A'!$H$6:$H$1006,CAD_AREA!U$5)</f>
        <v>0</v>
      </c>
      <c r="V39" s="5">
        <f t="shared" si="4"/>
        <v>0</v>
      </c>
      <c r="W39" s="6">
        <f>V39/'C-A'!$Q$6</f>
        <v>0</v>
      </c>
      <c r="X39" s="6"/>
      <c r="Y39" s="11">
        <f t="shared" si="10"/>
        <v>3.4E-5</v>
      </c>
      <c r="Z39" s="5">
        <f t="shared" si="5"/>
        <v>0</v>
      </c>
      <c r="AA39" s="5">
        <f t="shared" si="6"/>
        <v>3.4E-5</v>
      </c>
      <c r="AB39" s="5">
        <f>COUNTIFS('C-E'!$E$6:$E$994,CAD_AREA!$C$6:$C$506)</f>
        <v>0</v>
      </c>
      <c r="AC39" s="1">
        <f>COUNTIFS('C-E'!$E$6:$E$994,CAD_AREA!$Z39,'C-E'!$I$6:$I$994,CAD_AREA!AC$5)</f>
        <v>0</v>
      </c>
      <c r="AD39" s="1">
        <f>COUNTIFS('C-E'!$E$6:$E$994,CAD_AREA!$Z39,'C-E'!$I$6:$I$994,CAD_AREA!AD$5)</f>
        <v>0</v>
      </c>
      <c r="AE39" s="1" t="str">
        <f t="shared" si="7"/>
        <v/>
      </c>
    </row>
    <row r="40" spans="2:31" ht="30" customHeight="1" x14ac:dyDescent="0.25">
      <c r="B40" s="1">
        <f t="shared" si="9"/>
        <v>3.4999999999999997E-5</v>
      </c>
      <c r="C40" s="79"/>
      <c r="D40" s="80"/>
      <c r="E40" s="5">
        <f t="shared" si="8"/>
        <v>3.4999999999999997E-5</v>
      </c>
      <c r="F40" s="5">
        <f>COUNTIFS(PPRA!$D$6:$D$607,CAD_AREA!C40)</f>
        <v>0</v>
      </c>
      <c r="G40" s="5">
        <f>COUNTIFS(PPRA!$D$6:$D$607,CAD_AREA!$C40,PPRA!$E$6:$E$607,CAD_AREA!G$5)</f>
        <v>0</v>
      </c>
      <c r="H40" s="5">
        <f>COUNTIFS(PPRA!$D$6:$D$607,CAD_AREA!$C40,PPRA!$E$6:$E$607,CAD_AREA!H$5)</f>
        <v>0</v>
      </c>
      <c r="I40" s="5">
        <f>COUNTIFS(PPRA!$D$6:$D$607,CAD_AREA!$C40,PPRA!$E$6:$E$607,CAD_AREA!I$5)</f>
        <v>0</v>
      </c>
      <c r="J40" s="5">
        <f>COUNTIFS(PPRA!$D$6:$D$607,CAD_AREA!$C40,PPRA!$E$6:$E$607,CAD_AREA!J$5)</f>
        <v>0</v>
      </c>
      <c r="K40" s="5">
        <f>SUMIFS(PPRA!$B$6:$B$607,PPRA!$D$6:$D$607,CAD_AREA!C40)</f>
        <v>0</v>
      </c>
      <c r="L40" s="5">
        <f t="shared" si="1"/>
        <v>0</v>
      </c>
      <c r="M40" s="5">
        <f>COUNTIFS(CAD_FUNC!$E$6:$E$106,CAD_AREA!$C$6:$C$106)</f>
        <v>0</v>
      </c>
      <c r="O40" s="1">
        <f t="shared" si="2"/>
        <v>3.4999999999999997E-5</v>
      </c>
      <c r="P40" s="5">
        <f>COUNTIFS('C-A'!$F$6:$F$1006,CAD_AREA!$C$6:$C$1006)</f>
        <v>0</v>
      </c>
      <c r="Q40" s="5">
        <f t="shared" si="3"/>
        <v>0</v>
      </c>
      <c r="R40" s="5">
        <f>COUNTIFS('C-A'!$F$6:$F$1006,CAD_AREA!$Q$6:$Q$1006,'C-A'!$H$6:$H$1006,CAD_AREA!R$5)</f>
        <v>0</v>
      </c>
      <c r="S40" s="5">
        <f>COUNTIFS('C-A'!$F$6:$F$1006,CAD_AREA!$Q$6:$Q$1006,'C-A'!$H$6:$H$1006,CAD_AREA!S$5)</f>
        <v>0</v>
      </c>
      <c r="T40" s="5">
        <f>COUNTIFS('C-A'!$F$6:$F$1006,CAD_AREA!$Q$6:$Q$1006,'C-A'!$H$6:$H$1006,CAD_AREA!T$5)</f>
        <v>0</v>
      </c>
      <c r="U40" s="5">
        <f>COUNTIFS('C-A'!$F$6:$F$1006,CAD_AREA!$Q$6:$Q$1006,'C-A'!$H$6:$H$1006,CAD_AREA!U$5)</f>
        <v>0</v>
      </c>
      <c r="V40" s="5">
        <f t="shared" si="4"/>
        <v>0</v>
      </c>
      <c r="W40" s="6">
        <f>V40/'C-A'!$Q$6</f>
        <v>0</v>
      </c>
      <c r="X40" s="6"/>
      <c r="Y40" s="11">
        <f t="shared" si="10"/>
        <v>3.4999999999999997E-5</v>
      </c>
      <c r="Z40" s="5">
        <f t="shared" si="5"/>
        <v>0</v>
      </c>
      <c r="AA40" s="5">
        <f t="shared" si="6"/>
        <v>3.4999999999999997E-5</v>
      </c>
      <c r="AB40" s="5">
        <f>COUNTIFS('C-E'!$E$6:$E$994,CAD_AREA!$C$6:$C$506)</f>
        <v>0</v>
      </c>
      <c r="AC40" s="1">
        <f>COUNTIFS('C-E'!$E$6:$E$994,CAD_AREA!$Z40,'C-E'!$I$6:$I$994,CAD_AREA!AC$5)</f>
        <v>0</v>
      </c>
      <c r="AD40" s="1">
        <f>COUNTIFS('C-E'!$E$6:$E$994,CAD_AREA!$Z40,'C-E'!$I$6:$I$994,CAD_AREA!AD$5)</f>
        <v>0</v>
      </c>
      <c r="AE40" s="1" t="str">
        <f t="shared" si="7"/>
        <v/>
      </c>
    </row>
    <row r="41" spans="2:31" ht="30" customHeight="1" x14ac:dyDescent="0.25">
      <c r="B41" s="1">
        <f t="shared" si="9"/>
        <v>3.5999999999999994E-5</v>
      </c>
      <c r="C41" s="79"/>
      <c r="D41" s="80"/>
      <c r="E41" s="5">
        <f t="shared" si="8"/>
        <v>3.5999999999999994E-5</v>
      </c>
      <c r="F41" s="5">
        <f>COUNTIFS(PPRA!$D$6:$D$607,CAD_AREA!C41)</f>
        <v>0</v>
      </c>
      <c r="G41" s="5">
        <f>COUNTIFS(PPRA!$D$6:$D$607,CAD_AREA!$C41,PPRA!$E$6:$E$607,CAD_AREA!G$5)</f>
        <v>0</v>
      </c>
      <c r="H41" s="5">
        <f>COUNTIFS(PPRA!$D$6:$D$607,CAD_AREA!$C41,PPRA!$E$6:$E$607,CAD_AREA!H$5)</f>
        <v>0</v>
      </c>
      <c r="I41" s="5">
        <f>COUNTIFS(PPRA!$D$6:$D$607,CAD_AREA!$C41,PPRA!$E$6:$E$607,CAD_AREA!I$5)</f>
        <v>0</v>
      </c>
      <c r="J41" s="5">
        <f>COUNTIFS(PPRA!$D$6:$D$607,CAD_AREA!$C41,PPRA!$E$6:$E$607,CAD_AREA!J$5)</f>
        <v>0</v>
      </c>
      <c r="K41" s="5">
        <f>SUMIFS(PPRA!$B$6:$B$607,PPRA!$D$6:$D$607,CAD_AREA!C41)</f>
        <v>0</v>
      </c>
      <c r="L41" s="5">
        <f t="shared" si="1"/>
        <v>0</v>
      </c>
      <c r="M41" s="5">
        <f>COUNTIFS(CAD_FUNC!$E$6:$E$106,CAD_AREA!$C$6:$C$106)</f>
        <v>0</v>
      </c>
      <c r="O41" s="1">
        <f t="shared" si="2"/>
        <v>3.5999999999999994E-5</v>
      </c>
      <c r="P41" s="5">
        <f>COUNTIFS('C-A'!$F$6:$F$1006,CAD_AREA!$C$6:$C$1006)</f>
        <v>0</v>
      </c>
      <c r="Q41" s="5">
        <f t="shared" si="3"/>
        <v>0</v>
      </c>
      <c r="R41" s="5">
        <f>COUNTIFS('C-A'!$F$6:$F$1006,CAD_AREA!$Q$6:$Q$1006,'C-A'!$H$6:$H$1006,CAD_AREA!R$5)</f>
        <v>0</v>
      </c>
      <c r="S41" s="5">
        <f>COUNTIFS('C-A'!$F$6:$F$1006,CAD_AREA!$Q$6:$Q$1006,'C-A'!$H$6:$H$1006,CAD_AREA!S$5)</f>
        <v>0</v>
      </c>
      <c r="T41" s="5">
        <f>COUNTIFS('C-A'!$F$6:$F$1006,CAD_AREA!$Q$6:$Q$1006,'C-A'!$H$6:$H$1006,CAD_AREA!T$5)</f>
        <v>0</v>
      </c>
      <c r="U41" s="5">
        <f>COUNTIFS('C-A'!$F$6:$F$1006,CAD_AREA!$Q$6:$Q$1006,'C-A'!$H$6:$H$1006,CAD_AREA!U$5)</f>
        <v>0</v>
      </c>
      <c r="V41" s="5">
        <f t="shared" si="4"/>
        <v>0</v>
      </c>
      <c r="W41" s="6">
        <f>V41/'C-A'!$Q$6</f>
        <v>0</v>
      </c>
      <c r="X41" s="6"/>
      <c r="Y41" s="11">
        <f t="shared" si="10"/>
        <v>3.5999999999999994E-5</v>
      </c>
      <c r="Z41" s="5">
        <f t="shared" si="5"/>
        <v>0</v>
      </c>
      <c r="AA41" s="5">
        <f t="shared" si="6"/>
        <v>3.5999999999999994E-5</v>
      </c>
      <c r="AB41" s="5">
        <f>COUNTIFS('C-E'!$E$6:$E$994,CAD_AREA!$C$6:$C$506)</f>
        <v>0</v>
      </c>
      <c r="AC41" s="1">
        <f>COUNTIFS('C-E'!$E$6:$E$994,CAD_AREA!$Z41,'C-E'!$I$6:$I$994,CAD_AREA!AC$5)</f>
        <v>0</v>
      </c>
      <c r="AD41" s="1">
        <f>COUNTIFS('C-E'!$E$6:$E$994,CAD_AREA!$Z41,'C-E'!$I$6:$I$994,CAD_AREA!AD$5)</f>
        <v>0</v>
      </c>
      <c r="AE41" s="1" t="str">
        <f t="shared" si="7"/>
        <v/>
      </c>
    </row>
    <row r="42" spans="2:31" ht="30" customHeight="1" x14ac:dyDescent="0.25">
      <c r="B42" s="1">
        <f t="shared" si="9"/>
        <v>3.6999999999999991E-5</v>
      </c>
      <c r="C42" s="79"/>
      <c r="D42" s="80"/>
      <c r="E42" s="5">
        <f t="shared" si="8"/>
        <v>3.6999999999999991E-5</v>
      </c>
      <c r="F42" s="5">
        <f>COUNTIFS(PPRA!$D$6:$D$607,CAD_AREA!C42)</f>
        <v>0</v>
      </c>
      <c r="G42" s="5">
        <f>COUNTIFS(PPRA!$D$6:$D$607,CAD_AREA!$C42,PPRA!$E$6:$E$607,CAD_AREA!G$5)</f>
        <v>0</v>
      </c>
      <c r="H42" s="5">
        <f>COUNTIFS(PPRA!$D$6:$D$607,CAD_AREA!$C42,PPRA!$E$6:$E$607,CAD_AREA!H$5)</f>
        <v>0</v>
      </c>
      <c r="I42" s="5">
        <f>COUNTIFS(PPRA!$D$6:$D$607,CAD_AREA!$C42,PPRA!$E$6:$E$607,CAD_AREA!I$5)</f>
        <v>0</v>
      </c>
      <c r="J42" s="5">
        <f>COUNTIFS(PPRA!$D$6:$D$607,CAD_AREA!$C42,PPRA!$E$6:$E$607,CAD_AREA!J$5)</f>
        <v>0</v>
      </c>
      <c r="K42" s="5">
        <f>SUMIFS(PPRA!$B$6:$B$607,PPRA!$D$6:$D$607,CAD_AREA!C42)</f>
        <v>0</v>
      </c>
      <c r="L42" s="5">
        <f t="shared" si="1"/>
        <v>0</v>
      </c>
      <c r="M42" s="5">
        <f>COUNTIFS(CAD_FUNC!$E$6:$E$106,CAD_AREA!$C$6:$C$106)</f>
        <v>0</v>
      </c>
      <c r="O42" s="1">
        <f t="shared" si="2"/>
        <v>3.6999999999999991E-5</v>
      </c>
      <c r="P42" s="5">
        <f>COUNTIFS('C-A'!$F$6:$F$1006,CAD_AREA!$C$6:$C$1006)</f>
        <v>0</v>
      </c>
      <c r="Q42" s="5">
        <f t="shared" si="3"/>
        <v>0</v>
      </c>
      <c r="R42" s="5">
        <f>COUNTIFS('C-A'!$F$6:$F$1006,CAD_AREA!$Q$6:$Q$1006,'C-A'!$H$6:$H$1006,CAD_AREA!R$5)</f>
        <v>0</v>
      </c>
      <c r="S42" s="5">
        <f>COUNTIFS('C-A'!$F$6:$F$1006,CAD_AREA!$Q$6:$Q$1006,'C-A'!$H$6:$H$1006,CAD_AREA!S$5)</f>
        <v>0</v>
      </c>
      <c r="T42" s="5">
        <f>COUNTIFS('C-A'!$F$6:$F$1006,CAD_AREA!$Q$6:$Q$1006,'C-A'!$H$6:$H$1006,CAD_AREA!T$5)</f>
        <v>0</v>
      </c>
      <c r="U42" s="5">
        <f>COUNTIFS('C-A'!$F$6:$F$1006,CAD_AREA!$Q$6:$Q$1006,'C-A'!$H$6:$H$1006,CAD_AREA!U$5)</f>
        <v>0</v>
      </c>
      <c r="V42" s="5">
        <f t="shared" si="4"/>
        <v>0</v>
      </c>
      <c r="W42" s="6">
        <f>V42/'C-A'!$Q$6</f>
        <v>0</v>
      </c>
      <c r="X42" s="6"/>
      <c r="Y42" s="11">
        <f t="shared" si="10"/>
        <v>3.6999999999999991E-5</v>
      </c>
      <c r="Z42" s="5">
        <f t="shared" si="5"/>
        <v>0</v>
      </c>
      <c r="AA42" s="5">
        <f t="shared" si="6"/>
        <v>3.6999999999999991E-5</v>
      </c>
      <c r="AB42" s="5">
        <f>COUNTIFS('C-E'!$E$6:$E$994,CAD_AREA!$C$6:$C$506)</f>
        <v>0</v>
      </c>
      <c r="AC42" s="1">
        <f>COUNTIFS('C-E'!$E$6:$E$994,CAD_AREA!$Z42,'C-E'!$I$6:$I$994,CAD_AREA!AC$5)</f>
        <v>0</v>
      </c>
      <c r="AD42" s="1">
        <f>COUNTIFS('C-E'!$E$6:$E$994,CAD_AREA!$Z42,'C-E'!$I$6:$I$994,CAD_AREA!AD$5)</f>
        <v>0</v>
      </c>
      <c r="AE42" s="1" t="str">
        <f t="shared" si="7"/>
        <v/>
      </c>
    </row>
    <row r="43" spans="2:31" ht="30" customHeight="1" x14ac:dyDescent="0.25">
      <c r="B43" s="1">
        <f t="shared" si="9"/>
        <v>3.7999999999999989E-5</v>
      </c>
      <c r="C43" s="79"/>
      <c r="D43" s="80"/>
      <c r="E43" s="5">
        <f t="shared" si="8"/>
        <v>3.7999999999999989E-5</v>
      </c>
      <c r="F43" s="5">
        <f>COUNTIFS(PPRA!$D$6:$D$607,CAD_AREA!C43)</f>
        <v>0</v>
      </c>
      <c r="G43" s="5">
        <f>COUNTIFS(PPRA!$D$6:$D$607,CAD_AREA!$C43,PPRA!$E$6:$E$607,CAD_AREA!G$5)</f>
        <v>0</v>
      </c>
      <c r="H43" s="5">
        <f>COUNTIFS(PPRA!$D$6:$D$607,CAD_AREA!$C43,PPRA!$E$6:$E$607,CAD_AREA!H$5)</f>
        <v>0</v>
      </c>
      <c r="I43" s="5">
        <f>COUNTIFS(PPRA!$D$6:$D$607,CAD_AREA!$C43,PPRA!$E$6:$E$607,CAD_AREA!I$5)</f>
        <v>0</v>
      </c>
      <c r="J43" s="5">
        <f>COUNTIFS(PPRA!$D$6:$D$607,CAD_AREA!$C43,PPRA!$E$6:$E$607,CAD_AREA!J$5)</f>
        <v>0</v>
      </c>
      <c r="K43" s="5">
        <f>SUMIFS(PPRA!$B$6:$B$607,PPRA!$D$6:$D$607,CAD_AREA!C43)</f>
        <v>0</v>
      </c>
      <c r="L43" s="5">
        <f t="shared" si="1"/>
        <v>0</v>
      </c>
      <c r="M43" s="5">
        <f>COUNTIFS(CAD_FUNC!$E$6:$E$106,CAD_AREA!$C$6:$C$106)</f>
        <v>0</v>
      </c>
      <c r="O43" s="1">
        <f t="shared" si="2"/>
        <v>3.7999999999999989E-5</v>
      </c>
      <c r="P43" s="5">
        <f>COUNTIFS('C-A'!$F$6:$F$1006,CAD_AREA!$C$6:$C$1006)</f>
        <v>0</v>
      </c>
      <c r="Q43" s="5">
        <f t="shared" si="3"/>
        <v>0</v>
      </c>
      <c r="R43" s="5">
        <f>COUNTIFS('C-A'!$F$6:$F$1006,CAD_AREA!$Q$6:$Q$1006,'C-A'!$H$6:$H$1006,CAD_AREA!R$5)</f>
        <v>0</v>
      </c>
      <c r="S43" s="5">
        <f>COUNTIFS('C-A'!$F$6:$F$1006,CAD_AREA!$Q$6:$Q$1006,'C-A'!$H$6:$H$1006,CAD_AREA!S$5)</f>
        <v>0</v>
      </c>
      <c r="T43" s="5">
        <f>COUNTIFS('C-A'!$F$6:$F$1006,CAD_AREA!$Q$6:$Q$1006,'C-A'!$H$6:$H$1006,CAD_AREA!T$5)</f>
        <v>0</v>
      </c>
      <c r="U43" s="5">
        <f>COUNTIFS('C-A'!$F$6:$F$1006,CAD_AREA!$Q$6:$Q$1006,'C-A'!$H$6:$H$1006,CAD_AREA!U$5)</f>
        <v>0</v>
      </c>
      <c r="V43" s="5">
        <f t="shared" si="4"/>
        <v>0</v>
      </c>
      <c r="W43" s="6">
        <f>V43/'C-A'!$Q$6</f>
        <v>0</v>
      </c>
      <c r="X43" s="6"/>
      <c r="Y43" s="11">
        <f t="shared" si="10"/>
        <v>3.7999999999999989E-5</v>
      </c>
      <c r="Z43" s="5">
        <f t="shared" si="5"/>
        <v>0</v>
      </c>
      <c r="AA43" s="5">
        <f t="shared" si="6"/>
        <v>3.7999999999999989E-5</v>
      </c>
      <c r="AB43" s="5">
        <f>COUNTIFS('C-E'!$E$6:$E$994,CAD_AREA!$C$6:$C$506)</f>
        <v>0</v>
      </c>
      <c r="AC43" s="1">
        <f>COUNTIFS('C-E'!$E$6:$E$994,CAD_AREA!$Z43,'C-E'!$I$6:$I$994,CAD_AREA!AC$5)</f>
        <v>0</v>
      </c>
      <c r="AD43" s="1">
        <f>COUNTIFS('C-E'!$E$6:$E$994,CAD_AREA!$Z43,'C-E'!$I$6:$I$994,CAD_AREA!AD$5)</f>
        <v>0</v>
      </c>
      <c r="AE43" s="1" t="str">
        <f t="shared" si="7"/>
        <v/>
      </c>
    </row>
    <row r="44" spans="2:31" ht="30" customHeight="1" x14ac:dyDescent="0.25">
      <c r="B44" s="1">
        <f t="shared" si="9"/>
        <v>3.8999999999999986E-5</v>
      </c>
      <c r="C44" s="79"/>
      <c r="D44" s="80"/>
      <c r="E44" s="5">
        <f t="shared" si="8"/>
        <v>3.8999999999999986E-5</v>
      </c>
      <c r="F44" s="5">
        <f>COUNTIFS(PPRA!$D$6:$D$607,CAD_AREA!C44)</f>
        <v>0</v>
      </c>
      <c r="G44" s="5">
        <f>COUNTIFS(PPRA!$D$6:$D$607,CAD_AREA!$C44,PPRA!$E$6:$E$607,CAD_AREA!G$5)</f>
        <v>0</v>
      </c>
      <c r="H44" s="5">
        <f>COUNTIFS(PPRA!$D$6:$D$607,CAD_AREA!$C44,PPRA!$E$6:$E$607,CAD_AREA!H$5)</f>
        <v>0</v>
      </c>
      <c r="I44" s="5">
        <f>COUNTIFS(PPRA!$D$6:$D$607,CAD_AREA!$C44,PPRA!$E$6:$E$607,CAD_AREA!I$5)</f>
        <v>0</v>
      </c>
      <c r="J44" s="5">
        <f>COUNTIFS(PPRA!$D$6:$D$607,CAD_AREA!$C44,PPRA!$E$6:$E$607,CAD_AREA!J$5)</f>
        <v>0</v>
      </c>
      <c r="K44" s="5">
        <f>SUMIFS(PPRA!$B$6:$B$607,PPRA!$D$6:$D$607,CAD_AREA!C44)</f>
        <v>0</v>
      </c>
      <c r="L44" s="5">
        <f t="shared" si="1"/>
        <v>0</v>
      </c>
      <c r="M44" s="5">
        <f>COUNTIFS(CAD_FUNC!$E$6:$E$106,CAD_AREA!$C$6:$C$106)</f>
        <v>0</v>
      </c>
      <c r="O44" s="1">
        <f t="shared" si="2"/>
        <v>3.8999999999999986E-5</v>
      </c>
      <c r="P44" s="5">
        <f>COUNTIFS('C-A'!$F$6:$F$1006,CAD_AREA!$C$6:$C$1006)</f>
        <v>0</v>
      </c>
      <c r="Q44" s="5">
        <f t="shared" si="3"/>
        <v>0</v>
      </c>
      <c r="R44" s="5">
        <f>COUNTIFS('C-A'!$F$6:$F$1006,CAD_AREA!$Q$6:$Q$1006,'C-A'!$H$6:$H$1006,CAD_AREA!R$5)</f>
        <v>0</v>
      </c>
      <c r="S44" s="5">
        <f>COUNTIFS('C-A'!$F$6:$F$1006,CAD_AREA!$Q$6:$Q$1006,'C-A'!$H$6:$H$1006,CAD_AREA!S$5)</f>
        <v>0</v>
      </c>
      <c r="T44" s="5">
        <f>COUNTIFS('C-A'!$F$6:$F$1006,CAD_AREA!$Q$6:$Q$1006,'C-A'!$H$6:$H$1006,CAD_AREA!T$5)</f>
        <v>0</v>
      </c>
      <c r="U44" s="5">
        <f>COUNTIFS('C-A'!$F$6:$F$1006,CAD_AREA!$Q$6:$Q$1006,'C-A'!$H$6:$H$1006,CAD_AREA!U$5)</f>
        <v>0</v>
      </c>
      <c r="V44" s="5">
        <f t="shared" si="4"/>
        <v>0</v>
      </c>
      <c r="W44" s="6">
        <f>V44/'C-A'!$Q$6</f>
        <v>0</v>
      </c>
      <c r="X44" s="6"/>
      <c r="Y44" s="11">
        <f t="shared" si="10"/>
        <v>3.8999999999999986E-5</v>
      </c>
      <c r="Z44" s="5">
        <f t="shared" si="5"/>
        <v>0</v>
      </c>
      <c r="AA44" s="5">
        <f t="shared" si="6"/>
        <v>3.8999999999999986E-5</v>
      </c>
      <c r="AB44" s="5">
        <f>COUNTIFS('C-E'!$E$6:$E$994,CAD_AREA!$C$6:$C$506)</f>
        <v>0</v>
      </c>
      <c r="AC44" s="1">
        <f>COUNTIFS('C-E'!$E$6:$E$994,CAD_AREA!$Z44,'C-E'!$I$6:$I$994,CAD_AREA!AC$5)</f>
        <v>0</v>
      </c>
      <c r="AD44" s="1">
        <f>COUNTIFS('C-E'!$E$6:$E$994,CAD_AREA!$Z44,'C-E'!$I$6:$I$994,CAD_AREA!AD$5)</f>
        <v>0</v>
      </c>
      <c r="AE44" s="1" t="str">
        <f t="shared" si="7"/>
        <v/>
      </c>
    </row>
    <row r="45" spans="2:31" ht="30" customHeight="1" x14ac:dyDescent="0.25">
      <c r="B45" s="1">
        <f t="shared" si="9"/>
        <v>3.9999999999999983E-5</v>
      </c>
      <c r="C45" s="79"/>
      <c r="D45" s="80"/>
      <c r="E45" s="5">
        <f t="shared" si="8"/>
        <v>3.9999999999999983E-5</v>
      </c>
      <c r="F45" s="5">
        <f>COUNTIFS(PPRA!$D$6:$D$607,CAD_AREA!C45)</f>
        <v>0</v>
      </c>
      <c r="G45" s="5">
        <f>COUNTIFS(PPRA!$D$6:$D$607,CAD_AREA!$C45,PPRA!$E$6:$E$607,CAD_AREA!G$5)</f>
        <v>0</v>
      </c>
      <c r="H45" s="5">
        <f>COUNTIFS(PPRA!$D$6:$D$607,CAD_AREA!$C45,PPRA!$E$6:$E$607,CAD_AREA!H$5)</f>
        <v>0</v>
      </c>
      <c r="I45" s="5">
        <f>COUNTIFS(PPRA!$D$6:$D$607,CAD_AREA!$C45,PPRA!$E$6:$E$607,CAD_AREA!I$5)</f>
        <v>0</v>
      </c>
      <c r="J45" s="5">
        <f>COUNTIFS(PPRA!$D$6:$D$607,CAD_AREA!$C45,PPRA!$E$6:$E$607,CAD_AREA!J$5)</f>
        <v>0</v>
      </c>
      <c r="K45" s="5">
        <f>SUMIFS(PPRA!$B$6:$B$607,PPRA!$D$6:$D$607,CAD_AREA!C45)</f>
        <v>0</v>
      </c>
      <c r="L45" s="5">
        <f t="shared" si="1"/>
        <v>0</v>
      </c>
      <c r="M45" s="5">
        <f>COUNTIFS(CAD_FUNC!$E$6:$E$106,CAD_AREA!$C$6:$C$106)</f>
        <v>0</v>
      </c>
      <c r="O45" s="1">
        <f t="shared" si="2"/>
        <v>3.9999999999999983E-5</v>
      </c>
      <c r="P45" s="5">
        <f>COUNTIFS('C-A'!$F$6:$F$1006,CAD_AREA!$C$6:$C$1006)</f>
        <v>0</v>
      </c>
      <c r="Q45" s="5">
        <f t="shared" si="3"/>
        <v>0</v>
      </c>
      <c r="R45" s="5">
        <f>COUNTIFS('C-A'!$F$6:$F$1006,CAD_AREA!$Q$6:$Q$1006,'C-A'!$H$6:$H$1006,CAD_AREA!R$5)</f>
        <v>0</v>
      </c>
      <c r="S45" s="5">
        <f>COUNTIFS('C-A'!$F$6:$F$1006,CAD_AREA!$Q$6:$Q$1006,'C-A'!$H$6:$H$1006,CAD_AREA!S$5)</f>
        <v>0</v>
      </c>
      <c r="T45" s="5">
        <f>COUNTIFS('C-A'!$F$6:$F$1006,CAD_AREA!$Q$6:$Q$1006,'C-A'!$H$6:$H$1006,CAD_AREA!T$5)</f>
        <v>0</v>
      </c>
      <c r="U45" s="5">
        <f>COUNTIFS('C-A'!$F$6:$F$1006,CAD_AREA!$Q$6:$Q$1006,'C-A'!$H$6:$H$1006,CAD_AREA!U$5)</f>
        <v>0</v>
      </c>
      <c r="V45" s="5">
        <f t="shared" si="4"/>
        <v>0</v>
      </c>
      <c r="W45" s="6">
        <f>V45/'C-A'!$Q$6</f>
        <v>0</v>
      </c>
      <c r="X45" s="6"/>
      <c r="Y45" s="11">
        <f t="shared" si="10"/>
        <v>3.9999999999999983E-5</v>
      </c>
      <c r="Z45" s="5">
        <f t="shared" si="5"/>
        <v>0</v>
      </c>
      <c r="AA45" s="5">
        <f t="shared" si="6"/>
        <v>3.9999999999999983E-5</v>
      </c>
      <c r="AB45" s="5">
        <f>COUNTIFS('C-E'!$E$6:$E$994,CAD_AREA!$C$6:$C$506)</f>
        <v>0</v>
      </c>
      <c r="AC45" s="1">
        <f>COUNTIFS('C-E'!$E$6:$E$994,CAD_AREA!$Z45,'C-E'!$I$6:$I$994,CAD_AREA!AC$5)</f>
        <v>0</v>
      </c>
      <c r="AD45" s="1">
        <f>COUNTIFS('C-E'!$E$6:$E$994,CAD_AREA!$Z45,'C-E'!$I$6:$I$994,CAD_AREA!AD$5)</f>
        <v>0</v>
      </c>
      <c r="AE45" s="1" t="str">
        <f t="shared" si="7"/>
        <v/>
      </c>
    </row>
    <row r="46" spans="2:31" ht="30" customHeight="1" x14ac:dyDescent="0.25">
      <c r="B46" s="1">
        <f t="shared" si="9"/>
        <v>4.099999999999998E-5</v>
      </c>
      <c r="C46" s="79"/>
      <c r="D46" s="80"/>
      <c r="E46" s="5">
        <f t="shared" si="8"/>
        <v>4.099999999999998E-5</v>
      </c>
      <c r="F46" s="5">
        <f>COUNTIFS(PPRA!$D$6:$D$607,CAD_AREA!C46)</f>
        <v>0</v>
      </c>
      <c r="G46" s="5">
        <f>COUNTIFS(PPRA!$D$6:$D$607,CAD_AREA!$C46,PPRA!$E$6:$E$607,CAD_AREA!G$5)</f>
        <v>0</v>
      </c>
      <c r="H46" s="5">
        <f>COUNTIFS(PPRA!$D$6:$D$607,CAD_AREA!$C46,PPRA!$E$6:$E$607,CAD_AREA!H$5)</f>
        <v>0</v>
      </c>
      <c r="I46" s="5">
        <f>COUNTIFS(PPRA!$D$6:$D$607,CAD_AREA!$C46,PPRA!$E$6:$E$607,CAD_AREA!I$5)</f>
        <v>0</v>
      </c>
      <c r="J46" s="5">
        <f>COUNTIFS(PPRA!$D$6:$D$607,CAD_AREA!$C46,PPRA!$E$6:$E$607,CAD_AREA!J$5)</f>
        <v>0</v>
      </c>
      <c r="K46" s="5">
        <f>SUMIFS(PPRA!$B$6:$B$607,PPRA!$D$6:$D$607,CAD_AREA!C46)</f>
        <v>0</v>
      </c>
      <c r="L46" s="5">
        <f t="shared" si="1"/>
        <v>0</v>
      </c>
      <c r="M46" s="5">
        <f>COUNTIFS(CAD_FUNC!$E$6:$E$106,CAD_AREA!$C$6:$C$106)</f>
        <v>0</v>
      </c>
      <c r="O46" s="1">
        <f t="shared" si="2"/>
        <v>4.099999999999998E-5</v>
      </c>
      <c r="P46" s="5">
        <f>COUNTIFS('C-A'!$F$6:$F$1006,CAD_AREA!$C$6:$C$1006)</f>
        <v>0</v>
      </c>
      <c r="Q46" s="5">
        <f t="shared" si="3"/>
        <v>0</v>
      </c>
      <c r="R46" s="5">
        <f>COUNTIFS('C-A'!$F$6:$F$1006,CAD_AREA!$Q$6:$Q$1006,'C-A'!$H$6:$H$1006,CAD_AREA!R$5)</f>
        <v>0</v>
      </c>
      <c r="S46" s="5">
        <f>COUNTIFS('C-A'!$F$6:$F$1006,CAD_AREA!$Q$6:$Q$1006,'C-A'!$H$6:$H$1006,CAD_AREA!S$5)</f>
        <v>0</v>
      </c>
      <c r="T46" s="5">
        <f>COUNTIFS('C-A'!$F$6:$F$1006,CAD_AREA!$Q$6:$Q$1006,'C-A'!$H$6:$H$1006,CAD_AREA!T$5)</f>
        <v>0</v>
      </c>
      <c r="U46" s="5">
        <f>COUNTIFS('C-A'!$F$6:$F$1006,CAD_AREA!$Q$6:$Q$1006,'C-A'!$H$6:$H$1006,CAD_AREA!U$5)</f>
        <v>0</v>
      </c>
      <c r="V46" s="5">
        <f t="shared" si="4"/>
        <v>0</v>
      </c>
      <c r="W46" s="6">
        <f>V46/'C-A'!$Q$6</f>
        <v>0</v>
      </c>
      <c r="X46" s="6"/>
      <c r="Y46" s="11">
        <f t="shared" si="10"/>
        <v>4.099999999999998E-5</v>
      </c>
      <c r="Z46" s="5">
        <f t="shared" si="5"/>
        <v>0</v>
      </c>
      <c r="AA46" s="5">
        <f t="shared" si="6"/>
        <v>4.099999999999998E-5</v>
      </c>
      <c r="AB46" s="5">
        <f>COUNTIFS('C-E'!$E$6:$E$994,CAD_AREA!$C$6:$C$506)</f>
        <v>0</v>
      </c>
      <c r="AC46" s="1">
        <f>COUNTIFS('C-E'!$E$6:$E$994,CAD_AREA!$Z46,'C-E'!$I$6:$I$994,CAD_AREA!AC$5)</f>
        <v>0</v>
      </c>
      <c r="AD46" s="1">
        <f>COUNTIFS('C-E'!$E$6:$E$994,CAD_AREA!$Z46,'C-E'!$I$6:$I$994,CAD_AREA!AD$5)</f>
        <v>0</v>
      </c>
      <c r="AE46" s="1" t="str">
        <f t="shared" si="7"/>
        <v/>
      </c>
    </row>
    <row r="47" spans="2:31" ht="30" customHeight="1" x14ac:dyDescent="0.25">
      <c r="B47" s="1">
        <f t="shared" si="9"/>
        <v>4.1999999999999977E-5</v>
      </c>
      <c r="C47" s="79"/>
      <c r="D47" s="80"/>
      <c r="E47" s="5">
        <f t="shared" si="8"/>
        <v>4.1999999999999977E-5</v>
      </c>
      <c r="F47" s="5">
        <f>COUNTIFS(PPRA!$D$6:$D$607,CAD_AREA!C47)</f>
        <v>0</v>
      </c>
      <c r="G47" s="5">
        <f>COUNTIFS(PPRA!$D$6:$D$607,CAD_AREA!$C47,PPRA!$E$6:$E$607,CAD_AREA!G$5)</f>
        <v>0</v>
      </c>
      <c r="H47" s="5">
        <f>COUNTIFS(PPRA!$D$6:$D$607,CAD_AREA!$C47,PPRA!$E$6:$E$607,CAD_AREA!H$5)</f>
        <v>0</v>
      </c>
      <c r="I47" s="5">
        <f>COUNTIFS(PPRA!$D$6:$D$607,CAD_AREA!$C47,PPRA!$E$6:$E$607,CAD_AREA!I$5)</f>
        <v>0</v>
      </c>
      <c r="J47" s="5">
        <f>COUNTIFS(PPRA!$D$6:$D$607,CAD_AREA!$C47,PPRA!$E$6:$E$607,CAD_AREA!J$5)</f>
        <v>0</v>
      </c>
      <c r="K47" s="5">
        <f>SUMIFS(PPRA!$B$6:$B$607,PPRA!$D$6:$D$607,CAD_AREA!C47)</f>
        <v>0</v>
      </c>
      <c r="L47" s="5">
        <f t="shared" si="1"/>
        <v>0</v>
      </c>
      <c r="M47" s="5">
        <f>COUNTIFS(CAD_FUNC!$E$6:$E$106,CAD_AREA!$C$6:$C$106)</f>
        <v>0</v>
      </c>
      <c r="O47" s="1">
        <f t="shared" si="2"/>
        <v>4.1999999999999977E-5</v>
      </c>
      <c r="P47" s="5">
        <f>COUNTIFS('C-A'!$F$6:$F$1006,CAD_AREA!$C$6:$C$1006)</f>
        <v>0</v>
      </c>
      <c r="Q47" s="5">
        <f t="shared" si="3"/>
        <v>0</v>
      </c>
      <c r="R47" s="5">
        <f>COUNTIFS('C-A'!$F$6:$F$1006,CAD_AREA!$Q$6:$Q$1006,'C-A'!$H$6:$H$1006,CAD_AREA!R$5)</f>
        <v>0</v>
      </c>
      <c r="S47" s="5">
        <f>COUNTIFS('C-A'!$F$6:$F$1006,CAD_AREA!$Q$6:$Q$1006,'C-A'!$H$6:$H$1006,CAD_AREA!S$5)</f>
        <v>0</v>
      </c>
      <c r="T47" s="5">
        <f>COUNTIFS('C-A'!$F$6:$F$1006,CAD_AREA!$Q$6:$Q$1006,'C-A'!$H$6:$H$1006,CAD_AREA!T$5)</f>
        <v>0</v>
      </c>
      <c r="U47" s="5">
        <f>COUNTIFS('C-A'!$F$6:$F$1006,CAD_AREA!$Q$6:$Q$1006,'C-A'!$H$6:$H$1006,CAD_AREA!U$5)</f>
        <v>0</v>
      </c>
      <c r="V47" s="5">
        <f t="shared" si="4"/>
        <v>0</v>
      </c>
      <c r="W47" s="6">
        <f>V47/'C-A'!$Q$6</f>
        <v>0</v>
      </c>
      <c r="X47" s="6"/>
      <c r="Y47" s="11">
        <f t="shared" si="10"/>
        <v>4.1999999999999977E-5</v>
      </c>
      <c r="Z47" s="5">
        <f t="shared" si="5"/>
        <v>0</v>
      </c>
      <c r="AA47" s="5">
        <f t="shared" si="6"/>
        <v>4.1999999999999977E-5</v>
      </c>
      <c r="AB47" s="5">
        <f>COUNTIFS('C-E'!$E$6:$E$994,CAD_AREA!$C$6:$C$506)</f>
        <v>0</v>
      </c>
      <c r="AC47" s="1">
        <f>COUNTIFS('C-E'!$E$6:$E$994,CAD_AREA!$Z47,'C-E'!$I$6:$I$994,CAD_AREA!AC$5)</f>
        <v>0</v>
      </c>
      <c r="AD47" s="1">
        <f>COUNTIFS('C-E'!$E$6:$E$994,CAD_AREA!$Z47,'C-E'!$I$6:$I$994,CAD_AREA!AD$5)</f>
        <v>0</v>
      </c>
      <c r="AE47" s="1" t="str">
        <f t="shared" si="7"/>
        <v/>
      </c>
    </row>
    <row r="48" spans="2:31" ht="30" customHeight="1" x14ac:dyDescent="0.25">
      <c r="B48" s="1">
        <f t="shared" si="9"/>
        <v>4.2999999999999975E-5</v>
      </c>
      <c r="C48" s="79"/>
      <c r="D48" s="80"/>
      <c r="E48" s="5">
        <f t="shared" si="8"/>
        <v>4.2999999999999975E-5</v>
      </c>
      <c r="F48" s="5">
        <f>COUNTIFS(PPRA!$D$6:$D$607,CAD_AREA!C48)</f>
        <v>0</v>
      </c>
      <c r="G48" s="5">
        <f>COUNTIFS(PPRA!$D$6:$D$607,CAD_AREA!$C48,PPRA!$E$6:$E$607,CAD_AREA!G$5)</f>
        <v>0</v>
      </c>
      <c r="H48" s="5">
        <f>COUNTIFS(PPRA!$D$6:$D$607,CAD_AREA!$C48,PPRA!$E$6:$E$607,CAD_AREA!H$5)</f>
        <v>0</v>
      </c>
      <c r="I48" s="5">
        <f>COUNTIFS(PPRA!$D$6:$D$607,CAD_AREA!$C48,PPRA!$E$6:$E$607,CAD_AREA!I$5)</f>
        <v>0</v>
      </c>
      <c r="J48" s="5">
        <f>COUNTIFS(PPRA!$D$6:$D$607,CAD_AREA!$C48,PPRA!$E$6:$E$607,CAD_AREA!J$5)</f>
        <v>0</v>
      </c>
      <c r="K48" s="5">
        <f>SUMIFS(PPRA!$B$6:$B$607,PPRA!$D$6:$D$607,CAD_AREA!C48)</f>
        <v>0</v>
      </c>
      <c r="L48" s="5">
        <f t="shared" si="1"/>
        <v>0</v>
      </c>
      <c r="M48" s="5">
        <f>COUNTIFS(CAD_FUNC!$E$6:$E$106,CAD_AREA!$C$6:$C$106)</f>
        <v>0</v>
      </c>
      <c r="O48" s="1">
        <f t="shared" si="2"/>
        <v>4.2999999999999975E-5</v>
      </c>
      <c r="P48" s="5">
        <f>COUNTIFS('C-A'!$F$6:$F$1006,CAD_AREA!$C$6:$C$1006)</f>
        <v>0</v>
      </c>
      <c r="Q48" s="5">
        <f t="shared" si="3"/>
        <v>0</v>
      </c>
      <c r="R48" s="5">
        <f>COUNTIFS('C-A'!$F$6:$F$1006,CAD_AREA!$Q$6:$Q$1006,'C-A'!$H$6:$H$1006,CAD_AREA!R$5)</f>
        <v>0</v>
      </c>
      <c r="S48" s="5">
        <f>COUNTIFS('C-A'!$F$6:$F$1006,CAD_AREA!$Q$6:$Q$1006,'C-A'!$H$6:$H$1006,CAD_AREA!S$5)</f>
        <v>0</v>
      </c>
      <c r="T48" s="5">
        <f>COUNTIFS('C-A'!$F$6:$F$1006,CAD_AREA!$Q$6:$Q$1006,'C-A'!$H$6:$H$1006,CAD_AREA!T$5)</f>
        <v>0</v>
      </c>
      <c r="U48" s="5">
        <f>COUNTIFS('C-A'!$F$6:$F$1006,CAD_AREA!$Q$6:$Q$1006,'C-A'!$H$6:$H$1006,CAD_AREA!U$5)</f>
        <v>0</v>
      </c>
      <c r="V48" s="5">
        <f t="shared" si="4"/>
        <v>0</v>
      </c>
      <c r="W48" s="6">
        <f>V48/'C-A'!$Q$6</f>
        <v>0</v>
      </c>
      <c r="X48" s="6"/>
      <c r="Y48" s="11">
        <f t="shared" si="10"/>
        <v>4.2999999999999975E-5</v>
      </c>
      <c r="Z48" s="5">
        <f t="shared" si="5"/>
        <v>0</v>
      </c>
      <c r="AA48" s="5">
        <f t="shared" si="6"/>
        <v>4.2999999999999975E-5</v>
      </c>
      <c r="AB48" s="5">
        <f>COUNTIFS('C-E'!$E$6:$E$994,CAD_AREA!$C$6:$C$506)</f>
        <v>0</v>
      </c>
      <c r="AC48" s="1">
        <f>COUNTIFS('C-E'!$E$6:$E$994,CAD_AREA!$Z48,'C-E'!$I$6:$I$994,CAD_AREA!AC$5)</f>
        <v>0</v>
      </c>
      <c r="AD48" s="1">
        <f>COUNTIFS('C-E'!$E$6:$E$994,CAD_AREA!$Z48,'C-E'!$I$6:$I$994,CAD_AREA!AD$5)</f>
        <v>0</v>
      </c>
      <c r="AE48" s="1" t="str">
        <f t="shared" si="7"/>
        <v/>
      </c>
    </row>
    <row r="49" spans="2:31" ht="30" customHeight="1" x14ac:dyDescent="0.25">
      <c r="B49" s="1">
        <f t="shared" si="9"/>
        <v>4.3999999999999972E-5</v>
      </c>
      <c r="C49" s="79"/>
      <c r="D49" s="80"/>
      <c r="E49" s="5">
        <f t="shared" si="8"/>
        <v>4.3999999999999972E-5</v>
      </c>
      <c r="F49" s="5">
        <f>COUNTIFS(PPRA!$D$6:$D$607,CAD_AREA!C49)</f>
        <v>0</v>
      </c>
      <c r="G49" s="5">
        <f>COUNTIFS(PPRA!$D$6:$D$607,CAD_AREA!$C49,PPRA!$E$6:$E$607,CAD_AREA!G$5)</f>
        <v>0</v>
      </c>
      <c r="H49" s="5">
        <f>COUNTIFS(PPRA!$D$6:$D$607,CAD_AREA!$C49,PPRA!$E$6:$E$607,CAD_AREA!H$5)</f>
        <v>0</v>
      </c>
      <c r="I49" s="5">
        <f>COUNTIFS(PPRA!$D$6:$D$607,CAD_AREA!$C49,PPRA!$E$6:$E$607,CAD_AREA!I$5)</f>
        <v>0</v>
      </c>
      <c r="J49" s="5">
        <f>COUNTIFS(PPRA!$D$6:$D$607,CAD_AREA!$C49,PPRA!$E$6:$E$607,CAD_AREA!J$5)</f>
        <v>0</v>
      </c>
      <c r="K49" s="5">
        <f>SUMIFS(PPRA!$B$6:$B$607,PPRA!$D$6:$D$607,CAD_AREA!C49)</f>
        <v>0</v>
      </c>
      <c r="L49" s="5">
        <f t="shared" si="1"/>
        <v>0</v>
      </c>
      <c r="M49" s="5">
        <f>COUNTIFS(CAD_FUNC!$E$6:$E$106,CAD_AREA!$C$6:$C$106)</f>
        <v>0</v>
      </c>
      <c r="O49" s="1">
        <f t="shared" si="2"/>
        <v>4.3999999999999972E-5</v>
      </c>
      <c r="P49" s="5">
        <f>COUNTIFS('C-A'!$F$6:$F$1006,CAD_AREA!$C$6:$C$1006)</f>
        <v>0</v>
      </c>
      <c r="Q49" s="5">
        <f t="shared" si="3"/>
        <v>0</v>
      </c>
      <c r="R49" s="5">
        <f>COUNTIFS('C-A'!$F$6:$F$1006,CAD_AREA!$Q$6:$Q$1006,'C-A'!$H$6:$H$1006,CAD_AREA!R$5)</f>
        <v>0</v>
      </c>
      <c r="S49" s="5">
        <f>COUNTIFS('C-A'!$F$6:$F$1006,CAD_AREA!$Q$6:$Q$1006,'C-A'!$H$6:$H$1006,CAD_AREA!S$5)</f>
        <v>0</v>
      </c>
      <c r="T49" s="5">
        <f>COUNTIFS('C-A'!$F$6:$F$1006,CAD_AREA!$Q$6:$Q$1006,'C-A'!$H$6:$H$1006,CAD_AREA!T$5)</f>
        <v>0</v>
      </c>
      <c r="U49" s="5">
        <f>COUNTIFS('C-A'!$F$6:$F$1006,CAD_AREA!$Q$6:$Q$1006,'C-A'!$H$6:$H$1006,CAD_AREA!U$5)</f>
        <v>0</v>
      </c>
      <c r="V49" s="5">
        <f t="shared" si="4"/>
        <v>0</v>
      </c>
      <c r="W49" s="6">
        <f>V49/'C-A'!$Q$6</f>
        <v>0</v>
      </c>
      <c r="X49" s="6"/>
      <c r="Y49" s="11">
        <f t="shared" si="10"/>
        <v>4.3999999999999972E-5</v>
      </c>
      <c r="Z49" s="5">
        <f t="shared" si="5"/>
        <v>0</v>
      </c>
      <c r="AA49" s="5">
        <f t="shared" si="6"/>
        <v>4.3999999999999972E-5</v>
      </c>
      <c r="AB49" s="5">
        <f>COUNTIFS('C-E'!$E$6:$E$994,CAD_AREA!$C$6:$C$506)</f>
        <v>0</v>
      </c>
      <c r="AC49" s="1">
        <f>COUNTIFS('C-E'!$E$6:$E$994,CAD_AREA!$Z49,'C-E'!$I$6:$I$994,CAD_AREA!AC$5)</f>
        <v>0</v>
      </c>
      <c r="AD49" s="1">
        <f>COUNTIFS('C-E'!$E$6:$E$994,CAD_AREA!$Z49,'C-E'!$I$6:$I$994,CAD_AREA!AD$5)</f>
        <v>0</v>
      </c>
      <c r="AE49" s="1" t="str">
        <f t="shared" si="7"/>
        <v/>
      </c>
    </row>
    <row r="50" spans="2:31" ht="30" customHeight="1" x14ac:dyDescent="0.25">
      <c r="B50" s="1">
        <f t="shared" si="9"/>
        <v>4.4999999999999969E-5</v>
      </c>
      <c r="C50" s="79"/>
      <c r="D50" s="80"/>
      <c r="E50" s="5">
        <f t="shared" si="8"/>
        <v>4.4999999999999969E-5</v>
      </c>
      <c r="F50" s="5">
        <f>COUNTIFS(PPRA!$D$6:$D$607,CAD_AREA!C50)</f>
        <v>0</v>
      </c>
      <c r="G50" s="5">
        <f>COUNTIFS(PPRA!$D$6:$D$607,CAD_AREA!$C50,PPRA!$E$6:$E$607,CAD_AREA!G$5)</f>
        <v>0</v>
      </c>
      <c r="H50" s="5">
        <f>COUNTIFS(PPRA!$D$6:$D$607,CAD_AREA!$C50,PPRA!$E$6:$E$607,CAD_AREA!H$5)</f>
        <v>0</v>
      </c>
      <c r="I50" s="5">
        <f>COUNTIFS(PPRA!$D$6:$D$607,CAD_AREA!$C50,PPRA!$E$6:$E$607,CAD_AREA!I$5)</f>
        <v>0</v>
      </c>
      <c r="J50" s="5">
        <f>COUNTIFS(PPRA!$D$6:$D$607,CAD_AREA!$C50,PPRA!$E$6:$E$607,CAD_AREA!J$5)</f>
        <v>0</v>
      </c>
      <c r="K50" s="5">
        <f>SUMIFS(PPRA!$B$6:$B$607,PPRA!$D$6:$D$607,CAD_AREA!C50)</f>
        <v>0</v>
      </c>
      <c r="L50" s="5">
        <f t="shared" si="1"/>
        <v>0</v>
      </c>
      <c r="M50" s="5">
        <f>COUNTIFS(CAD_FUNC!$E$6:$E$106,CAD_AREA!$C$6:$C$106)</f>
        <v>0</v>
      </c>
      <c r="O50" s="1">
        <f t="shared" si="2"/>
        <v>4.4999999999999969E-5</v>
      </c>
      <c r="P50" s="5">
        <f>COUNTIFS('C-A'!$F$6:$F$1006,CAD_AREA!$C$6:$C$1006)</f>
        <v>0</v>
      </c>
      <c r="Q50" s="5">
        <f t="shared" si="3"/>
        <v>0</v>
      </c>
      <c r="R50" s="5">
        <f>COUNTIFS('C-A'!$F$6:$F$1006,CAD_AREA!$Q$6:$Q$1006,'C-A'!$H$6:$H$1006,CAD_AREA!R$5)</f>
        <v>0</v>
      </c>
      <c r="S50" s="5">
        <f>COUNTIFS('C-A'!$F$6:$F$1006,CAD_AREA!$Q$6:$Q$1006,'C-A'!$H$6:$H$1006,CAD_AREA!S$5)</f>
        <v>0</v>
      </c>
      <c r="T50" s="5">
        <f>COUNTIFS('C-A'!$F$6:$F$1006,CAD_AREA!$Q$6:$Q$1006,'C-A'!$H$6:$H$1006,CAD_AREA!T$5)</f>
        <v>0</v>
      </c>
      <c r="U50" s="5">
        <f>COUNTIFS('C-A'!$F$6:$F$1006,CAD_AREA!$Q$6:$Q$1006,'C-A'!$H$6:$H$1006,CAD_AREA!U$5)</f>
        <v>0</v>
      </c>
      <c r="V50" s="5">
        <f t="shared" si="4"/>
        <v>0</v>
      </c>
      <c r="W50" s="6">
        <f>V50/'C-A'!$Q$6</f>
        <v>0</v>
      </c>
      <c r="X50" s="6"/>
      <c r="Y50" s="11">
        <f t="shared" si="10"/>
        <v>4.4999999999999969E-5</v>
      </c>
      <c r="Z50" s="5">
        <f t="shared" si="5"/>
        <v>0</v>
      </c>
      <c r="AA50" s="5">
        <f t="shared" si="6"/>
        <v>4.4999999999999969E-5</v>
      </c>
      <c r="AB50" s="5">
        <f>COUNTIFS('C-E'!$E$6:$E$994,CAD_AREA!$C$6:$C$506)</f>
        <v>0</v>
      </c>
      <c r="AC50" s="1">
        <f>COUNTIFS('C-E'!$E$6:$E$994,CAD_AREA!$Z50,'C-E'!$I$6:$I$994,CAD_AREA!AC$5)</f>
        <v>0</v>
      </c>
      <c r="AD50" s="1">
        <f>COUNTIFS('C-E'!$E$6:$E$994,CAD_AREA!$Z50,'C-E'!$I$6:$I$994,CAD_AREA!AD$5)</f>
        <v>0</v>
      </c>
      <c r="AE50" s="1" t="str">
        <f t="shared" si="7"/>
        <v/>
      </c>
    </row>
    <row r="51" spans="2:31" ht="30" customHeight="1" x14ac:dyDescent="0.25">
      <c r="B51" s="1">
        <f t="shared" si="9"/>
        <v>4.5999999999999966E-5</v>
      </c>
      <c r="C51" s="79"/>
      <c r="D51" s="80"/>
      <c r="E51" s="5">
        <f t="shared" si="8"/>
        <v>4.5999999999999966E-5</v>
      </c>
      <c r="F51" s="5">
        <f>COUNTIFS(PPRA!$D$6:$D$607,CAD_AREA!C51)</f>
        <v>0</v>
      </c>
      <c r="G51" s="5">
        <f>COUNTIFS(PPRA!$D$6:$D$607,CAD_AREA!$C51,PPRA!$E$6:$E$607,CAD_AREA!G$5)</f>
        <v>0</v>
      </c>
      <c r="H51" s="5">
        <f>COUNTIFS(PPRA!$D$6:$D$607,CAD_AREA!$C51,PPRA!$E$6:$E$607,CAD_AREA!H$5)</f>
        <v>0</v>
      </c>
      <c r="I51" s="5">
        <f>COUNTIFS(PPRA!$D$6:$D$607,CAD_AREA!$C51,PPRA!$E$6:$E$607,CAD_AREA!I$5)</f>
        <v>0</v>
      </c>
      <c r="J51" s="5">
        <f>COUNTIFS(PPRA!$D$6:$D$607,CAD_AREA!$C51,PPRA!$E$6:$E$607,CAD_AREA!J$5)</f>
        <v>0</v>
      </c>
      <c r="K51" s="5">
        <f>SUMIFS(PPRA!$B$6:$B$607,PPRA!$D$6:$D$607,CAD_AREA!C51)</f>
        <v>0</v>
      </c>
      <c r="L51" s="5">
        <f t="shared" si="1"/>
        <v>0</v>
      </c>
      <c r="M51" s="5">
        <f>COUNTIFS(CAD_FUNC!$E$6:$E$106,CAD_AREA!$C$6:$C$106)</f>
        <v>0</v>
      </c>
      <c r="O51" s="1">
        <f t="shared" si="2"/>
        <v>4.5999999999999966E-5</v>
      </c>
      <c r="P51" s="5">
        <f>COUNTIFS('C-A'!$F$6:$F$1006,CAD_AREA!$C$6:$C$1006)</f>
        <v>0</v>
      </c>
      <c r="Q51" s="5">
        <f t="shared" si="3"/>
        <v>0</v>
      </c>
      <c r="R51" s="5">
        <f>COUNTIFS('C-A'!$F$6:$F$1006,CAD_AREA!$Q$6:$Q$1006,'C-A'!$H$6:$H$1006,CAD_AREA!R$5)</f>
        <v>0</v>
      </c>
      <c r="S51" s="5">
        <f>COUNTIFS('C-A'!$F$6:$F$1006,CAD_AREA!$Q$6:$Q$1006,'C-A'!$H$6:$H$1006,CAD_AREA!S$5)</f>
        <v>0</v>
      </c>
      <c r="T51" s="5">
        <f>COUNTIFS('C-A'!$F$6:$F$1006,CAD_AREA!$Q$6:$Q$1006,'C-A'!$H$6:$H$1006,CAD_AREA!T$5)</f>
        <v>0</v>
      </c>
      <c r="U51" s="5">
        <f>COUNTIFS('C-A'!$F$6:$F$1006,CAD_AREA!$Q$6:$Q$1006,'C-A'!$H$6:$H$1006,CAD_AREA!U$5)</f>
        <v>0</v>
      </c>
      <c r="V51" s="5">
        <f t="shared" si="4"/>
        <v>0</v>
      </c>
      <c r="W51" s="6">
        <f>V51/'C-A'!$Q$6</f>
        <v>0</v>
      </c>
      <c r="X51" s="6"/>
      <c r="Y51" s="11">
        <f t="shared" si="10"/>
        <v>4.5999999999999966E-5</v>
      </c>
      <c r="Z51" s="5">
        <f t="shared" si="5"/>
        <v>0</v>
      </c>
      <c r="AA51" s="5">
        <f t="shared" si="6"/>
        <v>4.5999999999999966E-5</v>
      </c>
      <c r="AB51" s="5">
        <f>COUNTIFS('C-E'!$E$6:$E$994,CAD_AREA!$C$6:$C$506)</f>
        <v>0</v>
      </c>
      <c r="AC51" s="1">
        <f>COUNTIFS('C-E'!$E$6:$E$994,CAD_AREA!$Z51,'C-E'!$I$6:$I$994,CAD_AREA!AC$5)</f>
        <v>0</v>
      </c>
      <c r="AD51" s="1">
        <f>COUNTIFS('C-E'!$E$6:$E$994,CAD_AREA!$Z51,'C-E'!$I$6:$I$994,CAD_AREA!AD$5)</f>
        <v>0</v>
      </c>
      <c r="AE51" s="1" t="str">
        <f t="shared" si="7"/>
        <v/>
      </c>
    </row>
    <row r="52" spans="2:31" ht="30" customHeight="1" x14ac:dyDescent="0.25">
      <c r="B52" s="1">
        <f t="shared" si="9"/>
        <v>4.6999999999999963E-5</v>
      </c>
      <c r="C52" s="79"/>
      <c r="D52" s="80"/>
      <c r="E52" s="5">
        <f t="shared" si="8"/>
        <v>4.6999999999999963E-5</v>
      </c>
      <c r="F52" s="5">
        <f>COUNTIFS(PPRA!$D$6:$D$607,CAD_AREA!C52)</f>
        <v>0</v>
      </c>
      <c r="G52" s="5">
        <f>COUNTIFS(PPRA!$D$6:$D$607,CAD_AREA!$C52,PPRA!$E$6:$E$607,CAD_AREA!G$5)</f>
        <v>0</v>
      </c>
      <c r="H52" s="5">
        <f>COUNTIFS(PPRA!$D$6:$D$607,CAD_AREA!$C52,PPRA!$E$6:$E$607,CAD_AREA!H$5)</f>
        <v>0</v>
      </c>
      <c r="I52" s="5">
        <f>COUNTIFS(PPRA!$D$6:$D$607,CAD_AREA!$C52,PPRA!$E$6:$E$607,CAD_AREA!I$5)</f>
        <v>0</v>
      </c>
      <c r="J52" s="5">
        <f>COUNTIFS(PPRA!$D$6:$D$607,CAD_AREA!$C52,PPRA!$E$6:$E$607,CAD_AREA!J$5)</f>
        <v>0</v>
      </c>
      <c r="K52" s="5">
        <f>SUMIFS(PPRA!$B$6:$B$607,PPRA!$D$6:$D$607,CAD_AREA!C52)</f>
        <v>0</v>
      </c>
      <c r="L52" s="5">
        <f t="shared" si="1"/>
        <v>0</v>
      </c>
      <c r="M52" s="5">
        <f>COUNTIFS(CAD_FUNC!$E$6:$E$106,CAD_AREA!$C$6:$C$106)</f>
        <v>0</v>
      </c>
      <c r="O52" s="1">
        <f t="shared" si="2"/>
        <v>4.6999999999999963E-5</v>
      </c>
      <c r="P52" s="5">
        <f>COUNTIFS('C-A'!$F$6:$F$1006,CAD_AREA!$C$6:$C$1006)</f>
        <v>0</v>
      </c>
      <c r="Q52" s="5">
        <f t="shared" si="3"/>
        <v>0</v>
      </c>
      <c r="R52" s="5">
        <f>COUNTIFS('C-A'!$F$6:$F$1006,CAD_AREA!$Q$6:$Q$1006,'C-A'!$H$6:$H$1006,CAD_AREA!R$5)</f>
        <v>0</v>
      </c>
      <c r="S52" s="5">
        <f>COUNTIFS('C-A'!$F$6:$F$1006,CAD_AREA!$Q$6:$Q$1006,'C-A'!$H$6:$H$1006,CAD_AREA!S$5)</f>
        <v>0</v>
      </c>
      <c r="T52" s="5">
        <f>COUNTIFS('C-A'!$F$6:$F$1006,CAD_AREA!$Q$6:$Q$1006,'C-A'!$H$6:$H$1006,CAD_AREA!T$5)</f>
        <v>0</v>
      </c>
      <c r="U52" s="5">
        <f>COUNTIFS('C-A'!$F$6:$F$1006,CAD_AREA!$Q$6:$Q$1006,'C-A'!$H$6:$H$1006,CAD_AREA!U$5)</f>
        <v>0</v>
      </c>
      <c r="V52" s="5">
        <f t="shared" si="4"/>
        <v>0</v>
      </c>
      <c r="W52" s="6">
        <f>V52/'C-A'!$Q$6</f>
        <v>0</v>
      </c>
      <c r="X52" s="6"/>
      <c r="Y52" s="11">
        <f t="shared" si="10"/>
        <v>4.6999999999999963E-5</v>
      </c>
      <c r="Z52" s="5">
        <f t="shared" si="5"/>
        <v>0</v>
      </c>
      <c r="AA52" s="5">
        <f t="shared" si="6"/>
        <v>4.6999999999999963E-5</v>
      </c>
      <c r="AB52" s="5">
        <f>COUNTIFS('C-E'!$E$6:$E$994,CAD_AREA!$C$6:$C$506)</f>
        <v>0</v>
      </c>
      <c r="AC52" s="1">
        <f>COUNTIFS('C-E'!$E$6:$E$994,CAD_AREA!$Z52,'C-E'!$I$6:$I$994,CAD_AREA!AC$5)</f>
        <v>0</v>
      </c>
      <c r="AD52" s="1">
        <f>COUNTIFS('C-E'!$E$6:$E$994,CAD_AREA!$Z52,'C-E'!$I$6:$I$994,CAD_AREA!AD$5)</f>
        <v>0</v>
      </c>
      <c r="AE52" s="1" t="str">
        <f t="shared" si="7"/>
        <v/>
      </c>
    </row>
    <row r="53" spans="2:31" ht="30" customHeight="1" x14ac:dyDescent="0.25">
      <c r="B53" s="1">
        <f t="shared" si="9"/>
        <v>4.7999999999999961E-5</v>
      </c>
      <c r="C53" s="79"/>
      <c r="D53" s="80"/>
      <c r="E53" s="5">
        <f t="shared" si="8"/>
        <v>4.7999999999999961E-5</v>
      </c>
      <c r="F53" s="5">
        <f>COUNTIFS(PPRA!$D$6:$D$607,CAD_AREA!C53)</f>
        <v>0</v>
      </c>
      <c r="G53" s="5">
        <f>COUNTIFS(PPRA!$D$6:$D$607,CAD_AREA!$C53,PPRA!$E$6:$E$607,CAD_AREA!G$5)</f>
        <v>0</v>
      </c>
      <c r="H53" s="5">
        <f>COUNTIFS(PPRA!$D$6:$D$607,CAD_AREA!$C53,PPRA!$E$6:$E$607,CAD_AREA!H$5)</f>
        <v>0</v>
      </c>
      <c r="I53" s="5">
        <f>COUNTIFS(PPRA!$D$6:$D$607,CAD_AREA!$C53,PPRA!$E$6:$E$607,CAD_AREA!I$5)</f>
        <v>0</v>
      </c>
      <c r="J53" s="5">
        <f>COUNTIFS(PPRA!$D$6:$D$607,CAD_AREA!$C53,PPRA!$E$6:$E$607,CAD_AREA!J$5)</f>
        <v>0</v>
      </c>
      <c r="K53" s="5">
        <f>SUMIFS(PPRA!$B$6:$B$607,PPRA!$D$6:$D$607,CAD_AREA!C53)</f>
        <v>0</v>
      </c>
      <c r="L53" s="5">
        <f t="shared" si="1"/>
        <v>0</v>
      </c>
      <c r="M53" s="5">
        <f>COUNTIFS(CAD_FUNC!$E$6:$E$106,CAD_AREA!$C$6:$C$106)</f>
        <v>0</v>
      </c>
      <c r="O53" s="1">
        <f t="shared" si="2"/>
        <v>4.7999999999999961E-5</v>
      </c>
      <c r="P53" s="5">
        <f>COUNTIFS('C-A'!$F$6:$F$1006,CAD_AREA!$C$6:$C$1006)</f>
        <v>0</v>
      </c>
      <c r="Q53" s="5">
        <f t="shared" si="3"/>
        <v>0</v>
      </c>
      <c r="R53" s="5">
        <f>COUNTIFS('C-A'!$F$6:$F$1006,CAD_AREA!$Q$6:$Q$1006,'C-A'!$H$6:$H$1006,CAD_AREA!R$5)</f>
        <v>0</v>
      </c>
      <c r="S53" s="5">
        <f>COUNTIFS('C-A'!$F$6:$F$1006,CAD_AREA!$Q$6:$Q$1006,'C-A'!$H$6:$H$1006,CAD_AREA!S$5)</f>
        <v>0</v>
      </c>
      <c r="T53" s="5">
        <f>COUNTIFS('C-A'!$F$6:$F$1006,CAD_AREA!$Q$6:$Q$1006,'C-A'!$H$6:$H$1006,CAD_AREA!T$5)</f>
        <v>0</v>
      </c>
      <c r="U53" s="5">
        <f>COUNTIFS('C-A'!$F$6:$F$1006,CAD_AREA!$Q$6:$Q$1006,'C-A'!$H$6:$H$1006,CAD_AREA!U$5)</f>
        <v>0</v>
      </c>
      <c r="V53" s="5">
        <f t="shared" si="4"/>
        <v>0</v>
      </c>
      <c r="W53" s="6">
        <f>V53/'C-A'!$Q$6</f>
        <v>0</v>
      </c>
      <c r="X53" s="6"/>
      <c r="Y53" s="11">
        <f t="shared" si="10"/>
        <v>4.7999999999999961E-5</v>
      </c>
      <c r="Z53" s="5">
        <f t="shared" si="5"/>
        <v>0</v>
      </c>
      <c r="AA53" s="5">
        <f t="shared" si="6"/>
        <v>4.7999999999999961E-5</v>
      </c>
      <c r="AB53" s="5">
        <f>COUNTIFS('C-E'!$E$6:$E$994,CAD_AREA!$C$6:$C$506)</f>
        <v>0</v>
      </c>
      <c r="AC53" s="1">
        <f>COUNTIFS('C-E'!$E$6:$E$994,CAD_AREA!$Z53,'C-E'!$I$6:$I$994,CAD_AREA!AC$5)</f>
        <v>0</v>
      </c>
      <c r="AD53" s="1">
        <f>COUNTIFS('C-E'!$E$6:$E$994,CAD_AREA!$Z53,'C-E'!$I$6:$I$994,CAD_AREA!AD$5)</f>
        <v>0</v>
      </c>
      <c r="AE53" s="1" t="str">
        <f t="shared" si="7"/>
        <v/>
      </c>
    </row>
    <row r="54" spans="2:31" ht="30" customHeight="1" x14ac:dyDescent="0.25">
      <c r="B54" s="1">
        <f t="shared" si="9"/>
        <v>4.8999999999999958E-5</v>
      </c>
      <c r="C54" s="79"/>
      <c r="D54" s="80"/>
      <c r="E54" s="5">
        <f t="shared" si="8"/>
        <v>4.8999999999999958E-5</v>
      </c>
      <c r="F54" s="5">
        <f>COUNTIFS(PPRA!$D$6:$D$607,CAD_AREA!C54)</f>
        <v>0</v>
      </c>
      <c r="G54" s="5">
        <f>COUNTIFS(PPRA!$D$6:$D$607,CAD_AREA!$C54,PPRA!$E$6:$E$607,CAD_AREA!G$5)</f>
        <v>0</v>
      </c>
      <c r="H54" s="5">
        <f>COUNTIFS(PPRA!$D$6:$D$607,CAD_AREA!$C54,PPRA!$E$6:$E$607,CAD_AREA!H$5)</f>
        <v>0</v>
      </c>
      <c r="I54" s="5">
        <f>COUNTIFS(PPRA!$D$6:$D$607,CAD_AREA!$C54,PPRA!$E$6:$E$607,CAD_AREA!I$5)</f>
        <v>0</v>
      </c>
      <c r="J54" s="5">
        <f>COUNTIFS(PPRA!$D$6:$D$607,CAD_AREA!$C54,PPRA!$E$6:$E$607,CAD_AREA!J$5)</f>
        <v>0</v>
      </c>
      <c r="K54" s="5">
        <f>SUMIFS(PPRA!$B$6:$B$607,PPRA!$D$6:$D$607,CAD_AREA!C54)</f>
        <v>0</v>
      </c>
      <c r="L54" s="5">
        <f t="shared" si="1"/>
        <v>0</v>
      </c>
      <c r="M54" s="5">
        <f>COUNTIFS(CAD_FUNC!$E$6:$E$106,CAD_AREA!$C$6:$C$106)</f>
        <v>0</v>
      </c>
      <c r="O54" s="1">
        <f t="shared" si="2"/>
        <v>4.8999999999999958E-5</v>
      </c>
      <c r="P54" s="5">
        <f>COUNTIFS('C-A'!$F$6:$F$1006,CAD_AREA!$C$6:$C$1006)</f>
        <v>0</v>
      </c>
      <c r="Q54" s="5">
        <f t="shared" si="3"/>
        <v>0</v>
      </c>
      <c r="R54" s="5">
        <f>COUNTIFS('C-A'!$F$6:$F$1006,CAD_AREA!$Q$6:$Q$1006,'C-A'!$H$6:$H$1006,CAD_AREA!R$5)</f>
        <v>0</v>
      </c>
      <c r="S54" s="5">
        <f>COUNTIFS('C-A'!$F$6:$F$1006,CAD_AREA!$Q$6:$Q$1006,'C-A'!$H$6:$H$1006,CAD_AREA!S$5)</f>
        <v>0</v>
      </c>
      <c r="T54" s="5">
        <f>COUNTIFS('C-A'!$F$6:$F$1006,CAD_AREA!$Q$6:$Q$1006,'C-A'!$H$6:$H$1006,CAD_AREA!T$5)</f>
        <v>0</v>
      </c>
      <c r="U54" s="5">
        <f>COUNTIFS('C-A'!$F$6:$F$1006,CAD_AREA!$Q$6:$Q$1006,'C-A'!$H$6:$H$1006,CAD_AREA!U$5)</f>
        <v>0</v>
      </c>
      <c r="V54" s="5">
        <f t="shared" si="4"/>
        <v>0</v>
      </c>
      <c r="W54" s="6">
        <f>V54/'C-A'!$Q$6</f>
        <v>0</v>
      </c>
      <c r="X54" s="6"/>
      <c r="Y54" s="11">
        <f t="shared" si="10"/>
        <v>4.8999999999999958E-5</v>
      </c>
      <c r="Z54" s="5">
        <f t="shared" si="5"/>
        <v>0</v>
      </c>
      <c r="AA54" s="5">
        <f t="shared" si="6"/>
        <v>4.8999999999999958E-5</v>
      </c>
      <c r="AB54" s="5">
        <f>COUNTIFS('C-E'!$E$6:$E$994,CAD_AREA!$C$6:$C$506)</f>
        <v>0</v>
      </c>
      <c r="AC54" s="1">
        <f>COUNTIFS('C-E'!$E$6:$E$994,CAD_AREA!$Z54,'C-E'!$I$6:$I$994,CAD_AREA!AC$5)</f>
        <v>0</v>
      </c>
      <c r="AD54" s="1">
        <f>COUNTIFS('C-E'!$E$6:$E$994,CAD_AREA!$Z54,'C-E'!$I$6:$I$994,CAD_AREA!AD$5)</f>
        <v>0</v>
      </c>
      <c r="AE54" s="1" t="str">
        <f t="shared" si="7"/>
        <v/>
      </c>
    </row>
    <row r="55" spans="2:31" ht="30" customHeight="1" x14ac:dyDescent="0.25">
      <c r="B55" s="1">
        <f t="shared" si="9"/>
        <v>4.9999999999999955E-5</v>
      </c>
      <c r="C55" s="79"/>
      <c r="D55" s="80"/>
      <c r="E55" s="5">
        <f t="shared" si="8"/>
        <v>4.9999999999999955E-5</v>
      </c>
      <c r="F55" s="5">
        <f>COUNTIFS(PPRA!$D$6:$D$607,CAD_AREA!C55)</f>
        <v>0</v>
      </c>
      <c r="G55" s="5">
        <f>COUNTIFS(PPRA!$D$6:$D$607,CAD_AREA!$C55,PPRA!$E$6:$E$607,CAD_AREA!G$5)</f>
        <v>0</v>
      </c>
      <c r="H55" s="5">
        <f>COUNTIFS(PPRA!$D$6:$D$607,CAD_AREA!$C55,PPRA!$E$6:$E$607,CAD_AREA!H$5)</f>
        <v>0</v>
      </c>
      <c r="I55" s="5">
        <f>COUNTIFS(PPRA!$D$6:$D$607,CAD_AREA!$C55,PPRA!$E$6:$E$607,CAD_AREA!I$5)</f>
        <v>0</v>
      </c>
      <c r="J55" s="5">
        <f>COUNTIFS(PPRA!$D$6:$D$607,CAD_AREA!$C55,PPRA!$E$6:$E$607,CAD_AREA!J$5)</f>
        <v>0</v>
      </c>
      <c r="K55" s="5">
        <f>SUMIFS(PPRA!$B$6:$B$607,PPRA!$D$6:$D$607,CAD_AREA!C55)</f>
        <v>0</v>
      </c>
      <c r="L55" s="5">
        <f t="shared" si="1"/>
        <v>0</v>
      </c>
      <c r="M55" s="5">
        <f>COUNTIFS(CAD_FUNC!$E$6:$E$106,CAD_AREA!$C$6:$C$106)</f>
        <v>0</v>
      </c>
      <c r="O55" s="1">
        <f t="shared" si="2"/>
        <v>4.9999999999999955E-5</v>
      </c>
      <c r="P55" s="5">
        <f>COUNTIFS('C-A'!$F$6:$F$1006,CAD_AREA!$C$6:$C$1006)</f>
        <v>0</v>
      </c>
      <c r="Q55" s="5">
        <f t="shared" si="3"/>
        <v>0</v>
      </c>
      <c r="R55" s="5">
        <f>COUNTIFS('C-A'!$F$6:$F$1006,CAD_AREA!$Q$6:$Q$1006,'C-A'!$H$6:$H$1006,CAD_AREA!R$5)</f>
        <v>0</v>
      </c>
      <c r="S55" s="5">
        <f>COUNTIFS('C-A'!$F$6:$F$1006,CAD_AREA!$Q$6:$Q$1006,'C-A'!$H$6:$H$1006,CAD_AREA!S$5)</f>
        <v>0</v>
      </c>
      <c r="T55" s="5">
        <f>COUNTIFS('C-A'!$F$6:$F$1006,CAD_AREA!$Q$6:$Q$1006,'C-A'!$H$6:$H$1006,CAD_AREA!T$5)</f>
        <v>0</v>
      </c>
      <c r="U55" s="5">
        <f>COUNTIFS('C-A'!$F$6:$F$1006,CAD_AREA!$Q$6:$Q$1006,'C-A'!$H$6:$H$1006,CAD_AREA!U$5)</f>
        <v>0</v>
      </c>
      <c r="V55" s="5">
        <f t="shared" si="4"/>
        <v>0</v>
      </c>
      <c r="W55" s="6">
        <f>V55/'C-A'!$Q$6</f>
        <v>0</v>
      </c>
      <c r="X55" s="6"/>
      <c r="Y55" s="11">
        <f t="shared" si="10"/>
        <v>4.9999999999999955E-5</v>
      </c>
      <c r="Z55" s="5">
        <f t="shared" si="5"/>
        <v>0</v>
      </c>
      <c r="AA55" s="5">
        <f t="shared" si="6"/>
        <v>4.9999999999999955E-5</v>
      </c>
      <c r="AB55" s="5">
        <f>COUNTIFS('C-E'!$E$6:$E$994,CAD_AREA!$C$6:$C$506)</f>
        <v>0</v>
      </c>
      <c r="AC55" s="1">
        <f>COUNTIFS('C-E'!$E$6:$E$994,CAD_AREA!$Z55,'C-E'!$I$6:$I$994,CAD_AREA!AC$5)</f>
        <v>0</v>
      </c>
      <c r="AD55" s="1">
        <f>COUNTIFS('C-E'!$E$6:$E$994,CAD_AREA!$Z55,'C-E'!$I$6:$I$994,CAD_AREA!AD$5)</f>
        <v>0</v>
      </c>
      <c r="AE55" s="1" t="str">
        <f t="shared" si="7"/>
        <v/>
      </c>
    </row>
    <row r="56" spans="2:31" ht="30" customHeight="1" x14ac:dyDescent="0.25">
      <c r="B56" s="1">
        <f t="shared" si="9"/>
        <v>5.0999999999999952E-5</v>
      </c>
      <c r="C56" s="79"/>
      <c r="D56" s="80"/>
      <c r="E56" s="5">
        <f t="shared" si="8"/>
        <v>5.0999999999999952E-5</v>
      </c>
      <c r="F56" s="5">
        <f>COUNTIFS(PPRA!$D$6:$D$607,CAD_AREA!C56)</f>
        <v>0</v>
      </c>
      <c r="G56" s="5">
        <f>COUNTIFS(PPRA!$D$6:$D$607,CAD_AREA!$C56,PPRA!$E$6:$E$607,CAD_AREA!G$5)</f>
        <v>0</v>
      </c>
      <c r="H56" s="5">
        <f>COUNTIFS(PPRA!$D$6:$D$607,CAD_AREA!$C56,PPRA!$E$6:$E$607,CAD_AREA!H$5)</f>
        <v>0</v>
      </c>
      <c r="I56" s="5">
        <f>COUNTIFS(PPRA!$D$6:$D$607,CAD_AREA!$C56,PPRA!$E$6:$E$607,CAD_AREA!I$5)</f>
        <v>0</v>
      </c>
      <c r="J56" s="5">
        <f>COUNTIFS(PPRA!$D$6:$D$607,CAD_AREA!$C56,PPRA!$E$6:$E$607,CAD_AREA!J$5)</f>
        <v>0</v>
      </c>
      <c r="K56" s="5">
        <f>SUMIFS(PPRA!$B$6:$B$607,PPRA!$D$6:$D$607,CAD_AREA!C56)</f>
        <v>0</v>
      </c>
      <c r="L56" s="5">
        <f t="shared" si="1"/>
        <v>0</v>
      </c>
      <c r="M56" s="5">
        <f>COUNTIFS(CAD_FUNC!$E$6:$E$106,CAD_AREA!$C$6:$C$106)</f>
        <v>0</v>
      </c>
      <c r="O56" s="1">
        <f t="shared" si="2"/>
        <v>5.0999999999999952E-5</v>
      </c>
      <c r="P56" s="5">
        <f>COUNTIFS('C-A'!$F$6:$F$1006,CAD_AREA!$C$6:$C$1006)</f>
        <v>0</v>
      </c>
      <c r="Q56" s="5">
        <f t="shared" si="3"/>
        <v>0</v>
      </c>
      <c r="R56" s="5">
        <f>COUNTIFS('C-A'!$F$6:$F$1006,CAD_AREA!$Q$6:$Q$1006,'C-A'!$H$6:$H$1006,CAD_AREA!R$5)</f>
        <v>0</v>
      </c>
      <c r="S56" s="5">
        <f>COUNTIFS('C-A'!$F$6:$F$1006,CAD_AREA!$Q$6:$Q$1006,'C-A'!$H$6:$H$1006,CAD_AREA!S$5)</f>
        <v>0</v>
      </c>
      <c r="T56" s="5">
        <f>COUNTIFS('C-A'!$F$6:$F$1006,CAD_AREA!$Q$6:$Q$1006,'C-A'!$H$6:$H$1006,CAD_AREA!T$5)</f>
        <v>0</v>
      </c>
      <c r="U56" s="5">
        <f>COUNTIFS('C-A'!$F$6:$F$1006,CAD_AREA!$Q$6:$Q$1006,'C-A'!$H$6:$H$1006,CAD_AREA!U$5)</f>
        <v>0</v>
      </c>
      <c r="V56" s="5">
        <f t="shared" si="4"/>
        <v>0</v>
      </c>
      <c r="W56" s="6">
        <f>V56/'C-A'!$Q$6</f>
        <v>0</v>
      </c>
      <c r="X56" s="6"/>
      <c r="Y56" s="11">
        <f t="shared" si="10"/>
        <v>5.0999999999999952E-5</v>
      </c>
      <c r="Z56" s="5">
        <f t="shared" si="5"/>
        <v>0</v>
      </c>
      <c r="AA56" s="5">
        <f t="shared" si="6"/>
        <v>5.0999999999999952E-5</v>
      </c>
      <c r="AB56" s="5">
        <f>COUNTIFS('C-E'!$E$6:$E$994,CAD_AREA!$C$6:$C$506)</f>
        <v>0</v>
      </c>
      <c r="AC56" s="1">
        <f>COUNTIFS('C-E'!$E$6:$E$994,CAD_AREA!$Z56,'C-E'!$I$6:$I$994,CAD_AREA!AC$5)</f>
        <v>0</v>
      </c>
      <c r="AD56" s="1">
        <f>COUNTIFS('C-E'!$E$6:$E$994,CAD_AREA!$Z56,'C-E'!$I$6:$I$994,CAD_AREA!AD$5)</f>
        <v>0</v>
      </c>
      <c r="AE56" s="1" t="str">
        <f t="shared" si="7"/>
        <v/>
      </c>
    </row>
    <row r="57" spans="2:31" ht="30" customHeight="1" x14ac:dyDescent="0.25">
      <c r="C57" s="81" t="s">
        <v>100</v>
      </c>
      <c r="D57" s="81" t="s">
        <v>27</v>
      </c>
      <c r="E57" s="5" t="s">
        <v>27</v>
      </c>
      <c r="F57" s="5" t="s">
        <v>27</v>
      </c>
      <c r="G57" s="5" t="s">
        <v>27</v>
      </c>
      <c r="H57" s="5" t="s">
        <v>27</v>
      </c>
      <c r="I57" s="5" t="s">
        <v>27</v>
      </c>
      <c r="J57" s="5" t="s">
        <v>27</v>
      </c>
      <c r="K57" s="5" t="s">
        <v>27</v>
      </c>
      <c r="L57" s="5" t="s">
        <v>27</v>
      </c>
      <c r="M57" s="5" t="s">
        <v>27</v>
      </c>
      <c r="O57" s="5" t="s">
        <v>27</v>
      </c>
      <c r="P57" s="5" t="s">
        <v>27</v>
      </c>
      <c r="Q57" s="5" t="s">
        <v>27</v>
      </c>
      <c r="R57" s="5" t="s">
        <v>27</v>
      </c>
      <c r="S57" s="5" t="s">
        <v>27</v>
      </c>
      <c r="T57" s="5" t="s">
        <v>27</v>
      </c>
      <c r="U57" s="5" t="s">
        <v>27</v>
      </c>
      <c r="V57" s="5" t="s">
        <v>27</v>
      </c>
      <c r="W57" s="5" t="s">
        <v>27</v>
      </c>
      <c r="Y57" s="5" t="s">
        <v>27</v>
      </c>
      <c r="AA57" s="5" t="s">
        <v>27</v>
      </c>
      <c r="AB57" s="5" t="s">
        <v>27</v>
      </c>
      <c r="AC57" s="1">
        <f>COUNTIFS('C-E'!$E$6:$E$994,CAD_AREA!$Z57,'C-E'!$I$6:$I$994,CAD_AREA!AC$5)</f>
        <v>0</v>
      </c>
      <c r="AD57" s="1">
        <f>COUNTIFS('C-E'!$E$6:$E$994,CAD_AREA!$Z57,'C-E'!$I$6:$I$994,CAD_AREA!AD$5)</f>
        <v>0</v>
      </c>
      <c r="AE57" s="1" t="str">
        <f t="shared" si="7"/>
        <v>Todas</v>
      </c>
    </row>
    <row r="58" spans="2:31" ht="30" customHeight="1" x14ac:dyDescent="0.25"/>
    <row r="59" spans="2:31" ht="30" customHeight="1" x14ac:dyDescent="0.25"/>
    <row r="60" spans="2:31" ht="30" customHeight="1" x14ac:dyDescent="0.25"/>
    <row r="61" spans="2:31" ht="30" customHeight="1" x14ac:dyDescent="0.25"/>
    <row r="62" spans="2:31" ht="30" customHeight="1" x14ac:dyDescent="0.25"/>
    <row r="63" spans="2:31" ht="30" customHeight="1" x14ac:dyDescent="0.25"/>
    <row r="64" spans="2:31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x14ac:dyDescent="0.25"/>
    <row r="102" x14ac:dyDescent="0.25"/>
    <row r="103" x14ac:dyDescent="0.25"/>
  </sheetData>
  <sheetProtection formatCells="0" formatColumns="0" formatRows="0" selectLockedCells="1"/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05"/>
  <sheetViews>
    <sheetView showGridLines="0" zoomScale="90" zoomScaleNormal="90" workbookViewId="0">
      <pane ySplit="2" topLeftCell="A3" activePane="bottomLeft" state="frozen"/>
      <selection activeCell="D3" sqref="D3"/>
      <selection pane="bottomLeft" activeCell="F3" sqref="F3"/>
    </sheetView>
  </sheetViews>
  <sheetFormatPr defaultColWidth="8.85546875" defaultRowHeight="30" customHeight="1" x14ac:dyDescent="0.25"/>
  <cols>
    <col min="1" max="1" width="2.28515625" style="2" customWidth="1"/>
    <col min="2" max="2" width="1.42578125" customWidth="1"/>
    <col min="3" max="3" width="24.42578125" customWidth="1"/>
    <col min="4" max="4" width="19.42578125" customWidth="1"/>
    <col min="5" max="5" width="21.28515625" customWidth="1"/>
    <col min="6" max="8" width="19.42578125" customWidth="1"/>
    <col min="9" max="9" width="19.28515625" customWidth="1"/>
    <col min="10" max="10" width="21.5703125" customWidth="1"/>
    <col min="11" max="11" width="19.140625" customWidth="1"/>
  </cols>
  <sheetData>
    <row r="1" spans="3:13" s="100" customFormat="1" ht="39" customHeight="1" x14ac:dyDescent="0.25">
      <c r="E1" s="101"/>
    </row>
    <row r="2" spans="3:13" s="93" customFormat="1" ht="30" customHeight="1" x14ac:dyDescent="0.25">
      <c r="C2" s="94"/>
      <c r="D2" s="95"/>
      <c r="E2" s="95"/>
      <c r="F2" s="95"/>
      <c r="G2" s="95"/>
      <c r="H2" s="95"/>
      <c r="I2" s="95"/>
    </row>
    <row r="3" spans="3:13" s="2" customFormat="1" ht="44.25" customHeight="1" x14ac:dyDescent="0.25">
      <c r="C3" s="91"/>
      <c r="E3" s="92"/>
      <c r="F3" s="92"/>
    </row>
    <row r="5" spans="3:13" ht="46.5" x14ac:dyDescent="0.25">
      <c r="C5" s="112" t="s">
        <v>143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3:13" ht="92.25" x14ac:dyDescent="1.35">
      <c r="C6" s="27" t="s">
        <v>144</v>
      </c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3:13" ht="15" x14ac:dyDescent="0.25">
      <c r="C7" s="9"/>
      <c r="D7" s="9"/>
      <c r="E7" s="9"/>
      <c r="F7" s="10"/>
      <c r="G7" s="9"/>
      <c r="H7" s="9"/>
      <c r="I7" s="9"/>
      <c r="J7" s="9"/>
      <c r="K7" s="9"/>
      <c r="L7" s="9"/>
      <c r="M7" s="9"/>
    </row>
    <row r="8" spans="3:13" ht="46.5" x14ac:dyDescent="0.25">
      <c r="C8" s="28" t="s">
        <v>145</v>
      </c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3:13" ht="46.5" x14ac:dyDescent="0.25">
      <c r="C9" s="28" t="s">
        <v>146</v>
      </c>
    </row>
    <row r="10" spans="3:13" ht="46.5" x14ac:dyDescent="0.25">
      <c r="C10" s="28"/>
    </row>
    <row r="12" spans="3:13" ht="30" customHeight="1" x14ac:dyDescent="0.25">
      <c r="C12" s="30" t="s">
        <v>145</v>
      </c>
    </row>
    <row r="13" spans="3:13" ht="5.25" customHeight="1" x14ac:dyDescent="0.25"/>
    <row r="14" spans="3:13" ht="5.25" customHeight="1" thickBot="1" x14ac:dyDescent="0.3">
      <c r="E14" s="1"/>
      <c r="F14" s="1"/>
      <c r="G14" s="1"/>
      <c r="H14" s="1"/>
    </row>
    <row r="15" spans="3:13" ht="30" customHeight="1" thickTop="1" thickBot="1" x14ac:dyDescent="0.3">
      <c r="C15" s="104" t="str">
        <f>RC_ACID!C5</f>
        <v>Análise de Acidentes</v>
      </c>
      <c r="D15" s="104"/>
      <c r="E15" s="104"/>
      <c r="F15" s="104"/>
      <c r="G15" s="104"/>
      <c r="H15" s="104"/>
    </row>
    <row r="16" spans="3:13" ht="30" customHeight="1" thickTop="1" thickBot="1" x14ac:dyDescent="0.3">
      <c r="C16" s="26" t="str">
        <f>RC_ACID!C6</f>
        <v>Item</v>
      </c>
      <c r="D16" s="26" t="str">
        <f>RC_ACID!D6</f>
        <v>Acidentes</v>
      </c>
      <c r="E16" s="26" t="str">
        <f>RC_ACID!E6</f>
        <v>Feridos levemente</v>
      </c>
      <c r="F16" s="26" t="str">
        <f>RC_ACID!F6</f>
        <v>Feridos</v>
      </c>
      <c r="G16" s="26" t="str">
        <f>RC_ACID!G6</f>
        <v>Feridos gravemente</v>
      </c>
      <c r="H16" s="26" t="str">
        <f>RC_ACID!H6</f>
        <v>Óbito</v>
      </c>
    </row>
    <row r="17" spans="3:10" ht="30" customHeight="1" thickTop="1" thickBot="1" x14ac:dyDescent="0.3">
      <c r="C17" s="26" t="str">
        <f>RC_ACID!C7</f>
        <v>Janeiro</v>
      </c>
      <c r="D17" s="3">
        <f>RC_ACID!D7</f>
        <v>0</v>
      </c>
      <c r="E17" s="3">
        <f>RC_ACID!E7</f>
        <v>0</v>
      </c>
      <c r="F17" s="3">
        <f>RC_ACID!F7</f>
        <v>0</v>
      </c>
      <c r="G17" s="3">
        <f>RC_ACID!G7</f>
        <v>0</v>
      </c>
      <c r="H17" s="3">
        <f>RC_ACID!H7</f>
        <v>0</v>
      </c>
    </row>
    <row r="18" spans="3:10" ht="30" customHeight="1" thickTop="1" thickBot="1" x14ac:dyDescent="0.3">
      <c r="C18" s="26" t="str">
        <f>RC_ACID!C8</f>
        <v>Fevereiro</v>
      </c>
      <c r="D18" s="3">
        <f>RC_ACID!D8</f>
        <v>1</v>
      </c>
      <c r="E18" s="3">
        <f>RC_ACID!E8</f>
        <v>1</v>
      </c>
      <c r="F18" s="3">
        <f>RC_ACID!F8</f>
        <v>0</v>
      </c>
      <c r="G18" s="3">
        <f>RC_ACID!G8</f>
        <v>0</v>
      </c>
      <c r="H18" s="3">
        <f>RC_ACID!H8</f>
        <v>0</v>
      </c>
    </row>
    <row r="19" spans="3:10" ht="30" customHeight="1" thickTop="1" thickBot="1" x14ac:dyDescent="0.3">
      <c r="C19" s="26" t="str">
        <f>RC_ACID!C9</f>
        <v>Março</v>
      </c>
      <c r="D19" s="3">
        <f>RC_ACID!D9</f>
        <v>0</v>
      </c>
      <c r="E19" s="3">
        <f>RC_ACID!E9</f>
        <v>0</v>
      </c>
      <c r="F19" s="3">
        <f>RC_ACID!F9</f>
        <v>0</v>
      </c>
      <c r="G19" s="3">
        <f>RC_ACID!G9</f>
        <v>0</v>
      </c>
      <c r="H19" s="3">
        <f>RC_ACID!H9</f>
        <v>0</v>
      </c>
    </row>
    <row r="20" spans="3:10" ht="30" customHeight="1" thickTop="1" thickBot="1" x14ac:dyDescent="0.3">
      <c r="C20" s="26" t="str">
        <f>RC_ACID!C10</f>
        <v>Abril</v>
      </c>
      <c r="D20" s="3">
        <f>RC_ACID!D10</f>
        <v>0</v>
      </c>
      <c r="E20" s="3">
        <f>RC_ACID!E10</f>
        <v>0</v>
      </c>
      <c r="F20" s="3">
        <f>RC_ACID!F10</f>
        <v>0</v>
      </c>
      <c r="G20" s="3">
        <f>RC_ACID!G10</f>
        <v>0</v>
      </c>
      <c r="H20" s="3">
        <f>RC_ACID!H10</f>
        <v>0</v>
      </c>
    </row>
    <row r="21" spans="3:10" ht="30" customHeight="1" thickTop="1" thickBot="1" x14ac:dyDescent="0.3">
      <c r="C21" s="26" t="str">
        <f>RC_ACID!C11</f>
        <v>Maio</v>
      </c>
      <c r="D21" s="3">
        <f>RC_ACID!D11</f>
        <v>0</v>
      </c>
      <c r="E21" s="3">
        <f>RC_ACID!E11</f>
        <v>0</v>
      </c>
      <c r="F21" s="3">
        <f>RC_ACID!F11</f>
        <v>0</v>
      </c>
      <c r="G21" s="3">
        <f>RC_ACID!G11</f>
        <v>0</v>
      </c>
      <c r="H21" s="3">
        <f>RC_ACID!H11</f>
        <v>0</v>
      </c>
    </row>
    <row r="22" spans="3:10" ht="30" customHeight="1" thickTop="1" thickBot="1" x14ac:dyDescent="0.3">
      <c r="C22" s="26" t="str">
        <f>RC_ACID!C12</f>
        <v>Junho</v>
      </c>
      <c r="D22" s="3">
        <f>RC_ACID!D12</f>
        <v>0</v>
      </c>
      <c r="E22" s="3">
        <f>RC_ACID!E12</f>
        <v>0</v>
      </c>
      <c r="F22" s="3">
        <f>RC_ACID!F12</f>
        <v>0</v>
      </c>
      <c r="G22" s="3">
        <f>RC_ACID!G12</f>
        <v>0</v>
      </c>
      <c r="H22" s="3">
        <f>RC_ACID!H12</f>
        <v>0</v>
      </c>
    </row>
    <row r="23" spans="3:10" ht="30" customHeight="1" thickTop="1" thickBot="1" x14ac:dyDescent="0.3">
      <c r="C23" s="26" t="str">
        <f>RC_ACID!C13</f>
        <v>Julho</v>
      </c>
      <c r="D23" s="3">
        <f>RC_ACID!D13</f>
        <v>4</v>
      </c>
      <c r="E23" s="3">
        <f>RC_ACID!E13</f>
        <v>0</v>
      </c>
      <c r="F23" s="3">
        <f>RC_ACID!F13</f>
        <v>2</v>
      </c>
      <c r="G23" s="3">
        <f>RC_ACID!G13</f>
        <v>1</v>
      </c>
      <c r="H23" s="3">
        <f>RC_ACID!H13</f>
        <v>1</v>
      </c>
    </row>
    <row r="24" spans="3:10" ht="30" customHeight="1" thickTop="1" thickBot="1" x14ac:dyDescent="0.3">
      <c r="C24" s="26" t="str">
        <f>RC_ACID!C14</f>
        <v>Agosto</v>
      </c>
      <c r="D24" s="3">
        <f>RC_ACID!D14</f>
        <v>0</v>
      </c>
      <c r="E24" s="3">
        <f>RC_ACID!E14</f>
        <v>0</v>
      </c>
      <c r="F24" s="3">
        <f>RC_ACID!F14</f>
        <v>0</v>
      </c>
      <c r="G24" s="3">
        <f>RC_ACID!G14</f>
        <v>0</v>
      </c>
      <c r="H24" s="3">
        <f>RC_ACID!H14</f>
        <v>0</v>
      </c>
    </row>
    <row r="25" spans="3:10" ht="30" customHeight="1" thickTop="1" thickBot="1" x14ac:dyDescent="0.3">
      <c r="C25" s="26" t="str">
        <f>RC_ACID!C15</f>
        <v>Setembro</v>
      </c>
      <c r="D25" s="3">
        <f>RC_ACID!D15</f>
        <v>0</v>
      </c>
      <c r="E25" s="3">
        <f>RC_ACID!E15</f>
        <v>0</v>
      </c>
      <c r="F25" s="3">
        <f>RC_ACID!F15</f>
        <v>0</v>
      </c>
      <c r="G25" s="3">
        <f>RC_ACID!G15</f>
        <v>0</v>
      </c>
      <c r="H25" s="3">
        <f>RC_ACID!H15</f>
        <v>0</v>
      </c>
    </row>
    <row r="26" spans="3:10" ht="30" customHeight="1" thickTop="1" thickBot="1" x14ac:dyDescent="0.3">
      <c r="C26" s="26" t="str">
        <f>RC_ACID!C16</f>
        <v>Outubro</v>
      </c>
      <c r="D26" s="3">
        <f>RC_ACID!D16</f>
        <v>0</v>
      </c>
      <c r="E26" s="3">
        <f>RC_ACID!E16</f>
        <v>0</v>
      </c>
      <c r="F26" s="3">
        <f>RC_ACID!F16</f>
        <v>0</v>
      </c>
      <c r="G26" s="3">
        <f>RC_ACID!G16</f>
        <v>0</v>
      </c>
      <c r="H26" s="3">
        <f>RC_ACID!H16</f>
        <v>0</v>
      </c>
    </row>
    <row r="27" spans="3:10" ht="30" customHeight="1" thickTop="1" thickBot="1" x14ac:dyDescent="0.3">
      <c r="C27" s="26" t="str">
        <f>RC_ACID!C17</f>
        <v>Novembro</v>
      </c>
      <c r="D27" s="3">
        <f>RC_ACID!D17</f>
        <v>0</v>
      </c>
      <c r="E27" s="3">
        <f>RC_ACID!E17</f>
        <v>0</v>
      </c>
      <c r="F27" s="3">
        <f>RC_ACID!F17</f>
        <v>0</v>
      </c>
      <c r="G27" s="3">
        <f>RC_ACID!G17</f>
        <v>0</v>
      </c>
      <c r="H27" s="3">
        <f>RC_ACID!H17</f>
        <v>0</v>
      </c>
    </row>
    <row r="28" spans="3:10" ht="30" customHeight="1" thickTop="1" thickBot="1" x14ac:dyDescent="0.3">
      <c r="C28" s="26" t="str">
        <f>RC_ACID!C18</f>
        <v>Dezembro</v>
      </c>
      <c r="D28" s="3">
        <f>RC_ACID!D18</f>
        <v>0</v>
      </c>
      <c r="E28" s="3">
        <f>RC_ACID!E18</f>
        <v>0</v>
      </c>
      <c r="F28" s="3">
        <f>RC_ACID!F18</f>
        <v>0</v>
      </c>
      <c r="G28" s="3">
        <f>RC_ACID!G18</f>
        <v>0</v>
      </c>
      <c r="H28" s="3">
        <f>RC_ACID!H18</f>
        <v>0</v>
      </c>
    </row>
    <row r="29" spans="3:10" ht="30" customHeight="1" thickTop="1" thickBot="1" x14ac:dyDescent="0.3">
      <c r="E29" s="1"/>
      <c r="F29" s="1"/>
      <c r="G29" s="1"/>
      <c r="H29" s="1"/>
      <c r="I29" s="1"/>
    </row>
    <row r="30" spans="3:10" ht="30" customHeight="1" thickTop="1" thickBot="1" x14ac:dyDescent="0.3">
      <c r="C30" s="104" t="str">
        <f>RC_ACID!J5</f>
        <v>Análise de Acidentes por Área</v>
      </c>
      <c r="D30" s="104"/>
      <c r="E30" s="104"/>
      <c r="F30" s="104"/>
      <c r="G30" s="104"/>
      <c r="H30" s="104"/>
      <c r="I30" s="104"/>
      <c r="J30" s="104"/>
    </row>
    <row r="31" spans="3:10" ht="36.75" customHeight="1" thickTop="1" thickBot="1" x14ac:dyDescent="0.3">
      <c r="C31" s="26" t="str">
        <f>RC_ACID!J6</f>
        <v>Top 10 - Áreas com Acidentes</v>
      </c>
      <c r="D31" s="26" t="str">
        <f>RC_ACID!K6</f>
        <v>Acidentes</v>
      </c>
      <c r="E31" s="26" t="str">
        <f>RC_ACID!L6</f>
        <v>Feridos levemente</v>
      </c>
      <c r="F31" s="26" t="str">
        <f>RC_ACID!M6</f>
        <v>Feridos</v>
      </c>
      <c r="G31" s="26" t="str">
        <f>RC_ACID!N6</f>
        <v>Feridos gravemente</v>
      </c>
      <c r="H31" s="26" t="str">
        <f>RC_ACID!O6</f>
        <v>Óbito</v>
      </c>
      <c r="I31" s="26" t="str">
        <f>RC_ACID!P6</f>
        <v>Meta</v>
      </c>
      <c r="J31" s="26" t="str">
        <f>RC_ACID!Q6</f>
        <v>Diferença</v>
      </c>
    </row>
    <row r="32" spans="3:10" ht="30" customHeight="1" thickTop="1" thickBot="1" x14ac:dyDescent="0.3">
      <c r="C32" s="3" t="str">
        <f>RC_ACID!J7</f>
        <v>Gestão de pessoas</v>
      </c>
      <c r="D32" s="3">
        <f>RC_ACID!K7</f>
        <v>1</v>
      </c>
      <c r="E32" s="3">
        <f>RC_ACID!L7</f>
        <v>1</v>
      </c>
      <c r="F32" s="3">
        <f>RC_ACID!M7</f>
        <v>0</v>
      </c>
      <c r="G32" s="3">
        <f>RC_ACID!N7</f>
        <v>0</v>
      </c>
      <c r="H32" s="3">
        <f>RC_ACID!O7</f>
        <v>0</v>
      </c>
      <c r="I32" s="73">
        <f>RC_ACID!P7</f>
        <v>2</v>
      </c>
      <c r="J32" s="73">
        <f>RC_ACID!Q7</f>
        <v>1</v>
      </c>
    </row>
    <row r="33" spans="3:11" ht="30" customHeight="1" thickTop="1" thickBot="1" x14ac:dyDescent="0.3">
      <c r="C33" s="3" t="str">
        <f>RC_ACID!J8</f>
        <v>Contabilidade</v>
      </c>
      <c r="D33" s="3">
        <f>RC_ACID!K8</f>
        <v>1</v>
      </c>
      <c r="E33" s="3">
        <f>RC_ACID!L8</f>
        <v>0</v>
      </c>
      <c r="F33" s="3">
        <f>RC_ACID!M8</f>
        <v>0</v>
      </c>
      <c r="G33" s="3">
        <f>RC_ACID!N8</f>
        <v>0</v>
      </c>
      <c r="H33" s="3">
        <f>RC_ACID!O8</f>
        <v>1</v>
      </c>
      <c r="I33" s="73">
        <f>RC_ACID!P8</f>
        <v>2</v>
      </c>
      <c r="J33" s="73">
        <f>RC_ACID!Q8</f>
        <v>1</v>
      </c>
    </row>
    <row r="34" spans="3:11" ht="30" customHeight="1" thickTop="1" thickBot="1" x14ac:dyDescent="0.3">
      <c r="C34" s="3" t="str">
        <f>RC_ACID!J9</f>
        <v>Logística</v>
      </c>
      <c r="D34" s="3">
        <f>RC_ACID!K9</f>
        <v>1</v>
      </c>
      <c r="E34" s="3">
        <f>RC_ACID!L9</f>
        <v>0</v>
      </c>
      <c r="F34" s="3">
        <f>RC_ACID!M9</f>
        <v>0</v>
      </c>
      <c r="G34" s="3">
        <f>RC_ACID!N9</f>
        <v>1</v>
      </c>
      <c r="H34" s="3">
        <f>RC_ACID!O9</f>
        <v>0</v>
      </c>
      <c r="I34" s="73">
        <f>RC_ACID!P9</f>
        <v>5</v>
      </c>
      <c r="J34" s="73">
        <f>RC_ACID!Q9</f>
        <v>4</v>
      </c>
    </row>
    <row r="35" spans="3:11" ht="30" customHeight="1" thickTop="1" thickBot="1" x14ac:dyDescent="0.3">
      <c r="C35" s="3" t="str">
        <f>RC_ACID!J10</f>
        <v>Jurídico</v>
      </c>
      <c r="D35" s="3">
        <f>RC_ACID!K10</f>
        <v>1</v>
      </c>
      <c r="E35" s="3">
        <f>RC_ACID!L10</f>
        <v>0</v>
      </c>
      <c r="F35" s="3">
        <f>RC_ACID!M10</f>
        <v>1</v>
      </c>
      <c r="G35" s="3">
        <f>RC_ACID!N10</f>
        <v>0</v>
      </c>
      <c r="H35" s="3">
        <f>RC_ACID!O10</f>
        <v>0</v>
      </c>
      <c r="I35" s="73">
        <f>RC_ACID!P10</f>
        <v>1</v>
      </c>
      <c r="J35" s="73">
        <f>RC_ACID!Q10</f>
        <v>0</v>
      </c>
    </row>
    <row r="36" spans="3:11" ht="30" customHeight="1" thickTop="1" thickBot="1" x14ac:dyDescent="0.3">
      <c r="C36" s="3" t="str">
        <f>RC_ACID!J11</f>
        <v>Financeiro</v>
      </c>
      <c r="D36" s="3">
        <f>RC_ACID!K11</f>
        <v>1</v>
      </c>
      <c r="E36" s="3">
        <f>RC_ACID!L11</f>
        <v>0</v>
      </c>
      <c r="F36" s="3">
        <f>RC_ACID!M11</f>
        <v>1</v>
      </c>
      <c r="G36" s="3">
        <f>RC_ACID!N11</f>
        <v>0</v>
      </c>
      <c r="H36" s="3">
        <f>RC_ACID!O11</f>
        <v>0</v>
      </c>
      <c r="I36" s="73">
        <f>RC_ACID!P11</f>
        <v>1</v>
      </c>
      <c r="J36" s="73">
        <f>RC_ACID!Q11</f>
        <v>0</v>
      </c>
    </row>
    <row r="37" spans="3:11" ht="30" customHeight="1" thickTop="1" thickBot="1" x14ac:dyDescent="0.3">
      <c r="C37" s="3" t="str">
        <f>RC_ACID!J12</f>
        <v/>
      </c>
      <c r="D37" s="3" t="str">
        <f>RC_ACID!K12</f>
        <v/>
      </c>
      <c r="E37" s="3" t="str">
        <f>RC_ACID!L12</f>
        <v/>
      </c>
      <c r="F37" s="3" t="str">
        <f>RC_ACID!M12</f>
        <v/>
      </c>
      <c r="G37" s="3" t="str">
        <f>RC_ACID!N12</f>
        <v/>
      </c>
      <c r="H37" s="3" t="str">
        <f>RC_ACID!O12</f>
        <v/>
      </c>
      <c r="I37" s="73" t="str">
        <f>RC_ACID!P12</f>
        <v/>
      </c>
      <c r="J37" s="73" t="str">
        <f>RC_ACID!Q12</f>
        <v/>
      </c>
    </row>
    <row r="38" spans="3:11" ht="30" customHeight="1" thickTop="1" thickBot="1" x14ac:dyDescent="0.3">
      <c r="C38" s="3" t="str">
        <f>RC_ACID!J13</f>
        <v/>
      </c>
      <c r="D38" s="3" t="str">
        <f>RC_ACID!K13</f>
        <v/>
      </c>
      <c r="E38" s="3" t="str">
        <f>RC_ACID!L13</f>
        <v/>
      </c>
      <c r="F38" s="3" t="str">
        <f>RC_ACID!M13</f>
        <v/>
      </c>
      <c r="G38" s="3" t="str">
        <f>RC_ACID!N13</f>
        <v/>
      </c>
      <c r="H38" s="3" t="str">
        <f>RC_ACID!O13</f>
        <v/>
      </c>
      <c r="I38" s="73" t="str">
        <f>RC_ACID!P13</f>
        <v/>
      </c>
      <c r="J38" s="73" t="str">
        <f>RC_ACID!Q13</f>
        <v/>
      </c>
    </row>
    <row r="39" spans="3:11" ht="30" customHeight="1" thickTop="1" thickBot="1" x14ac:dyDescent="0.3">
      <c r="C39" s="3" t="str">
        <f>RC_ACID!J14</f>
        <v/>
      </c>
      <c r="D39" s="3" t="str">
        <f>RC_ACID!K14</f>
        <v/>
      </c>
      <c r="E39" s="3" t="str">
        <f>RC_ACID!L14</f>
        <v/>
      </c>
      <c r="F39" s="3" t="str">
        <f>RC_ACID!M14</f>
        <v/>
      </c>
      <c r="G39" s="3" t="str">
        <f>RC_ACID!N14</f>
        <v/>
      </c>
      <c r="H39" s="3" t="str">
        <f>RC_ACID!O14</f>
        <v/>
      </c>
      <c r="I39" s="73" t="str">
        <f>RC_ACID!P14</f>
        <v/>
      </c>
      <c r="J39" s="73" t="str">
        <f>RC_ACID!Q14</f>
        <v/>
      </c>
    </row>
    <row r="40" spans="3:11" ht="30" customHeight="1" thickTop="1" thickBot="1" x14ac:dyDescent="0.3">
      <c r="C40" s="3" t="str">
        <f>RC_ACID!J15</f>
        <v/>
      </c>
      <c r="D40" s="3" t="str">
        <f>RC_ACID!K15</f>
        <v/>
      </c>
      <c r="E40" s="3" t="str">
        <f>RC_ACID!L15</f>
        <v/>
      </c>
      <c r="F40" s="3" t="str">
        <f>RC_ACID!M15</f>
        <v/>
      </c>
      <c r="G40" s="3" t="str">
        <f>RC_ACID!N15</f>
        <v/>
      </c>
      <c r="H40" s="3" t="str">
        <f>RC_ACID!O15</f>
        <v/>
      </c>
      <c r="I40" s="73" t="str">
        <f>RC_ACID!P15</f>
        <v/>
      </c>
      <c r="J40" s="73" t="str">
        <f>RC_ACID!Q15</f>
        <v/>
      </c>
    </row>
    <row r="41" spans="3:11" ht="30" customHeight="1" thickTop="1" thickBot="1" x14ac:dyDescent="0.3">
      <c r="C41" s="3" t="str">
        <f>RC_ACID!J16</f>
        <v/>
      </c>
      <c r="D41" s="3" t="str">
        <f>RC_ACID!K16</f>
        <v/>
      </c>
      <c r="E41" s="3" t="str">
        <f>RC_ACID!L16</f>
        <v/>
      </c>
      <c r="F41" s="3" t="str">
        <f>RC_ACID!M16</f>
        <v/>
      </c>
      <c r="G41" s="3" t="str">
        <f>RC_ACID!N16</f>
        <v/>
      </c>
      <c r="H41" s="3" t="str">
        <f>RC_ACID!O16</f>
        <v/>
      </c>
      <c r="I41" s="73" t="str">
        <f>RC_ACID!P16</f>
        <v/>
      </c>
      <c r="J41" s="73" t="str">
        <f>RC_ACID!Q16</f>
        <v/>
      </c>
    </row>
    <row r="42" spans="3:11" ht="30" customHeight="1" thickTop="1" x14ac:dyDescent="0.25"/>
    <row r="43" spans="3:11" ht="30" customHeight="1" x14ac:dyDescent="0.25">
      <c r="C43" s="30" t="s">
        <v>146</v>
      </c>
    </row>
    <row r="44" spans="3:11" ht="30" customHeight="1" thickBot="1" x14ac:dyDescent="0.3"/>
    <row r="45" spans="3:11" ht="30" customHeight="1" thickTop="1" thickBot="1" x14ac:dyDescent="0.3">
      <c r="C45" s="105" t="str">
        <f>RC_EXAM!C5</f>
        <v>Quantidade de exames realizados por mês</v>
      </c>
      <c r="D45" s="106"/>
      <c r="E45" s="106"/>
      <c r="F45" s="107"/>
      <c r="H45" s="104" t="str">
        <f>RC_EXAM!H5</f>
        <v>Quantidade de Exames Realizados</v>
      </c>
      <c r="I45" s="104"/>
      <c r="J45" s="104"/>
      <c r="K45" s="104"/>
    </row>
    <row r="46" spans="3:11" ht="36.75" customHeight="1" thickTop="1" thickBot="1" x14ac:dyDescent="0.3">
      <c r="C46" s="26" t="str">
        <f>RC_EXAM!C6</f>
        <v>Item</v>
      </c>
      <c r="D46" s="26" t="str">
        <f>RC_EXAM!D6</f>
        <v>Exames realizados</v>
      </c>
      <c r="E46" s="26" t="str">
        <f>RC_EXAM!E6</f>
        <v>O exame não apontou complicações</v>
      </c>
      <c r="F46" s="26" t="str">
        <f>RC_EXAM!F6</f>
        <v>O exame apontou complicações</v>
      </c>
      <c r="H46" s="26" t="str">
        <f>RC_EXAM!H6</f>
        <v>TOP 10 Exames</v>
      </c>
      <c r="I46" s="26" t="str">
        <f>RC_EXAM!I6</f>
        <v>Exames realizados</v>
      </c>
      <c r="J46" s="26" t="str">
        <f>RC_EXAM!J6</f>
        <v>O exame não apontou complicações</v>
      </c>
      <c r="K46" s="26" t="str">
        <f>RC_EXAM!K6</f>
        <v>O exame apontou complicações</v>
      </c>
    </row>
    <row r="47" spans="3:11" ht="30" customHeight="1" thickTop="1" thickBot="1" x14ac:dyDescent="0.3">
      <c r="C47" s="26" t="str">
        <f>RC_EXAM!C7</f>
        <v>Janeiro</v>
      </c>
      <c r="D47" s="3">
        <f>RC_EXAM!D7</f>
        <v>1</v>
      </c>
      <c r="E47" s="3">
        <f>RC_EXAM!E7</f>
        <v>1</v>
      </c>
      <c r="F47" s="3">
        <f>RC_EXAM!F7</f>
        <v>0</v>
      </c>
      <c r="G47" s="1"/>
      <c r="H47" s="3" t="str">
        <f>RC_EXAM!H7</f>
        <v>Exame de Sangue</v>
      </c>
      <c r="I47" s="3">
        <f>RC_EXAM!I7</f>
        <v>8</v>
      </c>
      <c r="J47" s="3">
        <f>RC_EXAM!J7</f>
        <v>4</v>
      </c>
      <c r="K47" s="3">
        <f>RC_EXAM!K7</f>
        <v>4</v>
      </c>
    </row>
    <row r="48" spans="3:11" ht="30" customHeight="1" thickTop="1" thickBot="1" x14ac:dyDescent="0.3">
      <c r="C48" s="26" t="str">
        <f>RC_EXAM!C8</f>
        <v>Fevereiro</v>
      </c>
      <c r="D48" s="3">
        <f>RC_EXAM!D8</f>
        <v>3</v>
      </c>
      <c r="E48" s="3">
        <f>RC_EXAM!E8</f>
        <v>0</v>
      </c>
      <c r="F48" s="3">
        <f>RC_EXAM!F8</f>
        <v>3</v>
      </c>
      <c r="G48" s="1"/>
      <c r="H48" s="3" t="str">
        <f>RC_EXAM!H8</f>
        <v>Ultrassonografia</v>
      </c>
      <c r="I48" s="3">
        <f>RC_EXAM!I8</f>
        <v>3</v>
      </c>
      <c r="J48" s="3">
        <f>RC_EXAM!J8</f>
        <v>1</v>
      </c>
      <c r="K48" s="3">
        <f>RC_EXAM!K8</f>
        <v>2</v>
      </c>
    </row>
    <row r="49" spans="3:11" ht="30" customHeight="1" thickTop="1" thickBot="1" x14ac:dyDescent="0.3">
      <c r="C49" s="26" t="str">
        <f>RC_EXAM!C9</f>
        <v>Março</v>
      </c>
      <c r="D49" s="3">
        <f>RC_EXAM!D9</f>
        <v>1</v>
      </c>
      <c r="E49" s="3">
        <f>RC_EXAM!E9</f>
        <v>1</v>
      </c>
      <c r="F49" s="3">
        <f>RC_EXAM!F9</f>
        <v>0</v>
      </c>
      <c r="G49" s="1"/>
      <c r="H49" s="3" t="str">
        <f>RC_EXAM!H9</f>
        <v>Radiografia</v>
      </c>
      <c r="I49" s="3">
        <f>RC_EXAM!I9</f>
        <v>2</v>
      </c>
      <c r="J49" s="3">
        <f>RC_EXAM!J9</f>
        <v>0</v>
      </c>
      <c r="K49" s="3">
        <f>RC_EXAM!K9</f>
        <v>2</v>
      </c>
    </row>
    <row r="50" spans="3:11" ht="30" customHeight="1" thickTop="1" thickBot="1" x14ac:dyDescent="0.3">
      <c r="C50" s="26" t="str">
        <f>RC_EXAM!C10</f>
        <v>Abril</v>
      </c>
      <c r="D50" s="3">
        <f>RC_EXAM!D10</f>
        <v>1</v>
      </c>
      <c r="E50" s="3">
        <f>RC_EXAM!E10</f>
        <v>0</v>
      </c>
      <c r="F50" s="3">
        <f>RC_EXAM!F10</f>
        <v>1</v>
      </c>
      <c r="G50" s="1"/>
      <c r="H50" s="3" t="str">
        <f>RC_EXAM!H10</f>
        <v>Exame de MAPA</v>
      </c>
      <c r="I50" s="3">
        <f>RC_EXAM!I10</f>
        <v>2</v>
      </c>
      <c r="J50" s="3">
        <f>RC_EXAM!J10</f>
        <v>1</v>
      </c>
      <c r="K50" s="3">
        <f>RC_EXAM!K10</f>
        <v>1</v>
      </c>
    </row>
    <row r="51" spans="3:11" ht="30" customHeight="1" thickTop="1" thickBot="1" x14ac:dyDescent="0.3">
      <c r="C51" s="26" t="str">
        <f>RC_EXAM!C11</f>
        <v>Maio</v>
      </c>
      <c r="D51" s="3">
        <f>RC_EXAM!D11</f>
        <v>2</v>
      </c>
      <c r="E51" s="3">
        <f>RC_EXAM!E11</f>
        <v>1</v>
      </c>
      <c r="F51" s="3">
        <f>RC_EXAM!F11</f>
        <v>1</v>
      </c>
      <c r="G51" s="1"/>
      <c r="H51" s="3" t="str">
        <f>RC_EXAM!H11</f>
        <v/>
      </c>
      <c r="I51" s="3" t="str">
        <f>RC_EXAM!I11</f>
        <v/>
      </c>
      <c r="J51" s="3" t="str">
        <f>RC_EXAM!J11</f>
        <v/>
      </c>
      <c r="K51" s="3" t="str">
        <f>RC_EXAM!K11</f>
        <v/>
      </c>
    </row>
    <row r="52" spans="3:11" ht="30" customHeight="1" thickTop="1" thickBot="1" x14ac:dyDescent="0.3">
      <c r="C52" s="26" t="str">
        <f>RC_EXAM!C12</f>
        <v>Junho</v>
      </c>
      <c r="D52" s="3">
        <f>RC_EXAM!D12</f>
        <v>1</v>
      </c>
      <c r="E52" s="3">
        <f>RC_EXAM!E12</f>
        <v>1</v>
      </c>
      <c r="F52" s="3">
        <f>RC_EXAM!F12</f>
        <v>0</v>
      </c>
      <c r="G52" s="1"/>
      <c r="H52" s="3" t="str">
        <f>RC_EXAM!H12</f>
        <v/>
      </c>
      <c r="I52" s="3" t="str">
        <f>RC_EXAM!I12</f>
        <v/>
      </c>
      <c r="J52" s="3" t="str">
        <f>RC_EXAM!J12</f>
        <v/>
      </c>
      <c r="K52" s="3" t="str">
        <f>RC_EXAM!K12</f>
        <v/>
      </c>
    </row>
    <row r="53" spans="3:11" ht="30" customHeight="1" thickTop="1" thickBot="1" x14ac:dyDescent="0.3">
      <c r="C53" s="26" t="str">
        <f>RC_EXAM!C13</f>
        <v>Julho</v>
      </c>
      <c r="D53" s="3">
        <f>RC_EXAM!D13</f>
        <v>0</v>
      </c>
      <c r="E53" s="3">
        <f>RC_EXAM!E13</f>
        <v>0</v>
      </c>
      <c r="F53" s="3">
        <f>RC_EXAM!F13</f>
        <v>0</v>
      </c>
      <c r="G53" s="1"/>
      <c r="H53" s="3" t="str">
        <f>RC_EXAM!H13</f>
        <v/>
      </c>
      <c r="I53" s="3" t="str">
        <f>RC_EXAM!I13</f>
        <v/>
      </c>
      <c r="J53" s="3" t="str">
        <f>RC_EXAM!J13</f>
        <v/>
      </c>
      <c r="K53" s="3" t="str">
        <f>RC_EXAM!K13</f>
        <v/>
      </c>
    </row>
    <row r="54" spans="3:11" ht="30" customHeight="1" thickTop="1" thickBot="1" x14ac:dyDescent="0.3">
      <c r="C54" s="26" t="str">
        <f>RC_EXAM!C14</f>
        <v>Agosto</v>
      </c>
      <c r="D54" s="3">
        <f>RC_EXAM!D14</f>
        <v>2</v>
      </c>
      <c r="E54" s="3">
        <f>RC_EXAM!E14</f>
        <v>0</v>
      </c>
      <c r="F54" s="3">
        <f>RC_EXAM!F14</f>
        <v>2</v>
      </c>
      <c r="G54" s="1"/>
      <c r="H54" s="3" t="str">
        <f>RC_EXAM!H14</f>
        <v/>
      </c>
      <c r="I54" s="3" t="str">
        <f>RC_EXAM!I14</f>
        <v/>
      </c>
      <c r="J54" s="3" t="str">
        <f>RC_EXAM!J14</f>
        <v/>
      </c>
      <c r="K54" s="3" t="str">
        <f>RC_EXAM!K14</f>
        <v/>
      </c>
    </row>
    <row r="55" spans="3:11" ht="30" customHeight="1" thickTop="1" thickBot="1" x14ac:dyDescent="0.3">
      <c r="C55" s="26" t="str">
        <f>RC_EXAM!C15</f>
        <v>Setembro</v>
      </c>
      <c r="D55" s="3">
        <f>RC_EXAM!D15</f>
        <v>1</v>
      </c>
      <c r="E55" s="3">
        <f>RC_EXAM!E15</f>
        <v>1</v>
      </c>
      <c r="F55" s="3">
        <f>RC_EXAM!F15</f>
        <v>0</v>
      </c>
      <c r="G55" s="1"/>
      <c r="H55" s="3" t="str">
        <f>RC_EXAM!H15</f>
        <v/>
      </c>
      <c r="I55" s="3" t="str">
        <f>RC_EXAM!I15</f>
        <v/>
      </c>
      <c r="J55" s="3" t="str">
        <f>RC_EXAM!J15</f>
        <v/>
      </c>
      <c r="K55" s="3" t="str">
        <f>RC_EXAM!K15</f>
        <v/>
      </c>
    </row>
    <row r="56" spans="3:11" ht="30" customHeight="1" thickTop="1" thickBot="1" x14ac:dyDescent="0.3">
      <c r="C56" s="26" t="str">
        <f>RC_EXAM!C16</f>
        <v>Outubro</v>
      </c>
      <c r="D56" s="3">
        <f>RC_EXAM!D16</f>
        <v>1</v>
      </c>
      <c r="E56" s="3">
        <f>RC_EXAM!E16</f>
        <v>0</v>
      </c>
      <c r="F56" s="3">
        <f>RC_EXAM!F16</f>
        <v>1</v>
      </c>
      <c r="G56" s="1"/>
      <c r="H56" s="3" t="str">
        <f>RC_EXAM!H16</f>
        <v/>
      </c>
      <c r="I56" s="3" t="str">
        <f>RC_EXAM!I16</f>
        <v/>
      </c>
      <c r="J56" s="3" t="str">
        <f>RC_EXAM!J16</f>
        <v/>
      </c>
      <c r="K56" s="3" t="str">
        <f>RC_EXAM!K16</f>
        <v/>
      </c>
    </row>
    <row r="57" spans="3:11" ht="30" customHeight="1" thickTop="1" thickBot="1" x14ac:dyDescent="0.3">
      <c r="C57" s="26" t="str">
        <f>RC_EXAM!C17</f>
        <v>Novembro</v>
      </c>
      <c r="D57" s="3">
        <f>RC_EXAM!D17</f>
        <v>1</v>
      </c>
      <c r="E57" s="3">
        <f>RC_EXAM!E17</f>
        <v>0</v>
      </c>
      <c r="F57" s="3">
        <f>RC_EXAM!F17</f>
        <v>1</v>
      </c>
      <c r="G57" s="8"/>
      <c r="H57" s="7"/>
      <c r="I57" s="7"/>
      <c r="J57" s="7"/>
      <c r="K57" s="7"/>
    </row>
    <row r="58" spans="3:11" ht="30" customHeight="1" thickTop="1" thickBot="1" x14ac:dyDescent="0.3">
      <c r="C58" s="26" t="str">
        <f>RC_EXAM!C18</f>
        <v>Dezembro</v>
      </c>
      <c r="D58" s="3">
        <f>RC_EXAM!D18</f>
        <v>1</v>
      </c>
      <c r="E58" s="3">
        <f>RC_EXAM!E18</f>
        <v>1</v>
      </c>
      <c r="F58" s="3">
        <f>RC_EXAM!F18</f>
        <v>0</v>
      </c>
      <c r="G58" s="8"/>
    </row>
    <row r="59" spans="3:11" ht="36.75" customHeight="1" thickTop="1" x14ac:dyDescent="0.25">
      <c r="G59" s="8"/>
    </row>
    <row r="60" spans="3:11" ht="30" customHeight="1" x14ac:dyDescent="0.25">
      <c r="G60" s="8"/>
    </row>
    <row r="61" spans="3:11" ht="30" customHeight="1" x14ac:dyDescent="0.25">
      <c r="G61" s="8"/>
    </row>
    <row r="62" spans="3:11" ht="30" customHeight="1" x14ac:dyDescent="0.25">
      <c r="G62" s="8"/>
    </row>
    <row r="63" spans="3:11" ht="30" customHeight="1" x14ac:dyDescent="0.25">
      <c r="G63" s="8"/>
    </row>
    <row r="64" spans="3:11" ht="30" customHeight="1" x14ac:dyDescent="0.25">
      <c r="G64" s="8"/>
    </row>
    <row r="65" spans="3:8" ht="30" customHeight="1" x14ac:dyDescent="0.25">
      <c r="G65" s="8"/>
    </row>
    <row r="66" spans="3:8" ht="30" customHeight="1" x14ac:dyDescent="0.25">
      <c r="G66" s="8"/>
    </row>
    <row r="67" spans="3:8" ht="30" customHeight="1" x14ac:dyDescent="0.25">
      <c r="G67" s="8"/>
    </row>
    <row r="68" spans="3:8" ht="30" customHeight="1" x14ac:dyDescent="0.25">
      <c r="G68" s="8"/>
    </row>
    <row r="69" spans="3:8" ht="30" customHeight="1" x14ac:dyDescent="0.25">
      <c r="G69" s="8"/>
    </row>
    <row r="70" spans="3:8" ht="30" customHeight="1" x14ac:dyDescent="0.25">
      <c r="G70" s="8"/>
    </row>
    <row r="71" spans="3:8" ht="30" customHeight="1" x14ac:dyDescent="0.25">
      <c r="G71" s="7"/>
    </row>
    <row r="73" spans="3:8" ht="30" customHeight="1" x14ac:dyDescent="0.25">
      <c r="C73" s="30"/>
    </row>
    <row r="75" spans="3:8" ht="30" customHeight="1" x14ac:dyDescent="0.35">
      <c r="C75" s="31"/>
      <c r="H75" s="31"/>
    </row>
    <row r="85" spans="3:8" ht="30" customHeight="1" x14ac:dyDescent="0.35">
      <c r="C85" s="31"/>
    </row>
    <row r="95" spans="3:8" ht="30" customHeight="1" x14ac:dyDescent="0.35">
      <c r="C95" s="31"/>
      <c r="H95" s="31"/>
    </row>
    <row r="105" spans="3:3" ht="30" customHeight="1" x14ac:dyDescent="0.35">
      <c r="C105" s="31"/>
    </row>
  </sheetData>
  <sheetProtection formatCells="0" formatColumns="0" formatRows="0" selectLockedCells="1"/>
  <mergeCells count="5">
    <mergeCell ref="C5:M5"/>
    <mergeCell ref="C15:H15"/>
    <mergeCell ref="C30:J30"/>
    <mergeCell ref="C45:F45"/>
    <mergeCell ref="H45:K45"/>
  </mergeCells>
  <pageMargins left="0.51" right="0.51" top="0.79000000000000015" bottom="0.79000000000000015" header="0.31" footer="0.31"/>
  <pageSetup paperSize="9" scale="60" orientation="landscape" r:id="rId1"/>
  <rowBreaks count="5" manualBreakCount="5">
    <brk id="10" max="16383" man="1"/>
    <brk id="28" max="16383" man="1"/>
    <brk id="41" max="16383" man="1"/>
    <brk id="71" max="16383" man="1"/>
    <brk id="93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T28"/>
  <sheetViews>
    <sheetView showGridLines="0" tabSelected="1" zoomScale="90" zoomScaleNormal="90" zoomScalePageLayoutView="80" workbookViewId="0"/>
  </sheetViews>
  <sheetFormatPr defaultColWidth="12.5703125" defaultRowHeight="15" x14ac:dyDescent="0.25"/>
  <cols>
    <col min="1" max="1" width="2.42578125" style="32" customWidth="1"/>
    <col min="2" max="2" width="1.5703125" style="32" customWidth="1"/>
    <col min="3" max="3" width="15.140625" style="32" customWidth="1"/>
    <col min="4" max="4" width="12.7109375" style="32" customWidth="1"/>
    <col min="5" max="5" width="3.28515625" style="32" customWidth="1"/>
    <col min="6" max="8" width="13.28515625" style="32" customWidth="1"/>
    <col min="9" max="9" width="3.7109375" style="32" customWidth="1"/>
    <col min="10" max="12" width="13.28515625" style="32" customWidth="1"/>
    <col min="13" max="13" width="3.7109375" style="32" customWidth="1"/>
    <col min="14" max="16" width="13.28515625" style="32" customWidth="1"/>
    <col min="17" max="17" width="3.7109375" style="32" customWidth="1"/>
    <col min="18" max="20" width="13.28515625" style="32" customWidth="1"/>
    <col min="21" max="21" width="3.7109375" style="32" customWidth="1"/>
    <col min="22" max="16384" width="12.5703125" style="32"/>
  </cols>
  <sheetData>
    <row r="1" spans="3:20" s="102" customFormat="1" ht="39" customHeight="1" x14ac:dyDescent="0.25"/>
    <row r="2" spans="3:20" s="96" customFormat="1" ht="30" customHeight="1" x14ac:dyDescent="0.25"/>
    <row r="3" spans="3:20" s="2" customFormat="1" ht="44.25" customHeight="1" x14ac:dyDescent="0.25">
      <c r="C3" s="91"/>
      <c r="E3" s="92"/>
      <c r="F3" s="92"/>
    </row>
    <row r="4" spans="3:20" ht="6.75" customHeight="1" x14ac:dyDescent="0.25"/>
    <row r="5" spans="3:20" s="70" customFormat="1" ht="29.25" customHeight="1" x14ac:dyDescent="0.25">
      <c r="C5" s="69" t="s">
        <v>149</v>
      </c>
      <c r="F5" s="115" t="s">
        <v>162</v>
      </c>
      <c r="G5" s="115"/>
      <c r="H5" s="115"/>
      <c r="J5" s="115" t="s">
        <v>147</v>
      </c>
      <c r="K5" s="115"/>
      <c r="L5" s="115"/>
      <c r="M5" s="71"/>
      <c r="N5" s="115" t="s">
        <v>154</v>
      </c>
      <c r="O5" s="115"/>
      <c r="P5" s="115"/>
      <c r="Q5" s="71"/>
      <c r="R5" s="115" t="s">
        <v>155</v>
      </c>
      <c r="S5" s="115"/>
      <c r="T5" s="115"/>
    </row>
    <row r="6" spans="3:20" ht="33" customHeight="1" x14ac:dyDescent="0.25">
      <c r="C6" s="116">
        <f>COUNTA('C-A'!H6:H1006)</f>
        <v>5</v>
      </c>
      <c r="D6" s="116"/>
    </row>
    <row r="7" spans="3:20" ht="2.25" customHeight="1" x14ac:dyDescent="0.25"/>
    <row r="8" spans="3:20" s="70" customFormat="1" ht="29.25" customHeight="1" x14ac:dyDescent="0.25">
      <c r="C8" s="69" t="s">
        <v>81</v>
      </c>
    </row>
    <row r="9" spans="3:20" ht="33" customHeight="1" x14ac:dyDescent="0.25">
      <c r="C9" s="117">
        <f>COUNTIFS('C-A'!$H$6:$H$1006,C8)</f>
        <v>1</v>
      </c>
      <c r="D9" s="117"/>
    </row>
    <row r="10" spans="3:20" ht="2.25" customHeight="1" x14ac:dyDescent="0.25"/>
    <row r="11" spans="3:20" s="70" customFormat="1" ht="29.25" customHeight="1" x14ac:dyDescent="0.25">
      <c r="C11" s="69" t="s">
        <v>80</v>
      </c>
    </row>
    <row r="12" spans="3:20" ht="33" customHeight="1" x14ac:dyDescent="0.25">
      <c r="C12" s="118">
        <f>COUNTIFS('C-A'!$H$6:$H$1006,C11)</f>
        <v>2</v>
      </c>
      <c r="D12" s="118"/>
    </row>
    <row r="13" spans="3:20" ht="2.25" customHeight="1" x14ac:dyDescent="0.25"/>
    <row r="14" spans="3:20" s="70" customFormat="1" ht="29.25" customHeight="1" x14ac:dyDescent="0.25">
      <c r="C14" s="69" t="s">
        <v>95</v>
      </c>
    </row>
    <row r="15" spans="3:20" ht="33" customHeight="1" x14ac:dyDescent="0.25">
      <c r="C15" s="119">
        <f>COUNTIFS('C-A'!$H$6:$H$1006,C14)</f>
        <v>1</v>
      </c>
      <c r="D15" s="119"/>
    </row>
    <row r="16" spans="3:20" ht="2.25" customHeight="1" x14ac:dyDescent="0.25"/>
    <row r="17" spans="3:20" s="70" customFormat="1" ht="29.25" customHeight="1" x14ac:dyDescent="0.25">
      <c r="C17" s="69" t="s">
        <v>78</v>
      </c>
    </row>
    <row r="18" spans="3:20" ht="33" customHeight="1" x14ac:dyDescent="0.25">
      <c r="C18" s="113">
        <f>COUNTIFS('C-A'!$H$6:$H$1006,C17)</f>
        <v>1</v>
      </c>
      <c r="D18" s="114"/>
    </row>
    <row r="19" spans="3:20" x14ac:dyDescent="0.25"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72"/>
      <c r="Q19" s="72"/>
      <c r="R19" s="72"/>
      <c r="S19" s="72"/>
      <c r="T19" s="72"/>
    </row>
    <row r="20" spans="3:20" x14ac:dyDescent="0.25"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72"/>
      <c r="Q20" s="72"/>
      <c r="R20" s="72"/>
      <c r="S20" s="72"/>
      <c r="T20" s="72"/>
    </row>
    <row r="21" spans="3:20" x14ac:dyDescent="0.25">
      <c r="E21" s="33"/>
      <c r="F21" s="34" t="s">
        <v>136</v>
      </c>
      <c r="G21" s="37">
        <f>COUNTIFS('C-A'!I:I,F21)</f>
        <v>2</v>
      </c>
      <c r="H21" s="34"/>
      <c r="I21" s="34"/>
      <c r="J21" s="34" t="str">
        <f>C8</f>
        <v>Ferida levemente</v>
      </c>
      <c r="K21" s="37">
        <f>C9</f>
        <v>1</v>
      </c>
      <c r="L21" s="34"/>
      <c r="M21" s="34"/>
      <c r="N21" s="36" t="s">
        <v>148</v>
      </c>
      <c r="O21" s="35">
        <f>SUM(CAD_AREA!D:D)</f>
        <v>41</v>
      </c>
      <c r="P21" s="72"/>
      <c r="Q21" s="34"/>
      <c r="R21" s="36" t="str">
        <f>RC_ACID!J11</f>
        <v>Financeiro</v>
      </c>
      <c r="S21" s="35">
        <f>IF(R21="",0,COUNTIFS('C-A'!$F$6:$F$1006,R21))</f>
        <v>1</v>
      </c>
      <c r="T21" s="72"/>
    </row>
    <row r="22" spans="3:20" x14ac:dyDescent="0.25">
      <c r="E22" s="33"/>
      <c r="F22" s="34" t="s">
        <v>138</v>
      </c>
      <c r="G22" s="37">
        <f>COUNTIFS('C-A'!I:I,F22)</f>
        <v>1</v>
      </c>
      <c r="H22" s="34"/>
      <c r="I22" s="34"/>
      <c r="J22" s="34" t="str">
        <f>C11</f>
        <v>Ferida</v>
      </c>
      <c r="K22" s="37">
        <f>C12</f>
        <v>2</v>
      </c>
      <c r="L22" s="34"/>
      <c r="M22" s="34"/>
      <c r="N22" s="36" t="s">
        <v>149</v>
      </c>
      <c r="O22" s="35">
        <f>COUNTA('C-A'!E6:E1006)</f>
        <v>5</v>
      </c>
      <c r="P22" s="72"/>
      <c r="Q22" s="34"/>
      <c r="R22" s="36" t="str">
        <f>RC_ACID!J10</f>
        <v>Jurídico</v>
      </c>
      <c r="S22" s="35">
        <f>IF(R22="",0,COUNTIFS('C-A'!$F$6:$F$1006,R22))</f>
        <v>1</v>
      </c>
      <c r="T22" s="72"/>
    </row>
    <row r="23" spans="3:20" x14ac:dyDescent="0.25">
      <c r="E23" s="33"/>
      <c r="F23" s="34" t="s">
        <v>142</v>
      </c>
      <c r="G23" s="37">
        <f>COUNTIFS('C-A'!I:I,F23)</f>
        <v>2</v>
      </c>
      <c r="H23" s="34"/>
      <c r="I23" s="34"/>
      <c r="J23" s="34" t="str">
        <f>C14</f>
        <v>Ferida gravemente</v>
      </c>
      <c r="K23" s="37">
        <f>C15</f>
        <v>1</v>
      </c>
      <c r="L23" s="34"/>
      <c r="M23" s="34"/>
      <c r="N23" s="36"/>
      <c r="O23" s="35"/>
      <c r="P23" s="72"/>
      <c r="Q23" s="34"/>
      <c r="R23" s="36" t="str">
        <f>RC_ACID!J9</f>
        <v>Logística</v>
      </c>
      <c r="S23" s="35">
        <f>IF(R23="",0,COUNTIFS('C-A'!$F$6:$F$1006,R23))</f>
        <v>1</v>
      </c>
      <c r="T23" s="72"/>
    </row>
    <row r="24" spans="3:20" x14ac:dyDescent="0.25">
      <c r="E24" s="33"/>
      <c r="F24" s="34"/>
      <c r="G24" s="34"/>
      <c r="H24" s="34"/>
      <c r="I24" s="34"/>
      <c r="J24" s="34" t="str">
        <f>C17</f>
        <v>Óbito</v>
      </c>
      <c r="K24" s="37">
        <f>C18</f>
        <v>1</v>
      </c>
      <c r="L24" s="34"/>
      <c r="M24" s="34"/>
      <c r="P24" s="72"/>
      <c r="Q24" s="34"/>
      <c r="R24" s="36" t="str">
        <f>RC_ACID!J8</f>
        <v>Contabilidade</v>
      </c>
      <c r="S24" s="35">
        <f>IF(R24="",0,COUNTIFS('C-A'!$F$6:$F$1006,R24))</f>
        <v>1</v>
      </c>
      <c r="T24" s="72"/>
    </row>
    <row r="25" spans="3:20" x14ac:dyDescent="0.25">
      <c r="E25" s="33"/>
      <c r="F25" s="34"/>
      <c r="G25" s="34"/>
      <c r="H25" s="34"/>
      <c r="I25" s="34"/>
      <c r="J25" s="34"/>
      <c r="K25" s="34"/>
      <c r="L25" s="34"/>
      <c r="M25" s="34"/>
      <c r="P25" s="72"/>
      <c r="Q25" s="34"/>
      <c r="R25" s="36" t="str">
        <f>RC_ACID!J7</f>
        <v>Gestão de pessoas</v>
      </c>
      <c r="S25" s="35">
        <f>IF(R25="",0,COUNTIFS('C-A'!$F$6:$F$1006,R25))</f>
        <v>1</v>
      </c>
      <c r="T25" s="72"/>
    </row>
    <row r="26" spans="3:20" x14ac:dyDescent="0.25">
      <c r="E26" s="33"/>
      <c r="F26" s="34"/>
      <c r="G26" s="34"/>
      <c r="H26" s="34"/>
      <c r="I26" s="34"/>
      <c r="J26" s="34"/>
      <c r="K26" s="34"/>
      <c r="L26" s="34"/>
      <c r="M26" s="34"/>
      <c r="P26" s="72"/>
      <c r="Q26" s="34"/>
      <c r="R26" s="34"/>
      <c r="S26" s="34"/>
      <c r="T26" s="72"/>
    </row>
    <row r="27" spans="3:20" x14ac:dyDescent="0.25">
      <c r="E27" s="33"/>
      <c r="F27" s="34"/>
      <c r="G27" s="34"/>
      <c r="H27" s="34"/>
      <c r="I27" s="34"/>
      <c r="J27" s="34"/>
      <c r="K27" s="34"/>
      <c r="L27" s="34"/>
      <c r="M27" s="34"/>
      <c r="P27" s="34"/>
    </row>
    <row r="28" spans="3:20" x14ac:dyDescent="0.25">
      <c r="E28" s="33"/>
      <c r="F28" s="34"/>
      <c r="G28" s="34"/>
      <c r="H28" s="34"/>
      <c r="I28" s="34"/>
      <c r="J28" s="34"/>
      <c r="K28" s="34"/>
      <c r="L28" s="34"/>
      <c r="M28" s="34"/>
      <c r="P28" s="34"/>
    </row>
  </sheetData>
  <sheetProtection formatCells="0" formatColumns="0" formatRows="0" selectLockedCells="1"/>
  <mergeCells count="9">
    <mergeCell ref="C18:D18"/>
    <mergeCell ref="F5:H5"/>
    <mergeCell ref="N5:P5"/>
    <mergeCell ref="R5:T5"/>
    <mergeCell ref="J5:L5"/>
    <mergeCell ref="C6:D6"/>
    <mergeCell ref="C9:D9"/>
    <mergeCell ref="C12:D12"/>
    <mergeCell ref="C15:D1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O29"/>
  <sheetViews>
    <sheetView showGridLines="0" zoomScale="90" zoomScaleNormal="90" zoomScalePageLayoutView="80" workbookViewId="0"/>
  </sheetViews>
  <sheetFormatPr defaultColWidth="12.5703125" defaultRowHeight="15" x14ac:dyDescent="0.25"/>
  <cols>
    <col min="1" max="1" width="2.42578125" style="32" customWidth="1"/>
    <col min="2" max="2" width="1.5703125" style="32" customWidth="1"/>
    <col min="3" max="4" width="16.85546875" style="32" customWidth="1"/>
    <col min="5" max="5" width="2.28515625" style="32" customWidth="1"/>
    <col min="6" max="7" width="10.7109375" style="32" customWidth="1"/>
    <col min="8" max="8" width="5.85546875" style="32" customWidth="1"/>
    <col min="9" max="9" width="10.7109375" style="32" customWidth="1"/>
    <col min="10" max="10" width="2.5703125" style="32" customWidth="1"/>
    <col min="11" max="14" width="20.7109375" style="32" customWidth="1"/>
    <col min="15" max="15" width="3.7109375" style="32" customWidth="1"/>
    <col min="16" max="16" width="12.5703125" style="32"/>
    <col min="17" max="17" width="12.28515625" style="32" customWidth="1"/>
    <col min="18" max="16384" width="12.5703125" style="32"/>
  </cols>
  <sheetData>
    <row r="1" spans="3:14" s="102" customFormat="1" ht="39" customHeight="1" x14ac:dyDescent="0.25"/>
    <row r="2" spans="3:14" s="96" customFormat="1" ht="30" customHeight="1" x14ac:dyDescent="0.25"/>
    <row r="3" spans="3:14" s="2" customFormat="1" ht="44.25" customHeight="1" x14ac:dyDescent="0.25">
      <c r="C3" s="91"/>
      <c r="E3" s="92"/>
      <c r="F3" s="92"/>
    </row>
    <row r="4" spans="3:14" ht="20.100000000000001" customHeight="1" x14ac:dyDescent="0.25"/>
    <row r="5" spans="3:14" s="68" customFormat="1" ht="25.5" customHeight="1" x14ac:dyDescent="0.25">
      <c r="C5" s="67" t="s">
        <v>163</v>
      </c>
      <c r="F5" s="123" t="s">
        <v>167</v>
      </c>
      <c r="G5" s="123"/>
      <c r="H5" s="123"/>
      <c r="I5" s="123"/>
      <c r="K5" s="120" t="s">
        <v>153</v>
      </c>
      <c r="L5" s="120"/>
      <c r="M5" s="120"/>
      <c r="N5" s="120"/>
    </row>
    <row r="6" spans="3:14" ht="46.5" customHeight="1" x14ac:dyDescent="0.25">
      <c r="C6" s="117">
        <f>COUNTA('C-E'!I6:I994)</f>
        <v>15</v>
      </c>
      <c r="D6" s="117"/>
    </row>
    <row r="7" spans="3:14" ht="4.5" customHeight="1" x14ac:dyDescent="0.25"/>
    <row r="8" spans="3:14" s="68" customFormat="1" ht="25.5" customHeight="1" x14ac:dyDescent="0.25">
      <c r="C8" s="67" t="s">
        <v>166</v>
      </c>
    </row>
    <row r="9" spans="3:14" ht="46.5" customHeight="1" x14ac:dyDescent="0.25">
      <c r="C9" s="119">
        <f>COUNTIFS('C-E'!I:I,"O exame apontou complicações")</f>
        <v>9</v>
      </c>
      <c r="D9" s="119"/>
    </row>
    <row r="10" spans="3:14" ht="4.5" customHeight="1" x14ac:dyDescent="0.25"/>
    <row r="11" spans="3:14" s="68" customFormat="1" ht="25.5" customHeight="1" x14ac:dyDescent="0.25">
      <c r="C11" s="67" t="s">
        <v>164</v>
      </c>
    </row>
    <row r="12" spans="3:14" ht="46.5" customHeight="1" x14ac:dyDescent="0.25">
      <c r="C12" s="121">
        <f>COUNTIFS('C-E'!I:I,"O exame não apontou complicações")</f>
        <v>6</v>
      </c>
      <c r="D12" s="121"/>
    </row>
    <row r="13" spans="3:14" ht="4.5" customHeight="1" x14ac:dyDescent="0.25"/>
    <row r="14" spans="3:14" s="68" customFormat="1" ht="25.5" customHeight="1" x14ac:dyDescent="0.25">
      <c r="C14" s="67" t="s">
        <v>165</v>
      </c>
    </row>
    <row r="15" spans="3:14" ht="46.5" customHeight="1" x14ac:dyDescent="0.25">
      <c r="C15" s="122">
        <f>C9/C6</f>
        <v>0.6</v>
      </c>
      <c r="D15" s="122"/>
    </row>
    <row r="16" spans="3:14" ht="9.9499999999999993" customHeight="1" x14ac:dyDescent="0.25"/>
    <row r="17" spans="5:15" x14ac:dyDescent="0.25"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5:15" x14ac:dyDescent="0.25">
      <c r="E18" s="33"/>
      <c r="F18" s="34" t="str">
        <f>C8</f>
        <v>Com Complicações</v>
      </c>
      <c r="G18" s="37">
        <f>C9</f>
        <v>9</v>
      </c>
      <c r="H18" s="34"/>
      <c r="I18" s="34"/>
      <c r="J18" s="34"/>
      <c r="K18" s="34" t="s">
        <v>36</v>
      </c>
      <c r="L18" s="37">
        <f>RC_EXAM!D7</f>
        <v>1</v>
      </c>
      <c r="M18" s="33"/>
      <c r="N18" s="33"/>
      <c r="O18" s="34"/>
    </row>
    <row r="19" spans="5:15" x14ac:dyDescent="0.25">
      <c r="E19" s="33"/>
      <c r="F19" s="34" t="str">
        <f>C11</f>
        <v>Sem Complicações</v>
      </c>
      <c r="G19" s="37">
        <f>C12</f>
        <v>6</v>
      </c>
      <c r="H19" s="34"/>
      <c r="I19" s="34"/>
      <c r="J19" s="34"/>
      <c r="K19" s="34" t="s">
        <v>37</v>
      </c>
      <c r="L19" s="37">
        <f>RC_EXAM!D8</f>
        <v>3</v>
      </c>
      <c r="M19" s="33"/>
      <c r="N19" s="33"/>
      <c r="O19" s="34"/>
    </row>
    <row r="20" spans="5:15" x14ac:dyDescent="0.25">
      <c r="E20" s="33"/>
      <c r="F20" s="34"/>
      <c r="G20" s="37"/>
      <c r="H20" s="34"/>
      <c r="I20" s="34"/>
      <c r="J20" s="34"/>
      <c r="K20" s="34" t="s">
        <v>38</v>
      </c>
      <c r="L20" s="37">
        <f>RC_EXAM!D9</f>
        <v>1</v>
      </c>
      <c r="M20" s="33"/>
      <c r="N20" s="33"/>
      <c r="O20" s="34"/>
    </row>
    <row r="21" spans="5:15" x14ac:dyDescent="0.25">
      <c r="E21" s="33"/>
      <c r="F21" s="34"/>
      <c r="G21" s="34"/>
      <c r="H21" s="34"/>
      <c r="I21" s="34"/>
      <c r="J21" s="34"/>
      <c r="K21" s="34" t="s">
        <v>39</v>
      </c>
      <c r="L21" s="37">
        <f>RC_EXAM!D10</f>
        <v>1</v>
      </c>
      <c r="M21" s="33"/>
      <c r="N21" s="33"/>
      <c r="O21" s="34"/>
    </row>
    <row r="22" spans="5:15" x14ac:dyDescent="0.25">
      <c r="E22" s="33"/>
      <c r="F22" s="34"/>
      <c r="G22" s="34"/>
      <c r="H22" s="34"/>
      <c r="I22" s="34"/>
      <c r="J22" s="34"/>
      <c r="K22" s="34" t="s">
        <v>40</v>
      </c>
      <c r="L22" s="37">
        <f>RC_EXAM!D11</f>
        <v>2</v>
      </c>
      <c r="M22" s="33"/>
      <c r="N22" s="33"/>
      <c r="O22" s="34"/>
    </row>
    <row r="23" spans="5:15" x14ac:dyDescent="0.25">
      <c r="E23" s="33"/>
      <c r="F23" s="34"/>
      <c r="G23" s="34"/>
      <c r="H23" s="34"/>
      <c r="I23" s="34"/>
      <c r="J23" s="34"/>
      <c r="K23" s="34" t="s">
        <v>41</v>
      </c>
      <c r="L23" s="37">
        <f>RC_EXAM!D12</f>
        <v>1</v>
      </c>
      <c r="M23" s="33"/>
      <c r="N23" s="33"/>
      <c r="O23" s="34"/>
    </row>
    <row r="24" spans="5:15" x14ac:dyDescent="0.25">
      <c r="E24" s="33"/>
      <c r="F24" s="34"/>
      <c r="G24" s="34"/>
      <c r="H24" s="34"/>
      <c r="I24" s="34"/>
      <c r="J24" s="34"/>
      <c r="K24" s="34" t="s">
        <v>42</v>
      </c>
      <c r="L24" s="37">
        <f>RC_EXAM!D13</f>
        <v>0</v>
      </c>
      <c r="M24" s="33"/>
      <c r="N24" s="33"/>
      <c r="O24" s="34"/>
    </row>
    <row r="25" spans="5:15" x14ac:dyDescent="0.25">
      <c r="E25" s="33"/>
      <c r="F25" s="34"/>
      <c r="G25" s="34"/>
      <c r="H25" s="34"/>
      <c r="I25" s="34"/>
      <c r="J25" s="34"/>
      <c r="K25" s="34" t="s">
        <v>43</v>
      </c>
      <c r="L25" s="37">
        <f>RC_EXAM!D14</f>
        <v>2</v>
      </c>
      <c r="M25" s="34"/>
      <c r="N25" s="34"/>
      <c r="O25" s="34"/>
    </row>
    <row r="26" spans="5:15" x14ac:dyDescent="0.25">
      <c r="F26" s="34"/>
      <c r="G26" s="34"/>
      <c r="H26" s="34"/>
      <c r="I26" s="34"/>
      <c r="J26" s="34"/>
      <c r="K26" s="34" t="s">
        <v>44</v>
      </c>
      <c r="L26" s="37">
        <f>RC_EXAM!D15</f>
        <v>1</v>
      </c>
    </row>
    <row r="27" spans="5:15" x14ac:dyDescent="0.25">
      <c r="F27" s="34"/>
      <c r="G27" s="34"/>
      <c r="H27" s="34"/>
      <c r="I27" s="34"/>
      <c r="J27" s="34"/>
      <c r="K27" s="34" t="s">
        <v>45</v>
      </c>
      <c r="L27" s="37">
        <f>RC_EXAM!D16</f>
        <v>1</v>
      </c>
    </row>
    <row r="28" spans="5:15" x14ac:dyDescent="0.25">
      <c r="F28" s="34"/>
      <c r="G28" s="34"/>
      <c r="H28" s="34"/>
      <c r="I28" s="34"/>
      <c r="J28" s="34"/>
      <c r="K28" s="34" t="s">
        <v>46</v>
      </c>
      <c r="L28" s="37">
        <f>RC_EXAM!D17</f>
        <v>1</v>
      </c>
    </row>
    <row r="29" spans="5:15" x14ac:dyDescent="0.25">
      <c r="F29" s="34"/>
      <c r="G29" s="34"/>
      <c r="H29" s="34"/>
      <c r="I29" s="34"/>
      <c r="J29" s="34"/>
      <c r="K29" s="34" t="s">
        <v>47</v>
      </c>
      <c r="L29" s="37">
        <f>RC_EXAM!D18</f>
        <v>1</v>
      </c>
    </row>
  </sheetData>
  <sheetProtection formatCells="0" formatColumns="0" formatRows="0" selectLockedCells="1"/>
  <mergeCells count="6">
    <mergeCell ref="K5:N5"/>
    <mergeCell ref="C6:D6"/>
    <mergeCell ref="C9:D9"/>
    <mergeCell ref="C12:D12"/>
    <mergeCell ref="C15:D15"/>
    <mergeCell ref="F5:I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3"/>
  <dimension ref="A1:AE106"/>
  <sheetViews>
    <sheetView showGridLines="0" zoomScale="90" zoomScaleNormal="90" workbookViewId="0">
      <pane ySplit="5" topLeftCell="A43" activePane="bottomLeft" state="frozen"/>
      <selection activeCell="D3" sqref="D3"/>
      <selection pane="bottomLeft"/>
    </sheetView>
  </sheetViews>
  <sheetFormatPr defaultColWidth="8.85546875" defaultRowHeight="30" customHeight="1" x14ac:dyDescent="0.25"/>
  <cols>
    <col min="1" max="1" width="2.28515625" style="2" customWidth="1"/>
    <col min="2" max="2" width="1.42578125" customWidth="1"/>
    <col min="3" max="3" width="35.140625" style="82" customWidth="1"/>
    <col min="4" max="31" width="8.85546875" style="9"/>
  </cols>
  <sheetData>
    <row r="1" spans="3:9" s="100" customFormat="1" ht="39" customHeight="1" x14ac:dyDescent="0.25">
      <c r="E1" s="101"/>
    </row>
    <row r="2" spans="3:9" s="93" customFormat="1" ht="30" customHeight="1" x14ac:dyDescent="0.25">
      <c r="C2" s="94"/>
      <c r="D2" s="95"/>
      <c r="E2" s="95"/>
      <c r="F2" s="95"/>
      <c r="G2" s="95"/>
      <c r="H2" s="95"/>
      <c r="I2" s="95"/>
    </row>
    <row r="3" spans="3:9" s="2" customFormat="1" ht="44.25" customHeight="1" x14ac:dyDescent="0.25">
      <c r="C3" s="91"/>
      <c r="E3" s="92"/>
      <c r="F3" s="92"/>
    </row>
    <row r="4" spans="3:9" ht="30" customHeight="1" thickBot="1" x14ac:dyDescent="0.3">
      <c r="C4" s="13"/>
    </row>
    <row r="5" spans="3:9" ht="30" customHeight="1" thickTop="1" thickBot="1" x14ac:dyDescent="0.3">
      <c r="C5" s="25" t="s">
        <v>1</v>
      </c>
      <c r="D5" s="1" t="s">
        <v>134</v>
      </c>
    </row>
    <row r="6" spans="3:9" ht="30" customHeight="1" thickTop="1" x14ac:dyDescent="0.25">
      <c r="C6" s="15" t="s">
        <v>134</v>
      </c>
      <c r="D6" s="1" t="str">
        <f>IF(C6="","",C6)</f>
        <v>Todos</v>
      </c>
    </row>
    <row r="7" spans="3:9" ht="30" customHeight="1" x14ac:dyDescent="0.25">
      <c r="C7" s="15" t="s">
        <v>107</v>
      </c>
      <c r="D7" s="1" t="str">
        <f t="shared" ref="D7:D70" si="0">IF(C7="","",C7)</f>
        <v>Analista Jr.</v>
      </c>
    </row>
    <row r="8" spans="3:9" ht="30" customHeight="1" x14ac:dyDescent="0.25">
      <c r="C8" s="15" t="s">
        <v>108</v>
      </c>
      <c r="D8" s="1" t="str">
        <f t="shared" si="0"/>
        <v>Analista Pleno</v>
      </c>
    </row>
    <row r="9" spans="3:9" ht="30" customHeight="1" x14ac:dyDescent="0.25">
      <c r="C9" s="79" t="s">
        <v>109</v>
      </c>
      <c r="D9" s="1" t="str">
        <f t="shared" si="0"/>
        <v>Analista Sênior</v>
      </c>
    </row>
    <row r="10" spans="3:9" ht="30" customHeight="1" x14ac:dyDescent="0.25">
      <c r="C10" s="79" t="s">
        <v>110</v>
      </c>
      <c r="D10" s="1" t="str">
        <f t="shared" si="0"/>
        <v>Operador Jr.</v>
      </c>
    </row>
    <row r="11" spans="3:9" ht="30" customHeight="1" x14ac:dyDescent="0.25">
      <c r="C11" s="79" t="s">
        <v>111</v>
      </c>
      <c r="D11" s="1" t="str">
        <f t="shared" si="0"/>
        <v>Operador Pleno</v>
      </c>
    </row>
    <row r="12" spans="3:9" ht="30" customHeight="1" x14ac:dyDescent="0.25">
      <c r="C12" s="79" t="s">
        <v>112</v>
      </c>
      <c r="D12" s="1" t="str">
        <f t="shared" si="0"/>
        <v>Operador Sênior</v>
      </c>
    </row>
    <row r="13" spans="3:9" ht="30" customHeight="1" x14ac:dyDescent="0.25">
      <c r="C13" s="79" t="s">
        <v>113</v>
      </c>
      <c r="D13" s="1" t="str">
        <f t="shared" si="0"/>
        <v>Gerente de Operações</v>
      </c>
    </row>
    <row r="14" spans="3:9" ht="30" customHeight="1" x14ac:dyDescent="0.25">
      <c r="C14" s="79" t="s">
        <v>114</v>
      </c>
      <c r="D14" s="1" t="str">
        <f t="shared" si="0"/>
        <v>Gerente Executivo</v>
      </c>
    </row>
    <row r="15" spans="3:9" ht="30" customHeight="1" x14ac:dyDescent="0.25">
      <c r="C15" s="79" t="s">
        <v>115</v>
      </c>
      <c r="D15" s="1" t="str">
        <f t="shared" si="0"/>
        <v>Diretor de Operações</v>
      </c>
    </row>
    <row r="16" spans="3:9" ht="30" customHeight="1" x14ac:dyDescent="0.25">
      <c r="C16" s="79" t="s">
        <v>116</v>
      </c>
      <c r="D16" s="1" t="str">
        <f t="shared" si="0"/>
        <v>Diretor Executivo</v>
      </c>
    </row>
    <row r="17" spans="3:4" ht="30" customHeight="1" x14ac:dyDescent="0.25">
      <c r="C17" s="79"/>
      <c r="D17" s="1" t="str">
        <f t="shared" si="0"/>
        <v/>
      </c>
    </row>
    <row r="18" spans="3:4" ht="30" customHeight="1" x14ac:dyDescent="0.25">
      <c r="C18" s="79"/>
      <c r="D18" s="1" t="str">
        <f t="shared" si="0"/>
        <v/>
      </c>
    </row>
    <row r="19" spans="3:4" ht="30" customHeight="1" x14ac:dyDescent="0.25">
      <c r="C19" s="79"/>
      <c r="D19" s="1" t="str">
        <f t="shared" si="0"/>
        <v/>
      </c>
    </row>
    <row r="20" spans="3:4" ht="30" customHeight="1" x14ac:dyDescent="0.25">
      <c r="C20" s="79"/>
      <c r="D20" s="1" t="str">
        <f t="shared" si="0"/>
        <v/>
      </c>
    </row>
    <row r="21" spans="3:4" ht="30" customHeight="1" x14ac:dyDescent="0.25">
      <c r="C21" s="79"/>
      <c r="D21" s="1" t="str">
        <f t="shared" si="0"/>
        <v/>
      </c>
    </row>
    <row r="22" spans="3:4" ht="30" customHeight="1" x14ac:dyDescent="0.25">
      <c r="C22" s="79"/>
      <c r="D22" s="1" t="str">
        <f t="shared" si="0"/>
        <v/>
      </c>
    </row>
    <row r="23" spans="3:4" ht="30" customHeight="1" x14ac:dyDescent="0.25">
      <c r="C23" s="79"/>
      <c r="D23" s="1" t="str">
        <f t="shared" si="0"/>
        <v/>
      </c>
    </row>
    <row r="24" spans="3:4" ht="30" customHeight="1" x14ac:dyDescent="0.25">
      <c r="C24" s="79"/>
      <c r="D24" s="1" t="str">
        <f t="shared" si="0"/>
        <v/>
      </c>
    </row>
    <row r="25" spans="3:4" ht="30" customHeight="1" x14ac:dyDescent="0.25">
      <c r="C25" s="79"/>
      <c r="D25" s="1" t="str">
        <f t="shared" si="0"/>
        <v/>
      </c>
    </row>
    <row r="26" spans="3:4" ht="30" customHeight="1" x14ac:dyDescent="0.25">
      <c r="C26" s="79"/>
      <c r="D26" s="1" t="str">
        <f t="shared" si="0"/>
        <v/>
      </c>
    </row>
    <row r="27" spans="3:4" ht="30" customHeight="1" x14ac:dyDescent="0.25">
      <c r="C27" s="79"/>
      <c r="D27" s="1" t="str">
        <f t="shared" si="0"/>
        <v/>
      </c>
    </row>
    <row r="28" spans="3:4" ht="30" customHeight="1" x14ac:dyDescent="0.25">
      <c r="C28" s="79"/>
      <c r="D28" s="1" t="str">
        <f t="shared" si="0"/>
        <v/>
      </c>
    </row>
    <row r="29" spans="3:4" ht="30" customHeight="1" x14ac:dyDescent="0.25">
      <c r="C29" s="79"/>
      <c r="D29" s="1" t="str">
        <f t="shared" si="0"/>
        <v/>
      </c>
    </row>
    <row r="30" spans="3:4" ht="30" customHeight="1" x14ac:dyDescent="0.25">
      <c r="C30" s="79"/>
      <c r="D30" s="1" t="str">
        <f t="shared" si="0"/>
        <v/>
      </c>
    </row>
    <row r="31" spans="3:4" ht="30" customHeight="1" x14ac:dyDescent="0.25">
      <c r="C31" s="79"/>
      <c r="D31" s="1" t="str">
        <f t="shared" si="0"/>
        <v/>
      </c>
    </row>
    <row r="32" spans="3:4" ht="30" customHeight="1" x14ac:dyDescent="0.25">
      <c r="C32" s="79"/>
      <c r="D32" s="1" t="str">
        <f t="shared" si="0"/>
        <v/>
      </c>
    </row>
    <row r="33" spans="3:4" ht="30" customHeight="1" x14ac:dyDescent="0.25">
      <c r="C33" s="79"/>
      <c r="D33" s="1" t="str">
        <f t="shared" si="0"/>
        <v/>
      </c>
    </row>
    <row r="34" spans="3:4" ht="30" customHeight="1" x14ac:dyDescent="0.25">
      <c r="C34" s="79"/>
      <c r="D34" s="1" t="str">
        <f t="shared" si="0"/>
        <v/>
      </c>
    </row>
    <row r="35" spans="3:4" ht="30" customHeight="1" x14ac:dyDescent="0.25">
      <c r="C35" s="79"/>
      <c r="D35" s="1" t="str">
        <f t="shared" si="0"/>
        <v/>
      </c>
    </row>
    <row r="36" spans="3:4" ht="30" customHeight="1" x14ac:dyDescent="0.25">
      <c r="C36" s="79"/>
      <c r="D36" s="1" t="str">
        <f t="shared" si="0"/>
        <v/>
      </c>
    </row>
    <row r="37" spans="3:4" ht="30" customHeight="1" x14ac:dyDescent="0.25">
      <c r="C37" s="79"/>
      <c r="D37" s="1" t="str">
        <f t="shared" si="0"/>
        <v/>
      </c>
    </row>
    <row r="38" spans="3:4" ht="30" customHeight="1" x14ac:dyDescent="0.25">
      <c r="C38" s="79"/>
      <c r="D38" s="1" t="str">
        <f t="shared" si="0"/>
        <v/>
      </c>
    </row>
    <row r="39" spans="3:4" ht="30" customHeight="1" x14ac:dyDescent="0.25">
      <c r="C39" s="79"/>
      <c r="D39" s="1" t="str">
        <f t="shared" si="0"/>
        <v/>
      </c>
    </row>
    <row r="40" spans="3:4" ht="30" customHeight="1" x14ac:dyDescent="0.25">
      <c r="C40" s="79"/>
      <c r="D40" s="1" t="str">
        <f t="shared" si="0"/>
        <v/>
      </c>
    </row>
    <row r="41" spans="3:4" ht="30" customHeight="1" x14ac:dyDescent="0.25">
      <c r="C41" s="79"/>
      <c r="D41" s="1" t="str">
        <f t="shared" si="0"/>
        <v/>
      </c>
    </row>
    <row r="42" spans="3:4" ht="30" customHeight="1" x14ac:dyDescent="0.25">
      <c r="C42" s="79"/>
      <c r="D42" s="1" t="str">
        <f t="shared" si="0"/>
        <v/>
      </c>
    </row>
    <row r="43" spans="3:4" ht="30" customHeight="1" x14ac:dyDescent="0.25">
      <c r="C43" s="79"/>
      <c r="D43" s="1" t="str">
        <f t="shared" si="0"/>
        <v/>
      </c>
    </row>
    <row r="44" spans="3:4" ht="30" customHeight="1" x14ac:dyDescent="0.25">
      <c r="C44" s="79"/>
      <c r="D44" s="1" t="str">
        <f t="shared" si="0"/>
        <v/>
      </c>
    </row>
    <row r="45" spans="3:4" ht="30" customHeight="1" x14ac:dyDescent="0.25">
      <c r="C45" s="79"/>
      <c r="D45" s="1" t="str">
        <f t="shared" si="0"/>
        <v/>
      </c>
    </row>
    <row r="46" spans="3:4" ht="30" customHeight="1" x14ac:dyDescent="0.25">
      <c r="C46" s="79"/>
      <c r="D46" s="1" t="str">
        <f t="shared" si="0"/>
        <v/>
      </c>
    </row>
    <row r="47" spans="3:4" ht="30" customHeight="1" x14ac:dyDescent="0.25">
      <c r="C47" s="79"/>
      <c r="D47" s="1" t="str">
        <f t="shared" si="0"/>
        <v/>
      </c>
    </row>
    <row r="48" spans="3:4" ht="30" customHeight="1" x14ac:dyDescent="0.25">
      <c r="C48" s="79"/>
      <c r="D48" s="1" t="str">
        <f t="shared" si="0"/>
        <v/>
      </c>
    </row>
    <row r="49" spans="3:4" ht="30" customHeight="1" x14ac:dyDescent="0.25">
      <c r="C49" s="79"/>
      <c r="D49" s="1" t="str">
        <f t="shared" si="0"/>
        <v/>
      </c>
    </row>
    <row r="50" spans="3:4" ht="30" customHeight="1" x14ac:dyDescent="0.25">
      <c r="C50" s="79"/>
      <c r="D50" s="1" t="str">
        <f t="shared" si="0"/>
        <v/>
      </c>
    </row>
    <row r="51" spans="3:4" ht="30" customHeight="1" x14ac:dyDescent="0.25">
      <c r="C51" s="79"/>
      <c r="D51" s="1" t="str">
        <f t="shared" si="0"/>
        <v/>
      </c>
    </row>
    <row r="52" spans="3:4" ht="30" customHeight="1" x14ac:dyDescent="0.25">
      <c r="C52" s="79"/>
      <c r="D52" s="1" t="str">
        <f t="shared" si="0"/>
        <v/>
      </c>
    </row>
    <row r="53" spans="3:4" ht="30" customHeight="1" x14ac:dyDescent="0.25">
      <c r="C53" s="79"/>
      <c r="D53" s="1" t="str">
        <f t="shared" si="0"/>
        <v/>
      </c>
    </row>
    <row r="54" spans="3:4" ht="30" customHeight="1" x14ac:dyDescent="0.25">
      <c r="C54" s="79"/>
      <c r="D54" s="1" t="str">
        <f t="shared" si="0"/>
        <v/>
      </c>
    </row>
    <row r="55" spans="3:4" ht="30" customHeight="1" x14ac:dyDescent="0.25">
      <c r="C55" s="79"/>
      <c r="D55" s="1" t="str">
        <f t="shared" si="0"/>
        <v/>
      </c>
    </row>
    <row r="56" spans="3:4" ht="30" customHeight="1" x14ac:dyDescent="0.25">
      <c r="C56" s="79"/>
      <c r="D56" s="1" t="str">
        <f t="shared" si="0"/>
        <v/>
      </c>
    </row>
    <row r="57" spans="3:4" ht="30" customHeight="1" x14ac:dyDescent="0.25">
      <c r="C57" s="79"/>
      <c r="D57" s="1" t="str">
        <f t="shared" si="0"/>
        <v/>
      </c>
    </row>
    <row r="58" spans="3:4" ht="30" customHeight="1" x14ac:dyDescent="0.25">
      <c r="C58" s="79"/>
      <c r="D58" s="1" t="str">
        <f t="shared" si="0"/>
        <v/>
      </c>
    </row>
    <row r="59" spans="3:4" ht="30" customHeight="1" x14ac:dyDescent="0.25">
      <c r="C59" s="79"/>
      <c r="D59" s="1" t="str">
        <f t="shared" si="0"/>
        <v/>
      </c>
    </row>
    <row r="60" spans="3:4" ht="30" customHeight="1" x14ac:dyDescent="0.25">
      <c r="C60" s="79"/>
      <c r="D60" s="1" t="str">
        <f t="shared" si="0"/>
        <v/>
      </c>
    </row>
    <row r="61" spans="3:4" ht="30" customHeight="1" x14ac:dyDescent="0.25">
      <c r="C61" s="79"/>
      <c r="D61" s="1" t="str">
        <f t="shared" si="0"/>
        <v/>
      </c>
    </row>
    <row r="62" spans="3:4" ht="30" customHeight="1" x14ac:dyDescent="0.25">
      <c r="C62" s="79"/>
      <c r="D62" s="1" t="str">
        <f t="shared" si="0"/>
        <v/>
      </c>
    </row>
    <row r="63" spans="3:4" ht="30" customHeight="1" x14ac:dyDescent="0.25">
      <c r="C63" s="79"/>
      <c r="D63" s="1" t="str">
        <f t="shared" si="0"/>
        <v/>
      </c>
    </row>
    <row r="64" spans="3:4" ht="30" customHeight="1" x14ac:dyDescent="0.25">
      <c r="C64" s="79"/>
      <c r="D64" s="1" t="str">
        <f t="shared" si="0"/>
        <v/>
      </c>
    </row>
    <row r="65" spans="3:4" ht="30" customHeight="1" x14ac:dyDescent="0.25">
      <c r="C65" s="79"/>
      <c r="D65" s="1" t="str">
        <f t="shared" si="0"/>
        <v/>
      </c>
    </row>
    <row r="66" spans="3:4" ht="30" customHeight="1" x14ac:dyDescent="0.25">
      <c r="C66" s="79"/>
      <c r="D66" s="1" t="str">
        <f t="shared" si="0"/>
        <v/>
      </c>
    </row>
    <row r="67" spans="3:4" ht="30" customHeight="1" x14ac:dyDescent="0.25">
      <c r="C67" s="79"/>
      <c r="D67" s="1" t="str">
        <f t="shared" si="0"/>
        <v/>
      </c>
    </row>
    <row r="68" spans="3:4" ht="30" customHeight="1" x14ac:dyDescent="0.25">
      <c r="C68" s="79"/>
      <c r="D68" s="1" t="str">
        <f t="shared" si="0"/>
        <v/>
      </c>
    </row>
    <row r="69" spans="3:4" ht="30" customHeight="1" x14ac:dyDescent="0.25">
      <c r="C69" s="79"/>
      <c r="D69" s="1" t="str">
        <f t="shared" si="0"/>
        <v/>
      </c>
    </row>
    <row r="70" spans="3:4" ht="30" customHeight="1" x14ac:dyDescent="0.25">
      <c r="C70" s="79"/>
      <c r="D70" s="1" t="str">
        <f t="shared" si="0"/>
        <v/>
      </c>
    </row>
    <row r="71" spans="3:4" ht="30" customHeight="1" x14ac:dyDescent="0.25">
      <c r="C71" s="79"/>
      <c r="D71" s="1" t="str">
        <f t="shared" ref="D71:D106" si="1">IF(C71="","",C71)</f>
        <v/>
      </c>
    </row>
    <row r="72" spans="3:4" ht="30" customHeight="1" x14ac:dyDescent="0.25">
      <c r="C72" s="79"/>
      <c r="D72" s="1" t="str">
        <f t="shared" si="1"/>
        <v/>
      </c>
    </row>
    <row r="73" spans="3:4" ht="30" customHeight="1" x14ac:dyDescent="0.25">
      <c r="C73" s="79"/>
      <c r="D73" s="1" t="str">
        <f t="shared" si="1"/>
        <v/>
      </c>
    </row>
    <row r="74" spans="3:4" ht="30" customHeight="1" x14ac:dyDescent="0.25">
      <c r="C74" s="79"/>
      <c r="D74" s="1" t="str">
        <f t="shared" si="1"/>
        <v/>
      </c>
    </row>
    <row r="75" spans="3:4" ht="30" customHeight="1" x14ac:dyDescent="0.25">
      <c r="C75" s="79"/>
      <c r="D75" s="1" t="str">
        <f t="shared" si="1"/>
        <v/>
      </c>
    </row>
    <row r="76" spans="3:4" ht="30" customHeight="1" x14ac:dyDescent="0.25">
      <c r="C76" s="79"/>
      <c r="D76" s="1" t="str">
        <f t="shared" si="1"/>
        <v/>
      </c>
    </row>
    <row r="77" spans="3:4" ht="30" customHeight="1" x14ac:dyDescent="0.25">
      <c r="C77" s="79"/>
      <c r="D77" s="1" t="str">
        <f t="shared" si="1"/>
        <v/>
      </c>
    </row>
    <row r="78" spans="3:4" ht="30" customHeight="1" x14ac:dyDescent="0.25">
      <c r="C78" s="79"/>
      <c r="D78" s="1" t="str">
        <f t="shared" si="1"/>
        <v/>
      </c>
    </row>
    <row r="79" spans="3:4" ht="30" customHeight="1" x14ac:dyDescent="0.25">
      <c r="C79" s="79"/>
      <c r="D79" s="1" t="str">
        <f t="shared" si="1"/>
        <v/>
      </c>
    </row>
    <row r="80" spans="3:4" ht="30" customHeight="1" x14ac:dyDescent="0.25">
      <c r="C80" s="79"/>
      <c r="D80" s="1" t="str">
        <f t="shared" si="1"/>
        <v/>
      </c>
    </row>
    <row r="81" spans="3:4" ht="30" customHeight="1" x14ac:dyDescent="0.25">
      <c r="C81" s="79"/>
      <c r="D81" s="1" t="str">
        <f t="shared" si="1"/>
        <v/>
      </c>
    </row>
    <row r="82" spans="3:4" ht="30" customHeight="1" x14ac:dyDescent="0.25">
      <c r="C82" s="79"/>
      <c r="D82" s="1" t="str">
        <f t="shared" si="1"/>
        <v/>
      </c>
    </row>
    <row r="83" spans="3:4" ht="30" customHeight="1" x14ac:dyDescent="0.25">
      <c r="C83" s="79"/>
      <c r="D83" s="1" t="str">
        <f t="shared" si="1"/>
        <v/>
      </c>
    </row>
    <row r="84" spans="3:4" ht="30" customHeight="1" x14ac:dyDescent="0.25">
      <c r="C84" s="79"/>
      <c r="D84" s="1" t="str">
        <f t="shared" si="1"/>
        <v/>
      </c>
    </row>
    <row r="85" spans="3:4" ht="30" customHeight="1" x14ac:dyDescent="0.25">
      <c r="C85" s="79"/>
      <c r="D85" s="1" t="str">
        <f t="shared" si="1"/>
        <v/>
      </c>
    </row>
    <row r="86" spans="3:4" ht="30" customHeight="1" x14ac:dyDescent="0.25">
      <c r="C86" s="79"/>
      <c r="D86" s="1" t="str">
        <f t="shared" si="1"/>
        <v/>
      </c>
    </row>
    <row r="87" spans="3:4" ht="30" customHeight="1" x14ac:dyDescent="0.25">
      <c r="C87" s="79"/>
      <c r="D87" s="1" t="str">
        <f t="shared" si="1"/>
        <v/>
      </c>
    </row>
    <row r="88" spans="3:4" ht="30" customHeight="1" x14ac:dyDescent="0.25">
      <c r="C88" s="79"/>
      <c r="D88" s="1" t="str">
        <f t="shared" si="1"/>
        <v/>
      </c>
    </row>
    <row r="89" spans="3:4" ht="30" customHeight="1" x14ac:dyDescent="0.25">
      <c r="C89" s="79"/>
      <c r="D89" s="1" t="str">
        <f t="shared" si="1"/>
        <v/>
      </c>
    </row>
    <row r="90" spans="3:4" ht="30" customHeight="1" x14ac:dyDescent="0.25">
      <c r="C90" s="79"/>
      <c r="D90" s="1" t="str">
        <f t="shared" si="1"/>
        <v/>
      </c>
    </row>
    <row r="91" spans="3:4" ht="30" customHeight="1" x14ac:dyDescent="0.25">
      <c r="C91" s="79"/>
      <c r="D91" s="1" t="str">
        <f t="shared" si="1"/>
        <v/>
      </c>
    </row>
    <row r="92" spans="3:4" ht="30" customHeight="1" x14ac:dyDescent="0.25">
      <c r="C92" s="79"/>
      <c r="D92" s="1" t="str">
        <f t="shared" si="1"/>
        <v/>
      </c>
    </row>
    <row r="93" spans="3:4" ht="30" customHeight="1" x14ac:dyDescent="0.25">
      <c r="C93" s="79"/>
      <c r="D93" s="1" t="str">
        <f t="shared" si="1"/>
        <v/>
      </c>
    </row>
    <row r="94" spans="3:4" ht="30" customHeight="1" x14ac:dyDescent="0.25">
      <c r="C94" s="79"/>
      <c r="D94" s="1" t="str">
        <f t="shared" si="1"/>
        <v/>
      </c>
    </row>
    <row r="95" spans="3:4" ht="30" customHeight="1" x14ac:dyDescent="0.25">
      <c r="C95" s="79"/>
      <c r="D95" s="1" t="str">
        <f t="shared" si="1"/>
        <v/>
      </c>
    </row>
    <row r="96" spans="3:4" ht="30" customHeight="1" x14ac:dyDescent="0.25">
      <c r="C96" s="79"/>
      <c r="D96" s="1" t="str">
        <f t="shared" si="1"/>
        <v/>
      </c>
    </row>
    <row r="97" spans="3:4" ht="30" customHeight="1" x14ac:dyDescent="0.25">
      <c r="C97" s="79"/>
      <c r="D97" s="1" t="str">
        <f t="shared" si="1"/>
        <v/>
      </c>
    </row>
    <row r="98" spans="3:4" ht="30" customHeight="1" x14ac:dyDescent="0.25">
      <c r="C98" s="79"/>
      <c r="D98" s="1" t="str">
        <f t="shared" si="1"/>
        <v/>
      </c>
    </row>
    <row r="99" spans="3:4" ht="30" customHeight="1" x14ac:dyDescent="0.25">
      <c r="C99" s="79"/>
      <c r="D99" s="1" t="str">
        <f t="shared" si="1"/>
        <v/>
      </c>
    </row>
    <row r="100" spans="3:4" ht="30" customHeight="1" x14ac:dyDescent="0.25">
      <c r="C100" s="79"/>
      <c r="D100" s="1" t="str">
        <f t="shared" si="1"/>
        <v/>
      </c>
    </row>
    <row r="101" spans="3:4" ht="30" customHeight="1" x14ac:dyDescent="0.25">
      <c r="C101" s="79"/>
      <c r="D101" s="1" t="str">
        <f t="shared" si="1"/>
        <v/>
      </c>
    </row>
    <row r="102" spans="3:4" ht="30" customHeight="1" x14ac:dyDescent="0.25">
      <c r="C102" s="79"/>
      <c r="D102" s="1" t="str">
        <f t="shared" si="1"/>
        <v/>
      </c>
    </row>
    <row r="103" spans="3:4" ht="30" customHeight="1" x14ac:dyDescent="0.25">
      <c r="C103" s="79"/>
      <c r="D103" s="1" t="str">
        <f t="shared" si="1"/>
        <v/>
      </c>
    </row>
    <row r="104" spans="3:4" ht="30" customHeight="1" x14ac:dyDescent="0.25">
      <c r="C104" s="79"/>
      <c r="D104" s="1" t="str">
        <f t="shared" si="1"/>
        <v/>
      </c>
    </row>
    <row r="105" spans="3:4" ht="30" customHeight="1" x14ac:dyDescent="0.25">
      <c r="C105" s="79"/>
      <c r="D105" s="1" t="str">
        <f t="shared" si="1"/>
        <v/>
      </c>
    </row>
    <row r="106" spans="3:4" ht="30" customHeight="1" x14ac:dyDescent="0.25">
      <c r="C106" s="79"/>
      <c r="D106" s="1" t="str">
        <f t="shared" si="1"/>
        <v/>
      </c>
    </row>
  </sheetData>
  <sheetProtection formatCells="0" formatColumns="0" formatRows="0" selectLockedCell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14"/>
  <dimension ref="A1:R107"/>
  <sheetViews>
    <sheetView showGridLines="0" zoomScale="90" zoomScaleNormal="90" workbookViewId="0">
      <pane ySplit="5" topLeftCell="A102" activePane="bottomLeft" state="frozen"/>
      <selection activeCell="D3" sqref="D3"/>
      <selection pane="bottomLeft"/>
    </sheetView>
  </sheetViews>
  <sheetFormatPr defaultColWidth="8.85546875" defaultRowHeight="30" customHeight="1" x14ac:dyDescent="0.25"/>
  <cols>
    <col min="1" max="1" width="2.28515625" style="2" customWidth="1"/>
    <col min="2" max="2" width="1.42578125" style="1" customWidth="1"/>
    <col min="3" max="5" width="34.28515625" style="82" customWidth="1"/>
    <col min="6" max="6" width="8.85546875" style="1"/>
    <col min="7" max="7" width="9.140625" style="1" bestFit="1" customWidth="1"/>
    <col min="8" max="8" width="28.42578125" style="1" bestFit="1" customWidth="1"/>
    <col min="9" max="9" width="25.140625" style="1" bestFit="1" customWidth="1"/>
  </cols>
  <sheetData>
    <row r="1" spans="2:9" s="100" customFormat="1" ht="39" customHeight="1" x14ac:dyDescent="0.25">
      <c r="E1" s="101"/>
    </row>
    <row r="2" spans="2:9" s="93" customFormat="1" ht="30" customHeight="1" x14ac:dyDescent="0.25">
      <c r="C2" s="94"/>
      <c r="D2" s="95"/>
      <c r="E2" s="95"/>
      <c r="F2" s="95"/>
      <c r="G2" s="95"/>
      <c r="H2" s="95"/>
      <c r="I2" s="95"/>
    </row>
    <row r="3" spans="2:9" s="2" customFormat="1" ht="44.25" customHeight="1" x14ac:dyDescent="0.25">
      <c r="C3" s="91"/>
      <c r="E3" s="92"/>
      <c r="F3" s="92"/>
    </row>
    <row r="4" spans="2:9" ht="30" customHeight="1" thickBot="1" x14ac:dyDescent="0.3">
      <c r="C4"/>
      <c r="D4"/>
      <c r="E4"/>
    </row>
    <row r="5" spans="2:9" ht="30" customHeight="1" thickTop="1" thickBot="1" x14ac:dyDescent="0.3">
      <c r="C5" s="25" t="s">
        <v>2</v>
      </c>
      <c r="D5" s="25" t="s">
        <v>3</v>
      </c>
      <c r="E5" s="25" t="s">
        <v>4</v>
      </c>
      <c r="G5" s="1" t="s">
        <v>67</v>
      </c>
      <c r="H5" s="1" t="s">
        <v>58</v>
      </c>
      <c r="I5" s="1" t="s">
        <v>57</v>
      </c>
    </row>
    <row r="6" spans="2:9" ht="30" customHeight="1" thickTop="1" x14ac:dyDescent="0.25">
      <c r="B6" s="1">
        <f>SUM(G6,I6)</f>
        <v>4.0000010000000001</v>
      </c>
      <c r="C6" s="15" t="s">
        <v>117</v>
      </c>
      <c r="D6" s="15" t="s">
        <v>107</v>
      </c>
      <c r="E6" s="15" t="s">
        <v>24</v>
      </c>
      <c r="F6" s="1" t="str">
        <f>C6</f>
        <v>Carlos Henrique</v>
      </c>
      <c r="G6" s="1">
        <v>9.9999999999999995E-7</v>
      </c>
      <c r="H6" s="1">
        <f>COUNTIFS('C-E'!$C$6:$C$994,CAD_FUNC!$C6,'C-E'!$I$6:$I$994,CAD_FUNC!H$5)</f>
        <v>1</v>
      </c>
      <c r="I6" s="1">
        <f>COUNTIFS('C-E'!$C$6:$C$994,CAD_FUNC!$C6,'C-E'!$I$6:$I$994,CAD_FUNC!I$5)</f>
        <v>4</v>
      </c>
    </row>
    <row r="7" spans="2:9" ht="30" customHeight="1" x14ac:dyDescent="0.25">
      <c r="B7" s="1">
        <f t="shared" ref="B7:B70" si="0">SUM(G7,I7)</f>
        <v>1.9999999999999999E-6</v>
      </c>
      <c r="C7" s="15" t="s">
        <v>118</v>
      </c>
      <c r="D7" s="15" t="s">
        <v>108</v>
      </c>
      <c r="E7" s="15" t="s">
        <v>105</v>
      </c>
      <c r="F7" s="1" t="str">
        <f t="shared" ref="F7:F70" si="1">C7</f>
        <v>Matheus Pereira</v>
      </c>
      <c r="G7" s="1">
        <f>G6+$G$6</f>
        <v>1.9999999999999999E-6</v>
      </c>
      <c r="H7" s="1">
        <f>COUNTIFS('C-E'!$C$6:$C$994,CAD_FUNC!$C7,'C-E'!$I$6:$I$994,CAD_FUNC!H$5)</f>
        <v>0</v>
      </c>
      <c r="I7" s="1">
        <f>COUNTIFS('C-E'!$C$6:$C$994,CAD_FUNC!$C7,'C-E'!$I$6:$I$994,CAD_FUNC!I$5)</f>
        <v>0</v>
      </c>
    </row>
    <row r="8" spans="2:9" ht="30" customHeight="1" x14ac:dyDescent="0.25">
      <c r="B8" s="1">
        <f t="shared" si="0"/>
        <v>3.0000000000000001E-6</v>
      </c>
      <c r="C8" s="15" t="s">
        <v>119</v>
      </c>
      <c r="D8" s="15" t="s">
        <v>109</v>
      </c>
      <c r="E8" s="15" t="s">
        <v>106</v>
      </c>
      <c r="F8" s="1" t="str">
        <f t="shared" si="1"/>
        <v>Rodrigo Machado</v>
      </c>
      <c r="G8" s="1">
        <f t="shared" ref="G8:G71" si="2">G7+$G$6</f>
        <v>3.0000000000000001E-6</v>
      </c>
      <c r="H8" s="1">
        <f>COUNTIFS('C-E'!$C$6:$C$994,CAD_FUNC!$C8,'C-E'!$I$6:$I$994,CAD_FUNC!H$5)</f>
        <v>0</v>
      </c>
      <c r="I8" s="1">
        <f>COUNTIFS('C-E'!$C$6:$C$994,CAD_FUNC!$C8,'C-E'!$I$6:$I$994,CAD_FUNC!I$5)</f>
        <v>0</v>
      </c>
    </row>
    <row r="9" spans="2:9" ht="30" customHeight="1" x14ac:dyDescent="0.25">
      <c r="B9" s="1">
        <f t="shared" si="0"/>
        <v>5.0000039999999997</v>
      </c>
      <c r="C9" s="79" t="s">
        <v>120</v>
      </c>
      <c r="D9" s="15" t="s">
        <v>110</v>
      </c>
      <c r="E9" s="15" t="s">
        <v>150</v>
      </c>
      <c r="F9" s="1" t="str">
        <f t="shared" si="1"/>
        <v>Carolina Torres</v>
      </c>
      <c r="G9" s="1">
        <f t="shared" si="2"/>
        <v>3.9999999999999998E-6</v>
      </c>
      <c r="H9" s="1">
        <f>COUNTIFS('C-E'!$C$6:$C$994,CAD_FUNC!$C9,'C-E'!$I$6:$I$994,CAD_FUNC!H$5)</f>
        <v>0</v>
      </c>
      <c r="I9" s="1">
        <f>COUNTIFS('C-E'!$C$6:$C$994,CAD_FUNC!$C9,'C-E'!$I$6:$I$994,CAD_FUNC!I$5)</f>
        <v>5</v>
      </c>
    </row>
    <row r="10" spans="2:9" ht="30" customHeight="1" x14ac:dyDescent="0.25">
      <c r="B10" s="1">
        <f t="shared" si="0"/>
        <v>4.9999999999999996E-6</v>
      </c>
      <c r="C10" s="79" t="s">
        <v>121</v>
      </c>
      <c r="D10" s="15" t="s">
        <v>112</v>
      </c>
      <c r="E10" s="15" t="s">
        <v>168</v>
      </c>
      <c r="F10" s="1" t="str">
        <f t="shared" si="1"/>
        <v>Bianca Silva</v>
      </c>
      <c r="G10" s="1">
        <f t="shared" si="2"/>
        <v>4.9999999999999996E-6</v>
      </c>
      <c r="H10" s="1">
        <f>COUNTIFS('C-E'!$C$6:$C$994,CAD_FUNC!$C10,'C-E'!$I$6:$I$994,CAD_FUNC!H$5)</f>
        <v>0</v>
      </c>
      <c r="I10" s="1">
        <f>COUNTIFS('C-E'!$C$6:$C$994,CAD_FUNC!$C10,'C-E'!$I$6:$I$994,CAD_FUNC!I$5)</f>
        <v>0</v>
      </c>
    </row>
    <row r="11" spans="2:9" ht="30" customHeight="1" x14ac:dyDescent="0.25">
      <c r="B11" s="1">
        <f t="shared" si="0"/>
        <v>5.9999999999999993E-6</v>
      </c>
      <c r="C11" s="79" t="s">
        <v>122</v>
      </c>
      <c r="D11" s="15" t="s">
        <v>113</v>
      </c>
      <c r="E11" s="15" t="s">
        <v>23</v>
      </c>
      <c r="F11" s="1" t="str">
        <f t="shared" si="1"/>
        <v>Caio Souza</v>
      </c>
      <c r="G11" s="1">
        <f t="shared" si="2"/>
        <v>5.9999999999999993E-6</v>
      </c>
      <c r="H11" s="1">
        <f>COUNTIFS('C-E'!$C$6:$C$994,CAD_FUNC!$C11,'C-E'!$I$6:$I$994,CAD_FUNC!H$5)</f>
        <v>5</v>
      </c>
      <c r="I11" s="1">
        <f>COUNTIFS('C-E'!$C$6:$C$994,CAD_FUNC!$C11,'C-E'!$I$6:$I$994,CAD_FUNC!I$5)</f>
        <v>0</v>
      </c>
    </row>
    <row r="12" spans="2:9" ht="30" customHeight="1" x14ac:dyDescent="0.25">
      <c r="B12" s="1">
        <f t="shared" si="0"/>
        <v>6.999999999999999E-6</v>
      </c>
      <c r="C12" s="79" t="s">
        <v>151</v>
      </c>
      <c r="D12" s="15" t="s">
        <v>116</v>
      </c>
      <c r="E12" s="15" t="s">
        <v>169</v>
      </c>
      <c r="F12" s="1" t="str">
        <f t="shared" si="1"/>
        <v>Paulo Mendes</v>
      </c>
      <c r="G12" s="1">
        <f t="shared" si="2"/>
        <v>6.999999999999999E-6</v>
      </c>
      <c r="H12" s="1">
        <f>COUNTIFS('C-E'!$C$6:$C$994,CAD_FUNC!$C12,'C-E'!$I$6:$I$994,CAD_FUNC!H$5)</f>
        <v>0</v>
      </c>
      <c r="I12" s="1">
        <f>COUNTIFS('C-E'!$C$6:$C$994,CAD_FUNC!$C12,'C-E'!$I$6:$I$994,CAD_FUNC!I$5)</f>
        <v>0</v>
      </c>
    </row>
    <row r="13" spans="2:9" ht="30" customHeight="1" x14ac:dyDescent="0.25">
      <c r="B13" s="1">
        <f t="shared" si="0"/>
        <v>7.9999999999999996E-6</v>
      </c>
      <c r="C13" s="79"/>
      <c r="D13" s="15"/>
      <c r="E13" s="15"/>
      <c r="F13" s="1">
        <f t="shared" si="1"/>
        <v>0</v>
      </c>
      <c r="G13" s="1">
        <f t="shared" si="2"/>
        <v>7.9999999999999996E-6</v>
      </c>
      <c r="H13" s="1">
        <f>COUNTIFS('C-E'!$C$6:$C$994,CAD_FUNC!$C13,'C-E'!$I$6:$I$994,CAD_FUNC!H$5)</f>
        <v>0</v>
      </c>
      <c r="I13" s="1">
        <f>COUNTIFS('C-E'!$C$6:$C$994,CAD_FUNC!$C13,'C-E'!$I$6:$I$994,CAD_FUNC!I$5)</f>
        <v>0</v>
      </c>
    </row>
    <row r="14" spans="2:9" ht="30" customHeight="1" x14ac:dyDescent="0.25">
      <c r="B14" s="1">
        <f t="shared" si="0"/>
        <v>9.0000000000000002E-6</v>
      </c>
      <c r="C14" s="79"/>
      <c r="D14" s="15"/>
      <c r="E14" s="15"/>
      <c r="F14" s="1">
        <f t="shared" si="1"/>
        <v>0</v>
      </c>
      <c r="G14" s="1">
        <f t="shared" si="2"/>
        <v>9.0000000000000002E-6</v>
      </c>
      <c r="H14" s="1">
        <f>COUNTIFS('C-E'!$C$6:$C$994,CAD_FUNC!$C14,'C-E'!$I$6:$I$994,CAD_FUNC!H$5)</f>
        <v>0</v>
      </c>
      <c r="I14" s="1">
        <f>COUNTIFS('C-E'!$C$6:$C$994,CAD_FUNC!$C14,'C-E'!$I$6:$I$994,CAD_FUNC!I$5)</f>
        <v>0</v>
      </c>
    </row>
    <row r="15" spans="2:9" ht="30" customHeight="1" x14ac:dyDescent="0.25">
      <c r="B15" s="1">
        <f t="shared" si="0"/>
        <v>1.0000000000000001E-5</v>
      </c>
      <c r="C15" s="79"/>
      <c r="D15" s="15"/>
      <c r="E15" s="15"/>
      <c r="F15" s="1">
        <f t="shared" si="1"/>
        <v>0</v>
      </c>
      <c r="G15" s="1">
        <f t="shared" si="2"/>
        <v>1.0000000000000001E-5</v>
      </c>
      <c r="H15" s="1">
        <f>COUNTIFS('C-E'!$C$6:$C$994,CAD_FUNC!$C15,'C-E'!$I$6:$I$994,CAD_FUNC!H$5)</f>
        <v>0</v>
      </c>
      <c r="I15" s="1">
        <f>COUNTIFS('C-E'!$C$6:$C$994,CAD_FUNC!$C15,'C-E'!$I$6:$I$994,CAD_FUNC!I$5)</f>
        <v>0</v>
      </c>
    </row>
    <row r="16" spans="2:9" ht="30" customHeight="1" x14ac:dyDescent="0.25">
      <c r="B16" s="1">
        <f t="shared" si="0"/>
        <v>1.1000000000000001E-5</v>
      </c>
      <c r="C16" s="79"/>
      <c r="D16" s="15"/>
      <c r="E16" s="15"/>
      <c r="F16" s="1">
        <f t="shared" si="1"/>
        <v>0</v>
      </c>
      <c r="G16" s="1">
        <f t="shared" si="2"/>
        <v>1.1000000000000001E-5</v>
      </c>
      <c r="H16" s="1">
        <f>COUNTIFS('C-E'!$C$6:$C$994,CAD_FUNC!$C16,'C-E'!$I$6:$I$994,CAD_FUNC!H$5)</f>
        <v>0</v>
      </c>
      <c r="I16" s="1">
        <f>COUNTIFS('C-E'!$C$6:$C$994,CAD_FUNC!$C16,'C-E'!$I$6:$I$994,CAD_FUNC!I$5)</f>
        <v>0</v>
      </c>
    </row>
    <row r="17" spans="2:9" ht="30" customHeight="1" x14ac:dyDescent="0.25">
      <c r="B17" s="1">
        <f t="shared" si="0"/>
        <v>1.2000000000000002E-5</v>
      </c>
      <c r="C17" s="79"/>
      <c r="D17" s="15"/>
      <c r="E17" s="15"/>
      <c r="F17" s="1">
        <f t="shared" si="1"/>
        <v>0</v>
      </c>
      <c r="G17" s="1">
        <f t="shared" si="2"/>
        <v>1.2000000000000002E-5</v>
      </c>
      <c r="H17" s="1">
        <f>COUNTIFS('C-E'!$C$6:$C$994,CAD_FUNC!$C17,'C-E'!$I$6:$I$994,CAD_FUNC!H$5)</f>
        <v>0</v>
      </c>
      <c r="I17" s="1">
        <f>COUNTIFS('C-E'!$C$6:$C$994,CAD_FUNC!$C17,'C-E'!$I$6:$I$994,CAD_FUNC!I$5)</f>
        <v>0</v>
      </c>
    </row>
    <row r="18" spans="2:9" ht="30" customHeight="1" x14ac:dyDescent="0.25">
      <c r="B18" s="1">
        <f t="shared" si="0"/>
        <v>1.3000000000000003E-5</v>
      </c>
      <c r="C18" s="79"/>
      <c r="D18" s="15"/>
      <c r="E18" s="15"/>
      <c r="F18" s="1">
        <f t="shared" si="1"/>
        <v>0</v>
      </c>
      <c r="G18" s="1">
        <f t="shared" si="2"/>
        <v>1.3000000000000003E-5</v>
      </c>
      <c r="H18" s="1">
        <f>COUNTIFS('C-E'!$C$6:$C$994,CAD_FUNC!$C18,'C-E'!$I$6:$I$994,CAD_FUNC!H$5)</f>
        <v>0</v>
      </c>
      <c r="I18" s="1">
        <f>COUNTIFS('C-E'!$C$6:$C$994,CAD_FUNC!$C18,'C-E'!$I$6:$I$994,CAD_FUNC!I$5)</f>
        <v>0</v>
      </c>
    </row>
    <row r="19" spans="2:9" ht="30" customHeight="1" x14ac:dyDescent="0.25">
      <c r="B19" s="1">
        <f t="shared" si="0"/>
        <v>1.4000000000000003E-5</v>
      </c>
      <c r="C19" s="79"/>
      <c r="D19" s="15"/>
      <c r="E19" s="15"/>
      <c r="F19" s="1">
        <f t="shared" si="1"/>
        <v>0</v>
      </c>
      <c r="G19" s="1">
        <f t="shared" si="2"/>
        <v>1.4000000000000003E-5</v>
      </c>
      <c r="H19" s="1">
        <f>COUNTIFS('C-E'!$C$6:$C$994,CAD_FUNC!$C19,'C-E'!$I$6:$I$994,CAD_FUNC!H$5)</f>
        <v>0</v>
      </c>
      <c r="I19" s="1">
        <f>COUNTIFS('C-E'!$C$6:$C$994,CAD_FUNC!$C19,'C-E'!$I$6:$I$994,CAD_FUNC!I$5)</f>
        <v>0</v>
      </c>
    </row>
    <row r="20" spans="2:9" ht="30" customHeight="1" x14ac:dyDescent="0.25">
      <c r="B20" s="1">
        <f t="shared" si="0"/>
        <v>1.5000000000000004E-5</v>
      </c>
      <c r="C20" s="79"/>
      <c r="D20" s="15"/>
      <c r="E20" s="15"/>
      <c r="F20" s="1">
        <f t="shared" si="1"/>
        <v>0</v>
      </c>
      <c r="G20" s="1">
        <f t="shared" si="2"/>
        <v>1.5000000000000004E-5</v>
      </c>
      <c r="H20" s="1">
        <f>COUNTIFS('C-E'!$C$6:$C$994,CAD_FUNC!$C20,'C-E'!$I$6:$I$994,CAD_FUNC!H$5)</f>
        <v>0</v>
      </c>
      <c r="I20" s="1">
        <f>COUNTIFS('C-E'!$C$6:$C$994,CAD_FUNC!$C20,'C-E'!$I$6:$I$994,CAD_FUNC!I$5)</f>
        <v>0</v>
      </c>
    </row>
    <row r="21" spans="2:9" ht="30" customHeight="1" x14ac:dyDescent="0.25">
      <c r="B21" s="1">
        <f t="shared" si="0"/>
        <v>1.6000000000000003E-5</v>
      </c>
      <c r="C21" s="79"/>
      <c r="D21" s="15"/>
      <c r="E21" s="15"/>
      <c r="F21" s="1">
        <f t="shared" si="1"/>
        <v>0</v>
      </c>
      <c r="G21" s="1">
        <f t="shared" si="2"/>
        <v>1.6000000000000003E-5</v>
      </c>
      <c r="H21" s="1">
        <f>COUNTIFS('C-E'!$C$6:$C$994,CAD_FUNC!$C21,'C-E'!$I$6:$I$994,CAD_FUNC!H$5)</f>
        <v>0</v>
      </c>
      <c r="I21" s="1">
        <f>COUNTIFS('C-E'!$C$6:$C$994,CAD_FUNC!$C21,'C-E'!$I$6:$I$994,CAD_FUNC!I$5)</f>
        <v>0</v>
      </c>
    </row>
    <row r="22" spans="2:9" ht="30" customHeight="1" x14ac:dyDescent="0.25">
      <c r="B22" s="1">
        <f t="shared" si="0"/>
        <v>1.7000000000000003E-5</v>
      </c>
      <c r="C22" s="79"/>
      <c r="D22" s="15"/>
      <c r="E22" s="15"/>
      <c r="F22" s="1">
        <f t="shared" si="1"/>
        <v>0</v>
      </c>
      <c r="G22" s="1">
        <f t="shared" si="2"/>
        <v>1.7000000000000003E-5</v>
      </c>
      <c r="H22" s="1">
        <f>COUNTIFS('C-E'!$C$6:$C$994,CAD_FUNC!$C22,'C-E'!$I$6:$I$994,CAD_FUNC!H$5)</f>
        <v>0</v>
      </c>
      <c r="I22" s="1">
        <f>COUNTIFS('C-E'!$C$6:$C$994,CAD_FUNC!$C22,'C-E'!$I$6:$I$994,CAD_FUNC!I$5)</f>
        <v>0</v>
      </c>
    </row>
    <row r="23" spans="2:9" ht="30" customHeight="1" x14ac:dyDescent="0.25">
      <c r="B23" s="1">
        <f t="shared" si="0"/>
        <v>1.8000000000000004E-5</v>
      </c>
      <c r="C23" s="79"/>
      <c r="D23" s="15"/>
      <c r="E23" s="15"/>
      <c r="F23" s="1">
        <f t="shared" si="1"/>
        <v>0</v>
      </c>
      <c r="G23" s="1">
        <f t="shared" si="2"/>
        <v>1.8000000000000004E-5</v>
      </c>
      <c r="H23" s="1">
        <f>COUNTIFS('C-E'!$C$6:$C$994,CAD_FUNC!$C23,'C-E'!$I$6:$I$994,CAD_FUNC!H$5)</f>
        <v>0</v>
      </c>
      <c r="I23" s="1">
        <f>COUNTIFS('C-E'!$C$6:$C$994,CAD_FUNC!$C23,'C-E'!$I$6:$I$994,CAD_FUNC!I$5)</f>
        <v>0</v>
      </c>
    </row>
    <row r="24" spans="2:9" ht="30" customHeight="1" x14ac:dyDescent="0.25">
      <c r="B24" s="1">
        <f t="shared" si="0"/>
        <v>1.9000000000000004E-5</v>
      </c>
      <c r="C24" s="79"/>
      <c r="D24" s="15"/>
      <c r="E24" s="15"/>
      <c r="F24" s="1">
        <f t="shared" si="1"/>
        <v>0</v>
      </c>
      <c r="G24" s="1">
        <f t="shared" si="2"/>
        <v>1.9000000000000004E-5</v>
      </c>
      <c r="H24" s="1">
        <f>COUNTIFS('C-E'!$C$6:$C$994,CAD_FUNC!$C24,'C-E'!$I$6:$I$994,CAD_FUNC!H$5)</f>
        <v>0</v>
      </c>
      <c r="I24" s="1">
        <f>COUNTIFS('C-E'!$C$6:$C$994,CAD_FUNC!$C24,'C-E'!$I$6:$I$994,CAD_FUNC!I$5)</f>
        <v>0</v>
      </c>
    </row>
    <row r="25" spans="2:9" ht="30" customHeight="1" x14ac:dyDescent="0.25">
      <c r="B25" s="1">
        <f t="shared" si="0"/>
        <v>2.0000000000000005E-5</v>
      </c>
      <c r="C25" s="79"/>
      <c r="D25" s="15"/>
      <c r="E25" s="15"/>
      <c r="F25" s="1">
        <f t="shared" si="1"/>
        <v>0</v>
      </c>
      <c r="G25" s="1">
        <f t="shared" si="2"/>
        <v>2.0000000000000005E-5</v>
      </c>
      <c r="H25" s="1">
        <f>COUNTIFS('C-E'!$C$6:$C$994,CAD_FUNC!$C25,'C-E'!$I$6:$I$994,CAD_FUNC!H$5)</f>
        <v>0</v>
      </c>
      <c r="I25" s="1">
        <f>COUNTIFS('C-E'!$C$6:$C$994,CAD_FUNC!$C25,'C-E'!$I$6:$I$994,CAD_FUNC!I$5)</f>
        <v>0</v>
      </c>
    </row>
    <row r="26" spans="2:9" ht="30" customHeight="1" x14ac:dyDescent="0.25">
      <c r="B26" s="1">
        <f t="shared" si="0"/>
        <v>2.1000000000000006E-5</v>
      </c>
      <c r="C26" s="79"/>
      <c r="D26" s="15"/>
      <c r="E26" s="15"/>
      <c r="F26" s="1">
        <f t="shared" si="1"/>
        <v>0</v>
      </c>
      <c r="G26" s="1">
        <f t="shared" si="2"/>
        <v>2.1000000000000006E-5</v>
      </c>
      <c r="H26" s="1">
        <f>COUNTIFS('C-E'!$C$6:$C$994,CAD_FUNC!$C26,'C-E'!$I$6:$I$994,CAD_FUNC!H$5)</f>
        <v>0</v>
      </c>
      <c r="I26" s="1">
        <f>COUNTIFS('C-E'!$C$6:$C$994,CAD_FUNC!$C26,'C-E'!$I$6:$I$994,CAD_FUNC!I$5)</f>
        <v>0</v>
      </c>
    </row>
    <row r="27" spans="2:9" ht="30" customHeight="1" x14ac:dyDescent="0.25">
      <c r="B27" s="1">
        <f t="shared" si="0"/>
        <v>2.2000000000000006E-5</v>
      </c>
      <c r="C27" s="79"/>
      <c r="D27" s="15"/>
      <c r="E27" s="15"/>
      <c r="F27" s="1">
        <f t="shared" si="1"/>
        <v>0</v>
      </c>
      <c r="G27" s="1">
        <f t="shared" si="2"/>
        <v>2.2000000000000006E-5</v>
      </c>
      <c r="H27" s="1">
        <f>COUNTIFS('C-E'!$C$6:$C$994,CAD_FUNC!$C27,'C-E'!$I$6:$I$994,CAD_FUNC!H$5)</f>
        <v>0</v>
      </c>
      <c r="I27" s="1">
        <f>COUNTIFS('C-E'!$C$6:$C$994,CAD_FUNC!$C27,'C-E'!$I$6:$I$994,CAD_FUNC!I$5)</f>
        <v>0</v>
      </c>
    </row>
    <row r="28" spans="2:9" ht="30" customHeight="1" x14ac:dyDescent="0.25">
      <c r="B28" s="1">
        <f t="shared" si="0"/>
        <v>2.3000000000000007E-5</v>
      </c>
      <c r="C28" s="79"/>
      <c r="D28" s="15"/>
      <c r="E28" s="15"/>
      <c r="F28" s="1">
        <f t="shared" si="1"/>
        <v>0</v>
      </c>
      <c r="G28" s="1">
        <f t="shared" si="2"/>
        <v>2.3000000000000007E-5</v>
      </c>
      <c r="H28" s="1">
        <f>COUNTIFS('C-E'!$C$6:$C$994,CAD_FUNC!$C28,'C-E'!$I$6:$I$994,CAD_FUNC!H$5)</f>
        <v>0</v>
      </c>
      <c r="I28" s="1">
        <f>COUNTIFS('C-E'!$C$6:$C$994,CAD_FUNC!$C28,'C-E'!$I$6:$I$994,CAD_FUNC!I$5)</f>
        <v>0</v>
      </c>
    </row>
    <row r="29" spans="2:9" ht="30" customHeight="1" x14ac:dyDescent="0.25">
      <c r="B29" s="1">
        <f t="shared" si="0"/>
        <v>2.4000000000000007E-5</v>
      </c>
      <c r="C29" s="79"/>
      <c r="D29" s="15"/>
      <c r="E29" s="15"/>
      <c r="F29" s="1">
        <f t="shared" si="1"/>
        <v>0</v>
      </c>
      <c r="G29" s="1">
        <f t="shared" si="2"/>
        <v>2.4000000000000007E-5</v>
      </c>
      <c r="H29" s="1">
        <f>COUNTIFS('C-E'!$C$6:$C$994,CAD_FUNC!$C29,'C-E'!$I$6:$I$994,CAD_FUNC!H$5)</f>
        <v>0</v>
      </c>
      <c r="I29" s="1">
        <f>COUNTIFS('C-E'!$C$6:$C$994,CAD_FUNC!$C29,'C-E'!$I$6:$I$994,CAD_FUNC!I$5)</f>
        <v>0</v>
      </c>
    </row>
    <row r="30" spans="2:9" ht="30" customHeight="1" x14ac:dyDescent="0.25">
      <c r="B30" s="1">
        <f t="shared" si="0"/>
        <v>2.5000000000000008E-5</v>
      </c>
      <c r="C30" s="79"/>
      <c r="D30" s="15"/>
      <c r="E30" s="15"/>
      <c r="F30" s="1">
        <f t="shared" si="1"/>
        <v>0</v>
      </c>
      <c r="G30" s="1">
        <f t="shared" si="2"/>
        <v>2.5000000000000008E-5</v>
      </c>
      <c r="H30" s="1">
        <f>COUNTIFS('C-E'!$C$6:$C$994,CAD_FUNC!$C30,'C-E'!$I$6:$I$994,CAD_FUNC!H$5)</f>
        <v>0</v>
      </c>
      <c r="I30" s="1">
        <f>COUNTIFS('C-E'!$C$6:$C$994,CAD_FUNC!$C30,'C-E'!$I$6:$I$994,CAD_FUNC!I$5)</f>
        <v>0</v>
      </c>
    </row>
    <row r="31" spans="2:9" ht="30" customHeight="1" x14ac:dyDescent="0.25">
      <c r="B31" s="1">
        <f t="shared" si="0"/>
        <v>2.6000000000000009E-5</v>
      </c>
      <c r="C31" s="79"/>
      <c r="D31" s="15"/>
      <c r="E31" s="15"/>
      <c r="F31" s="1">
        <f t="shared" si="1"/>
        <v>0</v>
      </c>
      <c r="G31" s="1">
        <f t="shared" si="2"/>
        <v>2.6000000000000009E-5</v>
      </c>
      <c r="H31" s="1">
        <f>COUNTIFS('C-E'!$C$6:$C$994,CAD_FUNC!$C31,'C-E'!$I$6:$I$994,CAD_FUNC!H$5)</f>
        <v>0</v>
      </c>
      <c r="I31" s="1">
        <f>COUNTIFS('C-E'!$C$6:$C$994,CAD_FUNC!$C31,'C-E'!$I$6:$I$994,CAD_FUNC!I$5)</f>
        <v>0</v>
      </c>
    </row>
    <row r="32" spans="2:9" ht="30" customHeight="1" x14ac:dyDescent="0.25">
      <c r="B32" s="1">
        <f t="shared" si="0"/>
        <v>2.7000000000000009E-5</v>
      </c>
      <c r="C32" s="79"/>
      <c r="D32" s="15"/>
      <c r="E32" s="15"/>
      <c r="F32" s="1">
        <f t="shared" si="1"/>
        <v>0</v>
      </c>
      <c r="G32" s="1">
        <f t="shared" si="2"/>
        <v>2.7000000000000009E-5</v>
      </c>
      <c r="H32" s="1">
        <f>COUNTIFS('C-E'!$C$6:$C$994,CAD_FUNC!$C32,'C-E'!$I$6:$I$994,CAD_FUNC!H$5)</f>
        <v>0</v>
      </c>
      <c r="I32" s="1">
        <f>COUNTIFS('C-E'!$C$6:$C$994,CAD_FUNC!$C32,'C-E'!$I$6:$I$994,CAD_FUNC!I$5)</f>
        <v>0</v>
      </c>
    </row>
    <row r="33" spans="2:9" ht="30" customHeight="1" x14ac:dyDescent="0.25">
      <c r="B33" s="1">
        <f t="shared" si="0"/>
        <v>2.800000000000001E-5</v>
      </c>
      <c r="C33" s="79"/>
      <c r="D33" s="15"/>
      <c r="E33" s="15"/>
      <c r="F33" s="1">
        <f t="shared" si="1"/>
        <v>0</v>
      </c>
      <c r="G33" s="1">
        <f t="shared" si="2"/>
        <v>2.800000000000001E-5</v>
      </c>
      <c r="H33" s="1">
        <f>COUNTIFS('C-E'!$C$6:$C$994,CAD_FUNC!$C33,'C-E'!$I$6:$I$994,CAD_FUNC!H$5)</f>
        <v>0</v>
      </c>
      <c r="I33" s="1">
        <f>COUNTIFS('C-E'!$C$6:$C$994,CAD_FUNC!$C33,'C-E'!$I$6:$I$994,CAD_FUNC!I$5)</f>
        <v>0</v>
      </c>
    </row>
    <row r="34" spans="2:9" ht="30" customHeight="1" x14ac:dyDescent="0.25">
      <c r="B34" s="1">
        <f t="shared" si="0"/>
        <v>2.900000000000001E-5</v>
      </c>
      <c r="C34" s="79"/>
      <c r="D34" s="15"/>
      <c r="E34" s="15"/>
      <c r="F34" s="1">
        <f t="shared" si="1"/>
        <v>0</v>
      </c>
      <c r="G34" s="1">
        <f t="shared" si="2"/>
        <v>2.900000000000001E-5</v>
      </c>
      <c r="H34" s="1">
        <f>COUNTIFS('C-E'!$C$6:$C$994,CAD_FUNC!$C34,'C-E'!$I$6:$I$994,CAD_FUNC!H$5)</f>
        <v>0</v>
      </c>
      <c r="I34" s="1">
        <f>COUNTIFS('C-E'!$C$6:$C$994,CAD_FUNC!$C34,'C-E'!$I$6:$I$994,CAD_FUNC!I$5)</f>
        <v>0</v>
      </c>
    </row>
    <row r="35" spans="2:9" ht="30" customHeight="1" x14ac:dyDescent="0.25">
      <c r="B35" s="1">
        <f t="shared" si="0"/>
        <v>3.0000000000000011E-5</v>
      </c>
      <c r="C35" s="79"/>
      <c r="D35" s="15"/>
      <c r="E35" s="15"/>
      <c r="F35" s="1">
        <f t="shared" si="1"/>
        <v>0</v>
      </c>
      <c r="G35" s="1">
        <f t="shared" si="2"/>
        <v>3.0000000000000011E-5</v>
      </c>
      <c r="H35" s="1">
        <f>COUNTIFS('C-E'!$C$6:$C$994,CAD_FUNC!$C35,'C-E'!$I$6:$I$994,CAD_FUNC!H$5)</f>
        <v>0</v>
      </c>
      <c r="I35" s="1">
        <f>COUNTIFS('C-E'!$C$6:$C$994,CAD_FUNC!$C35,'C-E'!$I$6:$I$994,CAD_FUNC!I$5)</f>
        <v>0</v>
      </c>
    </row>
    <row r="36" spans="2:9" ht="30" customHeight="1" x14ac:dyDescent="0.25">
      <c r="B36" s="1">
        <f t="shared" si="0"/>
        <v>3.1000000000000008E-5</v>
      </c>
      <c r="C36" s="79"/>
      <c r="D36" s="15"/>
      <c r="E36" s="15"/>
      <c r="F36" s="1">
        <f t="shared" si="1"/>
        <v>0</v>
      </c>
      <c r="G36" s="1">
        <f t="shared" si="2"/>
        <v>3.1000000000000008E-5</v>
      </c>
      <c r="H36" s="1">
        <f>COUNTIFS('C-E'!$C$6:$C$994,CAD_FUNC!$C36,'C-E'!$I$6:$I$994,CAD_FUNC!H$5)</f>
        <v>0</v>
      </c>
      <c r="I36" s="1">
        <f>COUNTIFS('C-E'!$C$6:$C$994,CAD_FUNC!$C36,'C-E'!$I$6:$I$994,CAD_FUNC!I$5)</f>
        <v>0</v>
      </c>
    </row>
    <row r="37" spans="2:9" ht="30" customHeight="1" x14ac:dyDescent="0.25">
      <c r="B37" s="1">
        <f t="shared" si="0"/>
        <v>3.2000000000000005E-5</v>
      </c>
      <c r="C37" s="79"/>
      <c r="D37" s="15"/>
      <c r="E37" s="15"/>
      <c r="F37" s="1">
        <f t="shared" si="1"/>
        <v>0</v>
      </c>
      <c r="G37" s="1">
        <f t="shared" si="2"/>
        <v>3.2000000000000005E-5</v>
      </c>
      <c r="H37" s="1">
        <f>COUNTIFS('C-E'!$C$6:$C$994,CAD_FUNC!$C37,'C-E'!$I$6:$I$994,CAD_FUNC!H$5)</f>
        <v>0</v>
      </c>
      <c r="I37" s="1">
        <f>COUNTIFS('C-E'!$C$6:$C$994,CAD_FUNC!$C37,'C-E'!$I$6:$I$994,CAD_FUNC!I$5)</f>
        <v>0</v>
      </c>
    </row>
    <row r="38" spans="2:9" ht="30" customHeight="1" x14ac:dyDescent="0.25">
      <c r="B38" s="1">
        <f t="shared" si="0"/>
        <v>3.3000000000000003E-5</v>
      </c>
      <c r="C38" s="79"/>
      <c r="D38" s="15"/>
      <c r="E38" s="15"/>
      <c r="F38" s="1">
        <f t="shared" si="1"/>
        <v>0</v>
      </c>
      <c r="G38" s="1">
        <f t="shared" si="2"/>
        <v>3.3000000000000003E-5</v>
      </c>
      <c r="H38" s="1">
        <f>COUNTIFS('C-E'!$C$6:$C$994,CAD_FUNC!$C38,'C-E'!$I$6:$I$994,CAD_FUNC!H$5)</f>
        <v>0</v>
      </c>
      <c r="I38" s="1">
        <f>COUNTIFS('C-E'!$C$6:$C$994,CAD_FUNC!$C38,'C-E'!$I$6:$I$994,CAD_FUNC!I$5)</f>
        <v>0</v>
      </c>
    </row>
    <row r="39" spans="2:9" ht="30" customHeight="1" x14ac:dyDescent="0.25">
      <c r="B39" s="1">
        <f t="shared" si="0"/>
        <v>3.4E-5</v>
      </c>
      <c r="C39" s="79"/>
      <c r="D39" s="15"/>
      <c r="E39" s="15"/>
      <c r="F39" s="1">
        <f t="shared" si="1"/>
        <v>0</v>
      </c>
      <c r="G39" s="1">
        <f t="shared" si="2"/>
        <v>3.4E-5</v>
      </c>
      <c r="H39" s="1">
        <f>COUNTIFS('C-E'!$C$6:$C$994,CAD_FUNC!$C39,'C-E'!$I$6:$I$994,CAD_FUNC!H$5)</f>
        <v>0</v>
      </c>
      <c r="I39" s="1">
        <f>COUNTIFS('C-E'!$C$6:$C$994,CAD_FUNC!$C39,'C-E'!$I$6:$I$994,CAD_FUNC!I$5)</f>
        <v>0</v>
      </c>
    </row>
    <row r="40" spans="2:9" ht="30" customHeight="1" x14ac:dyDescent="0.25">
      <c r="B40" s="1">
        <f t="shared" si="0"/>
        <v>3.4999999999999997E-5</v>
      </c>
      <c r="C40" s="79"/>
      <c r="D40" s="15"/>
      <c r="E40" s="15"/>
      <c r="F40" s="1">
        <f t="shared" si="1"/>
        <v>0</v>
      </c>
      <c r="G40" s="1">
        <f t="shared" si="2"/>
        <v>3.4999999999999997E-5</v>
      </c>
      <c r="H40" s="1">
        <f>COUNTIFS('C-E'!$C$6:$C$994,CAD_FUNC!$C40,'C-E'!$I$6:$I$994,CAD_FUNC!H$5)</f>
        <v>0</v>
      </c>
      <c r="I40" s="1">
        <f>COUNTIFS('C-E'!$C$6:$C$994,CAD_FUNC!$C40,'C-E'!$I$6:$I$994,CAD_FUNC!I$5)</f>
        <v>0</v>
      </c>
    </row>
    <row r="41" spans="2:9" ht="30" customHeight="1" x14ac:dyDescent="0.25">
      <c r="B41" s="1">
        <f t="shared" si="0"/>
        <v>3.5999999999999994E-5</v>
      </c>
      <c r="C41" s="79"/>
      <c r="D41" s="15"/>
      <c r="E41" s="15"/>
      <c r="F41" s="1">
        <f t="shared" si="1"/>
        <v>0</v>
      </c>
      <c r="G41" s="1">
        <f t="shared" si="2"/>
        <v>3.5999999999999994E-5</v>
      </c>
      <c r="H41" s="1">
        <f>COUNTIFS('C-E'!$C$6:$C$994,CAD_FUNC!$C41,'C-E'!$I$6:$I$994,CAD_FUNC!H$5)</f>
        <v>0</v>
      </c>
      <c r="I41" s="1">
        <f>COUNTIFS('C-E'!$C$6:$C$994,CAD_FUNC!$C41,'C-E'!$I$6:$I$994,CAD_FUNC!I$5)</f>
        <v>0</v>
      </c>
    </row>
    <row r="42" spans="2:9" ht="30" customHeight="1" x14ac:dyDescent="0.25">
      <c r="B42" s="1">
        <f t="shared" si="0"/>
        <v>3.6999999999999991E-5</v>
      </c>
      <c r="C42" s="79"/>
      <c r="D42" s="15"/>
      <c r="E42" s="15"/>
      <c r="F42" s="1">
        <f t="shared" si="1"/>
        <v>0</v>
      </c>
      <c r="G42" s="1">
        <f t="shared" si="2"/>
        <v>3.6999999999999991E-5</v>
      </c>
      <c r="H42" s="1">
        <f>COUNTIFS('C-E'!$C$6:$C$994,CAD_FUNC!$C42,'C-E'!$I$6:$I$994,CAD_FUNC!H$5)</f>
        <v>0</v>
      </c>
      <c r="I42" s="1">
        <f>COUNTIFS('C-E'!$C$6:$C$994,CAD_FUNC!$C42,'C-E'!$I$6:$I$994,CAD_FUNC!I$5)</f>
        <v>0</v>
      </c>
    </row>
    <row r="43" spans="2:9" ht="30" customHeight="1" x14ac:dyDescent="0.25">
      <c r="B43" s="1">
        <f t="shared" si="0"/>
        <v>3.7999999999999989E-5</v>
      </c>
      <c r="C43" s="79"/>
      <c r="D43" s="15"/>
      <c r="E43" s="15"/>
      <c r="F43" s="1">
        <f t="shared" si="1"/>
        <v>0</v>
      </c>
      <c r="G43" s="1">
        <f t="shared" si="2"/>
        <v>3.7999999999999989E-5</v>
      </c>
      <c r="H43" s="1">
        <f>COUNTIFS('C-E'!$C$6:$C$994,CAD_FUNC!$C43,'C-E'!$I$6:$I$994,CAD_FUNC!H$5)</f>
        <v>0</v>
      </c>
      <c r="I43" s="1">
        <f>COUNTIFS('C-E'!$C$6:$C$994,CAD_FUNC!$C43,'C-E'!$I$6:$I$994,CAD_FUNC!I$5)</f>
        <v>0</v>
      </c>
    </row>
    <row r="44" spans="2:9" ht="30" customHeight="1" x14ac:dyDescent="0.25">
      <c r="B44" s="1">
        <f t="shared" si="0"/>
        <v>3.8999999999999986E-5</v>
      </c>
      <c r="C44" s="79"/>
      <c r="D44" s="15"/>
      <c r="E44" s="15"/>
      <c r="F44" s="1">
        <f t="shared" si="1"/>
        <v>0</v>
      </c>
      <c r="G44" s="1">
        <f t="shared" si="2"/>
        <v>3.8999999999999986E-5</v>
      </c>
      <c r="H44" s="1">
        <f>COUNTIFS('C-E'!$C$6:$C$994,CAD_FUNC!$C44,'C-E'!$I$6:$I$994,CAD_FUNC!H$5)</f>
        <v>0</v>
      </c>
      <c r="I44" s="1">
        <f>COUNTIFS('C-E'!$C$6:$C$994,CAD_FUNC!$C44,'C-E'!$I$6:$I$994,CAD_FUNC!I$5)</f>
        <v>0</v>
      </c>
    </row>
    <row r="45" spans="2:9" ht="30" customHeight="1" x14ac:dyDescent="0.25">
      <c r="B45" s="1">
        <f t="shared" si="0"/>
        <v>3.9999999999999983E-5</v>
      </c>
      <c r="C45" s="79"/>
      <c r="D45" s="15"/>
      <c r="E45" s="15"/>
      <c r="F45" s="1">
        <f t="shared" si="1"/>
        <v>0</v>
      </c>
      <c r="G45" s="1">
        <f t="shared" si="2"/>
        <v>3.9999999999999983E-5</v>
      </c>
      <c r="H45" s="1">
        <f>COUNTIFS('C-E'!$C$6:$C$994,CAD_FUNC!$C45,'C-E'!$I$6:$I$994,CAD_FUNC!H$5)</f>
        <v>0</v>
      </c>
      <c r="I45" s="1">
        <f>COUNTIFS('C-E'!$C$6:$C$994,CAD_FUNC!$C45,'C-E'!$I$6:$I$994,CAD_FUNC!I$5)</f>
        <v>0</v>
      </c>
    </row>
    <row r="46" spans="2:9" ht="30" customHeight="1" x14ac:dyDescent="0.25">
      <c r="B46" s="1">
        <f t="shared" si="0"/>
        <v>4.099999999999998E-5</v>
      </c>
      <c r="C46" s="79"/>
      <c r="D46" s="15"/>
      <c r="E46" s="15"/>
      <c r="F46" s="1">
        <f t="shared" si="1"/>
        <v>0</v>
      </c>
      <c r="G46" s="1">
        <f t="shared" si="2"/>
        <v>4.099999999999998E-5</v>
      </c>
      <c r="H46" s="1">
        <f>COUNTIFS('C-E'!$C$6:$C$994,CAD_FUNC!$C46,'C-E'!$I$6:$I$994,CAD_FUNC!H$5)</f>
        <v>0</v>
      </c>
      <c r="I46" s="1">
        <f>COUNTIFS('C-E'!$C$6:$C$994,CAD_FUNC!$C46,'C-E'!$I$6:$I$994,CAD_FUNC!I$5)</f>
        <v>0</v>
      </c>
    </row>
    <row r="47" spans="2:9" ht="30" customHeight="1" x14ac:dyDescent="0.25">
      <c r="B47" s="1">
        <f t="shared" si="0"/>
        <v>4.1999999999999977E-5</v>
      </c>
      <c r="C47" s="79"/>
      <c r="D47" s="15"/>
      <c r="E47" s="15"/>
      <c r="F47" s="1">
        <f t="shared" si="1"/>
        <v>0</v>
      </c>
      <c r="G47" s="1">
        <f t="shared" si="2"/>
        <v>4.1999999999999977E-5</v>
      </c>
      <c r="H47" s="1">
        <f>COUNTIFS('C-E'!$C$6:$C$994,CAD_FUNC!$C47,'C-E'!$I$6:$I$994,CAD_FUNC!H$5)</f>
        <v>0</v>
      </c>
      <c r="I47" s="1">
        <f>COUNTIFS('C-E'!$C$6:$C$994,CAD_FUNC!$C47,'C-E'!$I$6:$I$994,CAD_FUNC!I$5)</f>
        <v>0</v>
      </c>
    </row>
    <row r="48" spans="2:9" ht="30" customHeight="1" x14ac:dyDescent="0.25">
      <c r="B48" s="1">
        <f t="shared" si="0"/>
        <v>4.2999999999999975E-5</v>
      </c>
      <c r="C48" s="79"/>
      <c r="D48" s="15"/>
      <c r="E48" s="15"/>
      <c r="F48" s="1">
        <f t="shared" si="1"/>
        <v>0</v>
      </c>
      <c r="G48" s="1">
        <f t="shared" si="2"/>
        <v>4.2999999999999975E-5</v>
      </c>
      <c r="H48" s="1">
        <f>COUNTIFS('C-E'!$C$6:$C$994,CAD_FUNC!$C48,'C-E'!$I$6:$I$994,CAD_FUNC!H$5)</f>
        <v>0</v>
      </c>
      <c r="I48" s="1">
        <f>COUNTIFS('C-E'!$C$6:$C$994,CAD_FUNC!$C48,'C-E'!$I$6:$I$994,CAD_FUNC!I$5)</f>
        <v>0</v>
      </c>
    </row>
    <row r="49" spans="2:9" ht="30" customHeight="1" x14ac:dyDescent="0.25">
      <c r="B49" s="1">
        <f t="shared" si="0"/>
        <v>4.3999999999999972E-5</v>
      </c>
      <c r="C49" s="79"/>
      <c r="D49" s="15"/>
      <c r="E49" s="15"/>
      <c r="F49" s="1">
        <f t="shared" si="1"/>
        <v>0</v>
      </c>
      <c r="G49" s="1">
        <f t="shared" si="2"/>
        <v>4.3999999999999972E-5</v>
      </c>
      <c r="H49" s="1">
        <f>COUNTIFS('C-E'!$C$6:$C$994,CAD_FUNC!$C49,'C-E'!$I$6:$I$994,CAD_FUNC!H$5)</f>
        <v>0</v>
      </c>
      <c r="I49" s="1">
        <f>COUNTIFS('C-E'!$C$6:$C$994,CAD_FUNC!$C49,'C-E'!$I$6:$I$994,CAD_FUNC!I$5)</f>
        <v>0</v>
      </c>
    </row>
    <row r="50" spans="2:9" ht="30" customHeight="1" x14ac:dyDescent="0.25">
      <c r="B50" s="1">
        <f t="shared" si="0"/>
        <v>4.4999999999999969E-5</v>
      </c>
      <c r="C50" s="79"/>
      <c r="D50" s="15"/>
      <c r="E50" s="15"/>
      <c r="F50" s="1">
        <f t="shared" si="1"/>
        <v>0</v>
      </c>
      <c r="G50" s="1">
        <f t="shared" si="2"/>
        <v>4.4999999999999969E-5</v>
      </c>
      <c r="H50" s="1">
        <f>COUNTIFS('C-E'!$C$6:$C$994,CAD_FUNC!$C50,'C-E'!$I$6:$I$994,CAD_FUNC!H$5)</f>
        <v>0</v>
      </c>
      <c r="I50" s="1">
        <f>COUNTIFS('C-E'!$C$6:$C$994,CAD_FUNC!$C50,'C-E'!$I$6:$I$994,CAD_FUNC!I$5)</f>
        <v>0</v>
      </c>
    </row>
    <row r="51" spans="2:9" ht="30" customHeight="1" x14ac:dyDescent="0.25">
      <c r="B51" s="1">
        <f t="shared" si="0"/>
        <v>4.5999999999999966E-5</v>
      </c>
      <c r="C51" s="79"/>
      <c r="D51" s="15"/>
      <c r="E51" s="15"/>
      <c r="F51" s="1">
        <f t="shared" si="1"/>
        <v>0</v>
      </c>
      <c r="G51" s="1">
        <f t="shared" si="2"/>
        <v>4.5999999999999966E-5</v>
      </c>
      <c r="H51" s="1">
        <f>COUNTIFS('C-E'!$C$6:$C$994,CAD_FUNC!$C51,'C-E'!$I$6:$I$994,CAD_FUNC!H$5)</f>
        <v>0</v>
      </c>
      <c r="I51" s="1">
        <f>COUNTIFS('C-E'!$C$6:$C$994,CAD_FUNC!$C51,'C-E'!$I$6:$I$994,CAD_FUNC!I$5)</f>
        <v>0</v>
      </c>
    </row>
    <row r="52" spans="2:9" ht="30" customHeight="1" x14ac:dyDescent="0.25">
      <c r="B52" s="1">
        <f t="shared" si="0"/>
        <v>4.6999999999999963E-5</v>
      </c>
      <c r="C52" s="79"/>
      <c r="D52" s="15"/>
      <c r="E52" s="15"/>
      <c r="F52" s="1">
        <f t="shared" si="1"/>
        <v>0</v>
      </c>
      <c r="G52" s="1">
        <f t="shared" si="2"/>
        <v>4.6999999999999963E-5</v>
      </c>
      <c r="H52" s="1">
        <f>COUNTIFS('C-E'!$C$6:$C$994,CAD_FUNC!$C52,'C-E'!$I$6:$I$994,CAD_FUNC!H$5)</f>
        <v>0</v>
      </c>
      <c r="I52" s="1">
        <f>COUNTIFS('C-E'!$C$6:$C$994,CAD_FUNC!$C52,'C-E'!$I$6:$I$994,CAD_FUNC!I$5)</f>
        <v>0</v>
      </c>
    </row>
    <row r="53" spans="2:9" ht="30" customHeight="1" x14ac:dyDescent="0.25">
      <c r="B53" s="1">
        <f t="shared" si="0"/>
        <v>4.7999999999999961E-5</v>
      </c>
      <c r="C53" s="79"/>
      <c r="D53" s="15"/>
      <c r="E53" s="15"/>
      <c r="F53" s="1">
        <f t="shared" si="1"/>
        <v>0</v>
      </c>
      <c r="G53" s="1">
        <f t="shared" si="2"/>
        <v>4.7999999999999961E-5</v>
      </c>
      <c r="H53" s="1">
        <f>COUNTIFS('C-E'!$C$6:$C$994,CAD_FUNC!$C53,'C-E'!$I$6:$I$994,CAD_FUNC!H$5)</f>
        <v>0</v>
      </c>
      <c r="I53" s="1">
        <f>COUNTIFS('C-E'!$C$6:$C$994,CAD_FUNC!$C53,'C-E'!$I$6:$I$994,CAD_FUNC!I$5)</f>
        <v>0</v>
      </c>
    </row>
    <row r="54" spans="2:9" ht="30" customHeight="1" x14ac:dyDescent="0.25">
      <c r="B54" s="1">
        <f t="shared" si="0"/>
        <v>4.8999999999999958E-5</v>
      </c>
      <c r="C54" s="79"/>
      <c r="D54" s="15"/>
      <c r="E54" s="15"/>
      <c r="F54" s="1">
        <f t="shared" si="1"/>
        <v>0</v>
      </c>
      <c r="G54" s="1">
        <f t="shared" si="2"/>
        <v>4.8999999999999958E-5</v>
      </c>
      <c r="H54" s="1">
        <f>COUNTIFS('C-E'!$C$6:$C$994,CAD_FUNC!$C54,'C-E'!$I$6:$I$994,CAD_FUNC!H$5)</f>
        <v>0</v>
      </c>
      <c r="I54" s="1">
        <f>COUNTIFS('C-E'!$C$6:$C$994,CAD_FUNC!$C54,'C-E'!$I$6:$I$994,CAD_FUNC!I$5)</f>
        <v>0</v>
      </c>
    </row>
    <row r="55" spans="2:9" ht="30" customHeight="1" x14ac:dyDescent="0.25">
      <c r="B55" s="1">
        <f t="shared" si="0"/>
        <v>4.9999999999999955E-5</v>
      </c>
      <c r="C55" s="79"/>
      <c r="D55" s="15"/>
      <c r="E55" s="15"/>
      <c r="F55" s="1">
        <f t="shared" si="1"/>
        <v>0</v>
      </c>
      <c r="G55" s="1">
        <f t="shared" si="2"/>
        <v>4.9999999999999955E-5</v>
      </c>
      <c r="H55" s="1">
        <f>COUNTIFS('C-E'!$C$6:$C$994,CAD_FUNC!$C55,'C-E'!$I$6:$I$994,CAD_FUNC!H$5)</f>
        <v>0</v>
      </c>
      <c r="I55" s="1">
        <f>COUNTIFS('C-E'!$C$6:$C$994,CAD_FUNC!$C55,'C-E'!$I$6:$I$994,CAD_FUNC!I$5)</f>
        <v>0</v>
      </c>
    </row>
    <row r="56" spans="2:9" ht="30" customHeight="1" x14ac:dyDescent="0.25">
      <c r="B56" s="1">
        <f t="shared" si="0"/>
        <v>5.0999999999999952E-5</v>
      </c>
      <c r="C56" s="79"/>
      <c r="D56" s="15"/>
      <c r="E56" s="15"/>
      <c r="F56" s="1">
        <f t="shared" si="1"/>
        <v>0</v>
      </c>
      <c r="G56" s="1">
        <f t="shared" si="2"/>
        <v>5.0999999999999952E-5</v>
      </c>
      <c r="H56" s="1">
        <f>COUNTIFS('C-E'!$C$6:$C$994,CAD_FUNC!$C56,'C-E'!$I$6:$I$994,CAD_FUNC!H$5)</f>
        <v>0</v>
      </c>
      <c r="I56" s="1">
        <f>COUNTIFS('C-E'!$C$6:$C$994,CAD_FUNC!$C56,'C-E'!$I$6:$I$994,CAD_FUNC!I$5)</f>
        <v>0</v>
      </c>
    </row>
    <row r="57" spans="2:9" ht="30" customHeight="1" x14ac:dyDescent="0.25">
      <c r="B57" s="1">
        <f t="shared" si="0"/>
        <v>5.1999999999999949E-5</v>
      </c>
      <c r="C57" s="79"/>
      <c r="D57" s="15"/>
      <c r="E57" s="15"/>
      <c r="F57" s="1">
        <f t="shared" si="1"/>
        <v>0</v>
      </c>
      <c r="G57" s="1">
        <f t="shared" si="2"/>
        <v>5.1999999999999949E-5</v>
      </c>
      <c r="H57" s="1">
        <f>COUNTIFS('C-E'!$C$6:$C$994,CAD_FUNC!$C57,'C-E'!$I$6:$I$994,CAD_FUNC!H$5)</f>
        <v>0</v>
      </c>
      <c r="I57" s="1">
        <f>COUNTIFS('C-E'!$C$6:$C$994,CAD_FUNC!$C57,'C-E'!$I$6:$I$994,CAD_FUNC!I$5)</f>
        <v>0</v>
      </c>
    </row>
    <row r="58" spans="2:9" ht="30" customHeight="1" x14ac:dyDescent="0.25">
      <c r="B58" s="1">
        <f t="shared" si="0"/>
        <v>5.2999999999999947E-5</v>
      </c>
      <c r="C58" s="79"/>
      <c r="D58" s="15"/>
      <c r="E58" s="15"/>
      <c r="F58" s="1">
        <f t="shared" si="1"/>
        <v>0</v>
      </c>
      <c r="G58" s="1">
        <f t="shared" si="2"/>
        <v>5.2999999999999947E-5</v>
      </c>
      <c r="H58" s="1">
        <f>COUNTIFS('C-E'!$C$6:$C$994,CAD_FUNC!$C58,'C-E'!$I$6:$I$994,CAD_FUNC!H$5)</f>
        <v>0</v>
      </c>
      <c r="I58" s="1">
        <f>COUNTIFS('C-E'!$C$6:$C$994,CAD_FUNC!$C58,'C-E'!$I$6:$I$994,CAD_FUNC!I$5)</f>
        <v>0</v>
      </c>
    </row>
    <row r="59" spans="2:9" ht="30" customHeight="1" x14ac:dyDescent="0.25">
      <c r="B59" s="1">
        <f t="shared" si="0"/>
        <v>5.3999999999999944E-5</v>
      </c>
      <c r="C59" s="79"/>
      <c r="D59" s="15"/>
      <c r="E59" s="15"/>
      <c r="F59" s="1">
        <f t="shared" si="1"/>
        <v>0</v>
      </c>
      <c r="G59" s="1">
        <f t="shared" si="2"/>
        <v>5.3999999999999944E-5</v>
      </c>
      <c r="H59" s="1">
        <f>COUNTIFS('C-E'!$C$6:$C$994,CAD_FUNC!$C59,'C-E'!$I$6:$I$994,CAD_FUNC!H$5)</f>
        <v>0</v>
      </c>
      <c r="I59" s="1">
        <f>COUNTIFS('C-E'!$C$6:$C$994,CAD_FUNC!$C59,'C-E'!$I$6:$I$994,CAD_FUNC!I$5)</f>
        <v>0</v>
      </c>
    </row>
    <row r="60" spans="2:9" ht="30" customHeight="1" x14ac:dyDescent="0.25">
      <c r="B60" s="1">
        <f t="shared" si="0"/>
        <v>5.4999999999999941E-5</v>
      </c>
      <c r="C60" s="79"/>
      <c r="D60" s="15"/>
      <c r="E60" s="15"/>
      <c r="F60" s="1">
        <f t="shared" si="1"/>
        <v>0</v>
      </c>
      <c r="G60" s="1">
        <f t="shared" si="2"/>
        <v>5.4999999999999941E-5</v>
      </c>
      <c r="H60" s="1">
        <f>COUNTIFS('C-E'!$C$6:$C$994,CAD_FUNC!$C60,'C-E'!$I$6:$I$994,CAD_FUNC!H$5)</f>
        <v>0</v>
      </c>
      <c r="I60" s="1">
        <f>COUNTIFS('C-E'!$C$6:$C$994,CAD_FUNC!$C60,'C-E'!$I$6:$I$994,CAD_FUNC!I$5)</f>
        <v>0</v>
      </c>
    </row>
    <row r="61" spans="2:9" ht="30" customHeight="1" x14ac:dyDescent="0.25">
      <c r="B61" s="1">
        <f t="shared" si="0"/>
        <v>5.5999999999999938E-5</v>
      </c>
      <c r="C61" s="79"/>
      <c r="D61" s="15"/>
      <c r="E61" s="15"/>
      <c r="F61" s="1">
        <f t="shared" si="1"/>
        <v>0</v>
      </c>
      <c r="G61" s="1">
        <f t="shared" si="2"/>
        <v>5.5999999999999938E-5</v>
      </c>
      <c r="H61" s="1">
        <f>COUNTIFS('C-E'!$C$6:$C$994,CAD_FUNC!$C61,'C-E'!$I$6:$I$994,CAD_FUNC!H$5)</f>
        <v>0</v>
      </c>
      <c r="I61" s="1">
        <f>COUNTIFS('C-E'!$C$6:$C$994,CAD_FUNC!$C61,'C-E'!$I$6:$I$994,CAD_FUNC!I$5)</f>
        <v>0</v>
      </c>
    </row>
    <row r="62" spans="2:9" ht="30" customHeight="1" x14ac:dyDescent="0.25">
      <c r="B62" s="1">
        <f t="shared" si="0"/>
        <v>5.6999999999999935E-5</v>
      </c>
      <c r="C62" s="79"/>
      <c r="D62" s="15"/>
      <c r="E62" s="15"/>
      <c r="F62" s="1">
        <f t="shared" si="1"/>
        <v>0</v>
      </c>
      <c r="G62" s="1">
        <f t="shared" si="2"/>
        <v>5.6999999999999935E-5</v>
      </c>
      <c r="H62" s="1">
        <f>COUNTIFS('C-E'!$C$6:$C$994,CAD_FUNC!$C62,'C-E'!$I$6:$I$994,CAD_FUNC!H$5)</f>
        <v>0</v>
      </c>
      <c r="I62" s="1">
        <f>COUNTIFS('C-E'!$C$6:$C$994,CAD_FUNC!$C62,'C-E'!$I$6:$I$994,CAD_FUNC!I$5)</f>
        <v>0</v>
      </c>
    </row>
    <row r="63" spans="2:9" ht="30" customHeight="1" x14ac:dyDescent="0.25">
      <c r="B63" s="1">
        <f t="shared" si="0"/>
        <v>5.7999999999999933E-5</v>
      </c>
      <c r="C63" s="79"/>
      <c r="D63" s="15"/>
      <c r="E63" s="15"/>
      <c r="F63" s="1">
        <f t="shared" si="1"/>
        <v>0</v>
      </c>
      <c r="G63" s="1">
        <f t="shared" si="2"/>
        <v>5.7999999999999933E-5</v>
      </c>
      <c r="H63" s="1">
        <f>COUNTIFS('C-E'!$C$6:$C$994,CAD_FUNC!$C63,'C-E'!$I$6:$I$994,CAD_FUNC!H$5)</f>
        <v>0</v>
      </c>
      <c r="I63" s="1">
        <f>COUNTIFS('C-E'!$C$6:$C$994,CAD_FUNC!$C63,'C-E'!$I$6:$I$994,CAD_FUNC!I$5)</f>
        <v>0</v>
      </c>
    </row>
    <row r="64" spans="2:9" ht="30" customHeight="1" x14ac:dyDescent="0.25">
      <c r="B64" s="1">
        <f t="shared" si="0"/>
        <v>5.899999999999993E-5</v>
      </c>
      <c r="C64" s="79"/>
      <c r="D64" s="15"/>
      <c r="E64" s="15"/>
      <c r="F64" s="1">
        <f t="shared" si="1"/>
        <v>0</v>
      </c>
      <c r="G64" s="1">
        <f t="shared" si="2"/>
        <v>5.899999999999993E-5</v>
      </c>
      <c r="H64" s="1">
        <f>COUNTIFS('C-E'!$C$6:$C$994,CAD_FUNC!$C64,'C-E'!$I$6:$I$994,CAD_FUNC!H$5)</f>
        <v>0</v>
      </c>
      <c r="I64" s="1">
        <f>COUNTIFS('C-E'!$C$6:$C$994,CAD_FUNC!$C64,'C-E'!$I$6:$I$994,CAD_FUNC!I$5)</f>
        <v>0</v>
      </c>
    </row>
    <row r="65" spans="2:9" ht="30" customHeight="1" x14ac:dyDescent="0.25">
      <c r="B65" s="1">
        <f t="shared" si="0"/>
        <v>5.9999999999999927E-5</v>
      </c>
      <c r="C65" s="79"/>
      <c r="D65" s="15"/>
      <c r="E65" s="15"/>
      <c r="F65" s="1">
        <f t="shared" si="1"/>
        <v>0</v>
      </c>
      <c r="G65" s="1">
        <f t="shared" si="2"/>
        <v>5.9999999999999927E-5</v>
      </c>
      <c r="H65" s="1">
        <f>COUNTIFS('C-E'!$C$6:$C$994,CAD_FUNC!$C65,'C-E'!$I$6:$I$994,CAD_FUNC!H$5)</f>
        <v>0</v>
      </c>
      <c r="I65" s="1">
        <f>COUNTIFS('C-E'!$C$6:$C$994,CAD_FUNC!$C65,'C-E'!$I$6:$I$994,CAD_FUNC!I$5)</f>
        <v>0</v>
      </c>
    </row>
    <row r="66" spans="2:9" ht="30" customHeight="1" x14ac:dyDescent="0.25">
      <c r="B66" s="1">
        <f t="shared" si="0"/>
        <v>6.0999999999999924E-5</v>
      </c>
      <c r="C66" s="79"/>
      <c r="D66" s="15"/>
      <c r="E66" s="15"/>
      <c r="F66" s="1">
        <f t="shared" si="1"/>
        <v>0</v>
      </c>
      <c r="G66" s="1">
        <f t="shared" si="2"/>
        <v>6.0999999999999924E-5</v>
      </c>
      <c r="H66" s="1">
        <f>COUNTIFS('C-E'!$C$6:$C$994,CAD_FUNC!$C66,'C-E'!$I$6:$I$994,CAD_FUNC!H$5)</f>
        <v>0</v>
      </c>
      <c r="I66" s="1">
        <f>COUNTIFS('C-E'!$C$6:$C$994,CAD_FUNC!$C66,'C-E'!$I$6:$I$994,CAD_FUNC!I$5)</f>
        <v>0</v>
      </c>
    </row>
    <row r="67" spans="2:9" ht="30" customHeight="1" x14ac:dyDescent="0.25">
      <c r="B67" s="1">
        <f t="shared" si="0"/>
        <v>6.1999999999999921E-5</v>
      </c>
      <c r="C67" s="79"/>
      <c r="D67" s="15"/>
      <c r="E67" s="15"/>
      <c r="F67" s="1">
        <f t="shared" si="1"/>
        <v>0</v>
      </c>
      <c r="G67" s="1">
        <f t="shared" si="2"/>
        <v>6.1999999999999921E-5</v>
      </c>
      <c r="H67" s="1">
        <f>COUNTIFS('C-E'!$C$6:$C$994,CAD_FUNC!$C67,'C-E'!$I$6:$I$994,CAD_FUNC!H$5)</f>
        <v>0</v>
      </c>
      <c r="I67" s="1">
        <f>COUNTIFS('C-E'!$C$6:$C$994,CAD_FUNC!$C67,'C-E'!$I$6:$I$994,CAD_FUNC!I$5)</f>
        <v>0</v>
      </c>
    </row>
    <row r="68" spans="2:9" ht="30" customHeight="1" x14ac:dyDescent="0.25">
      <c r="B68" s="1">
        <f t="shared" si="0"/>
        <v>6.2999999999999919E-5</v>
      </c>
      <c r="C68" s="79"/>
      <c r="D68" s="15"/>
      <c r="E68" s="15"/>
      <c r="F68" s="1">
        <f t="shared" si="1"/>
        <v>0</v>
      </c>
      <c r="G68" s="1">
        <f t="shared" si="2"/>
        <v>6.2999999999999919E-5</v>
      </c>
      <c r="H68" s="1">
        <f>COUNTIFS('C-E'!$C$6:$C$994,CAD_FUNC!$C68,'C-E'!$I$6:$I$994,CAD_FUNC!H$5)</f>
        <v>0</v>
      </c>
      <c r="I68" s="1">
        <f>COUNTIFS('C-E'!$C$6:$C$994,CAD_FUNC!$C68,'C-E'!$I$6:$I$994,CAD_FUNC!I$5)</f>
        <v>0</v>
      </c>
    </row>
    <row r="69" spans="2:9" ht="30" customHeight="1" x14ac:dyDescent="0.25">
      <c r="B69" s="1">
        <f t="shared" si="0"/>
        <v>6.3999999999999916E-5</v>
      </c>
      <c r="C69" s="79"/>
      <c r="D69" s="15"/>
      <c r="E69" s="15"/>
      <c r="F69" s="1">
        <f t="shared" si="1"/>
        <v>0</v>
      </c>
      <c r="G69" s="1">
        <f t="shared" si="2"/>
        <v>6.3999999999999916E-5</v>
      </c>
      <c r="H69" s="1">
        <f>COUNTIFS('C-E'!$C$6:$C$994,CAD_FUNC!$C69,'C-E'!$I$6:$I$994,CAD_FUNC!H$5)</f>
        <v>0</v>
      </c>
      <c r="I69" s="1">
        <f>COUNTIFS('C-E'!$C$6:$C$994,CAD_FUNC!$C69,'C-E'!$I$6:$I$994,CAD_FUNC!I$5)</f>
        <v>0</v>
      </c>
    </row>
    <row r="70" spans="2:9" ht="30" customHeight="1" x14ac:dyDescent="0.25">
      <c r="B70" s="1">
        <f t="shared" si="0"/>
        <v>6.4999999999999913E-5</v>
      </c>
      <c r="C70" s="79"/>
      <c r="D70" s="15"/>
      <c r="E70" s="15"/>
      <c r="F70" s="1">
        <f t="shared" si="1"/>
        <v>0</v>
      </c>
      <c r="G70" s="1">
        <f t="shared" si="2"/>
        <v>6.4999999999999913E-5</v>
      </c>
      <c r="H70" s="1">
        <f>COUNTIFS('C-E'!$C$6:$C$994,CAD_FUNC!$C70,'C-E'!$I$6:$I$994,CAD_FUNC!H$5)</f>
        <v>0</v>
      </c>
      <c r="I70" s="1">
        <f>COUNTIFS('C-E'!$C$6:$C$994,CAD_FUNC!$C70,'C-E'!$I$6:$I$994,CAD_FUNC!I$5)</f>
        <v>0</v>
      </c>
    </row>
    <row r="71" spans="2:9" ht="30" customHeight="1" x14ac:dyDescent="0.25">
      <c r="B71" s="1">
        <f t="shared" ref="B71:B106" si="3">SUM(G71,I71)</f>
        <v>6.599999999999991E-5</v>
      </c>
      <c r="C71" s="79"/>
      <c r="D71" s="15"/>
      <c r="E71" s="15"/>
      <c r="F71" s="1">
        <f t="shared" ref="F71:F106" si="4">C71</f>
        <v>0</v>
      </c>
      <c r="G71" s="1">
        <f t="shared" si="2"/>
        <v>6.599999999999991E-5</v>
      </c>
      <c r="H71" s="1">
        <f>COUNTIFS('C-E'!$C$6:$C$994,CAD_FUNC!$C71,'C-E'!$I$6:$I$994,CAD_FUNC!H$5)</f>
        <v>0</v>
      </c>
      <c r="I71" s="1">
        <f>COUNTIFS('C-E'!$C$6:$C$994,CAD_FUNC!$C71,'C-E'!$I$6:$I$994,CAD_FUNC!I$5)</f>
        <v>0</v>
      </c>
    </row>
    <row r="72" spans="2:9" ht="30" customHeight="1" x14ac:dyDescent="0.25">
      <c r="B72" s="1">
        <f t="shared" si="3"/>
        <v>6.6999999999999907E-5</v>
      </c>
      <c r="C72" s="79"/>
      <c r="D72" s="15"/>
      <c r="E72" s="15"/>
      <c r="F72" s="1">
        <f t="shared" si="4"/>
        <v>0</v>
      </c>
      <c r="G72" s="1">
        <f t="shared" ref="G72:G106" si="5">G71+$G$6</f>
        <v>6.6999999999999907E-5</v>
      </c>
      <c r="H72" s="1">
        <f>COUNTIFS('C-E'!$C$6:$C$994,CAD_FUNC!$C72,'C-E'!$I$6:$I$994,CAD_FUNC!H$5)</f>
        <v>0</v>
      </c>
      <c r="I72" s="1">
        <f>COUNTIFS('C-E'!$C$6:$C$994,CAD_FUNC!$C72,'C-E'!$I$6:$I$994,CAD_FUNC!I$5)</f>
        <v>0</v>
      </c>
    </row>
    <row r="73" spans="2:9" ht="30" customHeight="1" x14ac:dyDescent="0.25">
      <c r="B73" s="1">
        <f t="shared" si="3"/>
        <v>6.7999999999999905E-5</v>
      </c>
      <c r="C73" s="79"/>
      <c r="D73" s="15"/>
      <c r="E73" s="15"/>
      <c r="F73" s="1">
        <f t="shared" si="4"/>
        <v>0</v>
      </c>
      <c r="G73" s="1">
        <f t="shared" si="5"/>
        <v>6.7999999999999905E-5</v>
      </c>
      <c r="H73" s="1">
        <f>COUNTIFS('C-E'!$C$6:$C$994,CAD_FUNC!$C73,'C-E'!$I$6:$I$994,CAD_FUNC!H$5)</f>
        <v>0</v>
      </c>
      <c r="I73" s="1">
        <f>COUNTIFS('C-E'!$C$6:$C$994,CAD_FUNC!$C73,'C-E'!$I$6:$I$994,CAD_FUNC!I$5)</f>
        <v>0</v>
      </c>
    </row>
    <row r="74" spans="2:9" ht="30" customHeight="1" x14ac:dyDescent="0.25">
      <c r="B74" s="1">
        <f t="shared" si="3"/>
        <v>6.8999999999999902E-5</v>
      </c>
      <c r="C74" s="79"/>
      <c r="D74" s="15"/>
      <c r="E74" s="15"/>
      <c r="F74" s="1">
        <f t="shared" si="4"/>
        <v>0</v>
      </c>
      <c r="G74" s="1">
        <f t="shared" si="5"/>
        <v>6.8999999999999902E-5</v>
      </c>
      <c r="H74" s="1">
        <f>COUNTIFS('C-E'!$C$6:$C$994,CAD_FUNC!$C74,'C-E'!$I$6:$I$994,CAD_FUNC!H$5)</f>
        <v>0</v>
      </c>
      <c r="I74" s="1">
        <f>COUNTIFS('C-E'!$C$6:$C$994,CAD_FUNC!$C74,'C-E'!$I$6:$I$994,CAD_FUNC!I$5)</f>
        <v>0</v>
      </c>
    </row>
    <row r="75" spans="2:9" ht="30" customHeight="1" x14ac:dyDescent="0.25">
      <c r="B75" s="1">
        <f t="shared" si="3"/>
        <v>6.9999999999999899E-5</v>
      </c>
      <c r="C75" s="79"/>
      <c r="D75" s="15"/>
      <c r="E75" s="15"/>
      <c r="F75" s="1">
        <f t="shared" si="4"/>
        <v>0</v>
      </c>
      <c r="G75" s="1">
        <f t="shared" si="5"/>
        <v>6.9999999999999899E-5</v>
      </c>
      <c r="H75" s="1">
        <f>COUNTIFS('C-E'!$C$6:$C$994,CAD_FUNC!$C75,'C-E'!$I$6:$I$994,CAD_FUNC!H$5)</f>
        <v>0</v>
      </c>
      <c r="I75" s="1">
        <f>COUNTIFS('C-E'!$C$6:$C$994,CAD_FUNC!$C75,'C-E'!$I$6:$I$994,CAD_FUNC!I$5)</f>
        <v>0</v>
      </c>
    </row>
    <row r="76" spans="2:9" ht="30" customHeight="1" x14ac:dyDescent="0.25">
      <c r="B76" s="1">
        <f t="shared" si="3"/>
        <v>7.0999999999999896E-5</v>
      </c>
      <c r="C76" s="79"/>
      <c r="D76" s="15"/>
      <c r="E76" s="15"/>
      <c r="F76" s="1">
        <f t="shared" si="4"/>
        <v>0</v>
      </c>
      <c r="G76" s="1">
        <f t="shared" si="5"/>
        <v>7.0999999999999896E-5</v>
      </c>
      <c r="H76" s="1">
        <f>COUNTIFS('C-E'!$C$6:$C$994,CAD_FUNC!$C76,'C-E'!$I$6:$I$994,CAD_FUNC!H$5)</f>
        <v>0</v>
      </c>
      <c r="I76" s="1">
        <f>COUNTIFS('C-E'!$C$6:$C$994,CAD_FUNC!$C76,'C-E'!$I$6:$I$994,CAD_FUNC!I$5)</f>
        <v>0</v>
      </c>
    </row>
    <row r="77" spans="2:9" ht="30" customHeight="1" x14ac:dyDescent="0.25">
      <c r="B77" s="1">
        <f t="shared" si="3"/>
        <v>7.1999999999999893E-5</v>
      </c>
      <c r="C77" s="79"/>
      <c r="D77" s="15"/>
      <c r="E77" s="15"/>
      <c r="F77" s="1">
        <f t="shared" si="4"/>
        <v>0</v>
      </c>
      <c r="G77" s="1">
        <f t="shared" si="5"/>
        <v>7.1999999999999893E-5</v>
      </c>
      <c r="H77" s="1">
        <f>COUNTIFS('C-E'!$C$6:$C$994,CAD_FUNC!$C77,'C-E'!$I$6:$I$994,CAD_FUNC!H$5)</f>
        <v>0</v>
      </c>
      <c r="I77" s="1">
        <f>COUNTIFS('C-E'!$C$6:$C$994,CAD_FUNC!$C77,'C-E'!$I$6:$I$994,CAD_FUNC!I$5)</f>
        <v>0</v>
      </c>
    </row>
    <row r="78" spans="2:9" ht="30" customHeight="1" x14ac:dyDescent="0.25">
      <c r="B78" s="1">
        <f t="shared" si="3"/>
        <v>7.2999999999999891E-5</v>
      </c>
      <c r="C78" s="79"/>
      <c r="D78" s="15"/>
      <c r="E78" s="15"/>
      <c r="F78" s="1">
        <f t="shared" si="4"/>
        <v>0</v>
      </c>
      <c r="G78" s="1">
        <f t="shared" si="5"/>
        <v>7.2999999999999891E-5</v>
      </c>
      <c r="H78" s="1">
        <f>COUNTIFS('C-E'!$C$6:$C$994,CAD_FUNC!$C78,'C-E'!$I$6:$I$994,CAD_FUNC!H$5)</f>
        <v>0</v>
      </c>
      <c r="I78" s="1">
        <f>COUNTIFS('C-E'!$C$6:$C$994,CAD_FUNC!$C78,'C-E'!$I$6:$I$994,CAD_FUNC!I$5)</f>
        <v>0</v>
      </c>
    </row>
    <row r="79" spans="2:9" ht="30" customHeight="1" x14ac:dyDescent="0.25">
      <c r="B79" s="1">
        <f t="shared" si="3"/>
        <v>7.3999999999999888E-5</v>
      </c>
      <c r="C79" s="79"/>
      <c r="D79" s="15"/>
      <c r="E79" s="15"/>
      <c r="F79" s="1">
        <f t="shared" si="4"/>
        <v>0</v>
      </c>
      <c r="G79" s="1">
        <f t="shared" si="5"/>
        <v>7.3999999999999888E-5</v>
      </c>
      <c r="H79" s="1">
        <f>COUNTIFS('C-E'!$C$6:$C$994,CAD_FUNC!$C79,'C-E'!$I$6:$I$994,CAD_FUNC!H$5)</f>
        <v>0</v>
      </c>
      <c r="I79" s="1">
        <f>COUNTIFS('C-E'!$C$6:$C$994,CAD_FUNC!$C79,'C-E'!$I$6:$I$994,CAD_FUNC!I$5)</f>
        <v>0</v>
      </c>
    </row>
    <row r="80" spans="2:9" ht="30" customHeight="1" x14ac:dyDescent="0.25">
      <c r="B80" s="1">
        <f t="shared" si="3"/>
        <v>7.4999999999999885E-5</v>
      </c>
      <c r="C80" s="79"/>
      <c r="D80" s="15"/>
      <c r="E80" s="15"/>
      <c r="F80" s="1">
        <f t="shared" si="4"/>
        <v>0</v>
      </c>
      <c r="G80" s="1">
        <f t="shared" si="5"/>
        <v>7.4999999999999885E-5</v>
      </c>
      <c r="H80" s="1">
        <f>COUNTIFS('C-E'!$C$6:$C$994,CAD_FUNC!$C80,'C-E'!$I$6:$I$994,CAD_FUNC!H$5)</f>
        <v>0</v>
      </c>
      <c r="I80" s="1">
        <f>COUNTIFS('C-E'!$C$6:$C$994,CAD_FUNC!$C80,'C-E'!$I$6:$I$994,CAD_FUNC!I$5)</f>
        <v>0</v>
      </c>
    </row>
    <row r="81" spans="2:9" ht="30" customHeight="1" x14ac:dyDescent="0.25">
      <c r="B81" s="1">
        <f t="shared" si="3"/>
        <v>7.5999999999999882E-5</v>
      </c>
      <c r="C81" s="79"/>
      <c r="D81" s="15"/>
      <c r="E81" s="15"/>
      <c r="F81" s="1">
        <f t="shared" si="4"/>
        <v>0</v>
      </c>
      <c r="G81" s="1">
        <f t="shared" si="5"/>
        <v>7.5999999999999882E-5</v>
      </c>
      <c r="H81" s="1">
        <f>COUNTIFS('C-E'!$C$6:$C$994,CAD_FUNC!$C81,'C-E'!$I$6:$I$994,CAD_FUNC!H$5)</f>
        <v>0</v>
      </c>
      <c r="I81" s="1">
        <f>COUNTIFS('C-E'!$C$6:$C$994,CAD_FUNC!$C81,'C-E'!$I$6:$I$994,CAD_FUNC!I$5)</f>
        <v>0</v>
      </c>
    </row>
    <row r="82" spans="2:9" ht="30" customHeight="1" x14ac:dyDescent="0.25">
      <c r="B82" s="1">
        <f t="shared" si="3"/>
        <v>7.6999999999999879E-5</v>
      </c>
      <c r="C82" s="79"/>
      <c r="D82" s="15"/>
      <c r="E82" s="15"/>
      <c r="F82" s="1">
        <f t="shared" si="4"/>
        <v>0</v>
      </c>
      <c r="G82" s="1">
        <f t="shared" si="5"/>
        <v>7.6999999999999879E-5</v>
      </c>
      <c r="H82" s="1">
        <f>COUNTIFS('C-E'!$C$6:$C$994,CAD_FUNC!$C82,'C-E'!$I$6:$I$994,CAD_FUNC!H$5)</f>
        <v>0</v>
      </c>
      <c r="I82" s="1">
        <f>COUNTIFS('C-E'!$C$6:$C$994,CAD_FUNC!$C82,'C-E'!$I$6:$I$994,CAD_FUNC!I$5)</f>
        <v>0</v>
      </c>
    </row>
    <row r="83" spans="2:9" ht="30" customHeight="1" x14ac:dyDescent="0.25">
      <c r="B83" s="1">
        <f t="shared" si="3"/>
        <v>7.7999999999999877E-5</v>
      </c>
      <c r="C83" s="79"/>
      <c r="D83" s="15"/>
      <c r="E83" s="15"/>
      <c r="F83" s="1">
        <f t="shared" si="4"/>
        <v>0</v>
      </c>
      <c r="G83" s="1">
        <f t="shared" si="5"/>
        <v>7.7999999999999877E-5</v>
      </c>
      <c r="H83" s="1">
        <f>COUNTIFS('C-E'!$C$6:$C$994,CAD_FUNC!$C83,'C-E'!$I$6:$I$994,CAD_FUNC!H$5)</f>
        <v>0</v>
      </c>
      <c r="I83" s="1">
        <f>COUNTIFS('C-E'!$C$6:$C$994,CAD_FUNC!$C83,'C-E'!$I$6:$I$994,CAD_FUNC!I$5)</f>
        <v>0</v>
      </c>
    </row>
    <row r="84" spans="2:9" ht="30" customHeight="1" x14ac:dyDescent="0.25">
      <c r="B84" s="1">
        <f t="shared" si="3"/>
        <v>7.8999999999999874E-5</v>
      </c>
      <c r="C84" s="79"/>
      <c r="D84" s="15"/>
      <c r="E84" s="15"/>
      <c r="F84" s="1">
        <f t="shared" si="4"/>
        <v>0</v>
      </c>
      <c r="G84" s="1">
        <f t="shared" si="5"/>
        <v>7.8999999999999874E-5</v>
      </c>
      <c r="H84" s="1">
        <f>COUNTIFS('C-E'!$C$6:$C$994,CAD_FUNC!$C84,'C-E'!$I$6:$I$994,CAD_FUNC!H$5)</f>
        <v>0</v>
      </c>
      <c r="I84" s="1">
        <f>COUNTIFS('C-E'!$C$6:$C$994,CAD_FUNC!$C84,'C-E'!$I$6:$I$994,CAD_FUNC!I$5)</f>
        <v>0</v>
      </c>
    </row>
    <row r="85" spans="2:9" ht="30" customHeight="1" x14ac:dyDescent="0.25">
      <c r="B85" s="1">
        <f t="shared" si="3"/>
        <v>7.9999999999999871E-5</v>
      </c>
      <c r="C85" s="79"/>
      <c r="D85" s="15"/>
      <c r="E85" s="15"/>
      <c r="F85" s="1">
        <f t="shared" si="4"/>
        <v>0</v>
      </c>
      <c r="G85" s="1">
        <f t="shared" si="5"/>
        <v>7.9999999999999871E-5</v>
      </c>
      <c r="H85" s="1">
        <f>COUNTIFS('C-E'!$C$6:$C$994,CAD_FUNC!$C85,'C-E'!$I$6:$I$994,CAD_FUNC!H$5)</f>
        <v>0</v>
      </c>
      <c r="I85" s="1">
        <f>COUNTIFS('C-E'!$C$6:$C$994,CAD_FUNC!$C85,'C-E'!$I$6:$I$994,CAD_FUNC!I$5)</f>
        <v>0</v>
      </c>
    </row>
    <row r="86" spans="2:9" ht="30" customHeight="1" x14ac:dyDescent="0.25">
      <c r="B86" s="1">
        <f t="shared" si="3"/>
        <v>8.0999999999999868E-5</v>
      </c>
      <c r="C86" s="79"/>
      <c r="D86" s="15"/>
      <c r="E86" s="15"/>
      <c r="F86" s="1">
        <f t="shared" si="4"/>
        <v>0</v>
      </c>
      <c r="G86" s="1">
        <f t="shared" si="5"/>
        <v>8.0999999999999868E-5</v>
      </c>
      <c r="H86" s="1">
        <f>COUNTIFS('C-E'!$C$6:$C$994,CAD_FUNC!$C86,'C-E'!$I$6:$I$994,CAD_FUNC!H$5)</f>
        <v>0</v>
      </c>
      <c r="I86" s="1">
        <f>COUNTIFS('C-E'!$C$6:$C$994,CAD_FUNC!$C86,'C-E'!$I$6:$I$994,CAD_FUNC!I$5)</f>
        <v>0</v>
      </c>
    </row>
    <row r="87" spans="2:9" ht="30" customHeight="1" x14ac:dyDescent="0.25">
      <c r="B87" s="1">
        <f t="shared" si="3"/>
        <v>8.1999999999999865E-5</v>
      </c>
      <c r="C87" s="79"/>
      <c r="D87" s="15"/>
      <c r="E87" s="15"/>
      <c r="F87" s="1">
        <f t="shared" si="4"/>
        <v>0</v>
      </c>
      <c r="G87" s="1">
        <f t="shared" si="5"/>
        <v>8.1999999999999865E-5</v>
      </c>
      <c r="H87" s="1">
        <f>COUNTIFS('C-E'!$C$6:$C$994,CAD_FUNC!$C87,'C-E'!$I$6:$I$994,CAD_FUNC!H$5)</f>
        <v>0</v>
      </c>
      <c r="I87" s="1">
        <f>COUNTIFS('C-E'!$C$6:$C$994,CAD_FUNC!$C87,'C-E'!$I$6:$I$994,CAD_FUNC!I$5)</f>
        <v>0</v>
      </c>
    </row>
    <row r="88" spans="2:9" ht="30" customHeight="1" x14ac:dyDescent="0.25">
      <c r="B88" s="1">
        <f t="shared" si="3"/>
        <v>8.2999999999999863E-5</v>
      </c>
      <c r="C88" s="79"/>
      <c r="D88" s="15"/>
      <c r="E88" s="15"/>
      <c r="F88" s="1">
        <f t="shared" si="4"/>
        <v>0</v>
      </c>
      <c r="G88" s="1">
        <f t="shared" si="5"/>
        <v>8.2999999999999863E-5</v>
      </c>
      <c r="H88" s="1">
        <f>COUNTIFS('C-E'!$C$6:$C$994,CAD_FUNC!$C88,'C-E'!$I$6:$I$994,CAD_FUNC!H$5)</f>
        <v>0</v>
      </c>
      <c r="I88" s="1">
        <f>COUNTIFS('C-E'!$C$6:$C$994,CAD_FUNC!$C88,'C-E'!$I$6:$I$994,CAD_FUNC!I$5)</f>
        <v>0</v>
      </c>
    </row>
    <row r="89" spans="2:9" ht="30" customHeight="1" x14ac:dyDescent="0.25">
      <c r="B89" s="1">
        <f t="shared" si="3"/>
        <v>8.399999999999986E-5</v>
      </c>
      <c r="C89" s="79"/>
      <c r="D89" s="15"/>
      <c r="E89" s="15"/>
      <c r="F89" s="1">
        <f t="shared" si="4"/>
        <v>0</v>
      </c>
      <c r="G89" s="1">
        <f t="shared" si="5"/>
        <v>8.399999999999986E-5</v>
      </c>
      <c r="H89" s="1">
        <f>COUNTIFS('C-E'!$C$6:$C$994,CAD_FUNC!$C89,'C-E'!$I$6:$I$994,CAD_FUNC!H$5)</f>
        <v>0</v>
      </c>
      <c r="I89" s="1">
        <f>COUNTIFS('C-E'!$C$6:$C$994,CAD_FUNC!$C89,'C-E'!$I$6:$I$994,CAD_FUNC!I$5)</f>
        <v>0</v>
      </c>
    </row>
    <row r="90" spans="2:9" ht="30" customHeight="1" x14ac:dyDescent="0.25">
      <c r="B90" s="1">
        <f t="shared" si="3"/>
        <v>8.4999999999999857E-5</v>
      </c>
      <c r="C90" s="79"/>
      <c r="D90" s="15"/>
      <c r="E90" s="15"/>
      <c r="F90" s="1">
        <f t="shared" si="4"/>
        <v>0</v>
      </c>
      <c r="G90" s="1">
        <f t="shared" si="5"/>
        <v>8.4999999999999857E-5</v>
      </c>
      <c r="H90" s="1">
        <f>COUNTIFS('C-E'!$C$6:$C$994,CAD_FUNC!$C90,'C-E'!$I$6:$I$994,CAD_FUNC!H$5)</f>
        <v>0</v>
      </c>
      <c r="I90" s="1">
        <f>COUNTIFS('C-E'!$C$6:$C$994,CAD_FUNC!$C90,'C-E'!$I$6:$I$994,CAD_FUNC!I$5)</f>
        <v>0</v>
      </c>
    </row>
    <row r="91" spans="2:9" ht="30" customHeight="1" x14ac:dyDescent="0.25">
      <c r="B91" s="1">
        <f t="shared" si="3"/>
        <v>8.5999999999999854E-5</v>
      </c>
      <c r="C91" s="79"/>
      <c r="D91" s="15"/>
      <c r="E91" s="15"/>
      <c r="F91" s="1">
        <f t="shared" si="4"/>
        <v>0</v>
      </c>
      <c r="G91" s="1">
        <f t="shared" si="5"/>
        <v>8.5999999999999854E-5</v>
      </c>
      <c r="H91" s="1">
        <f>COUNTIFS('C-E'!$C$6:$C$994,CAD_FUNC!$C91,'C-E'!$I$6:$I$994,CAD_FUNC!H$5)</f>
        <v>0</v>
      </c>
      <c r="I91" s="1">
        <f>COUNTIFS('C-E'!$C$6:$C$994,CAD_FUNC!$C91,'C-E'!$I$6:$I$994,CAD_FUNC!I$5)</f>
        <v>0</v>
      </c>
    </row>
    <row r="92" spans="2:9" ht="30" customHeight="1" x14ac:dyDescent="0.25">
      <c r="B92" s="1">
        <f t="shared" si="3"/>
        <v>8.6999999999999851E-5</v>
      </c>
      <c r="C92" s="79"/>
      <c r="D92" s="15"/>
      <c r="E92" s="15"/>
      <c r="F92" s="1">
        <f t="shared" si="4"/>
        <v>0</v>
      </c>
      <c r="G92" s="1">
        <f t="shared" si="5"/>
        <v>8.6999999999999851E-5</v>
      </c>
      <c r="H92" s="1">
        <f>COUNTIFS('C-E'!$C$6:$C$994,CAD_FUNC!$C92,'C-E'!$I$6:$I$994,CAD_FUNC!H$5)</f>
        <v>0</v>
      </c>
      <c r="I92" s="1">
        <f>COUNTIFS('C-E'!$C$6:$C$994,CAD_FUNC!$C92,'C-E'!$I$6:$I$994,CAD_FUNC!I$5)</f>
        <v>0</v>
      </c>
    </row>
    <row r="93" spans="2:9" ht="30" customHeight="1" x14ac:dyDescent="0.25">
      <c r="B93" s="1">
        <f t="shared" si="3"/>
        <v>8.7999999999999849E-5</v>
      </c>
      <c r="C93" s="79"/>
      <c r="D93" s="15"/>
      <c r="E93" s="15"/>
      <c r="F93" s="1">
        <f t="shared" si="4"/>
        <v>0</v>
      </c>
      <c r="G93" s="1">
        <f t="shared" si="5"/>
        <v>8.7999999999999849E-5</v>
      </c>
      <c r="H93" s="1">
        <f>COUNTIFS('C-E'!$C$6:$C$994,CAD_FUNC!$C93,'C-E'!$I$6:$I$994,CAD_FUNC!H$5)</f>
        <v>0</v>
      </c>
      <c r="I93" s="1">
        <f>COUNTIFS('C-E'!$C$6:$C$994,CAD_FUNC!$C93,'C-E'!$I$6:$I$994,CAD_FUNC!I$5)</f>
        <v>0</v>
      </c>
    </row>
    <row r="94" spans="2:9" ht="30" customHeight="1" x14ac:dyDescent="0.25">
      <c r="B94" s="1">
        <f t="shared" si="3"/>
        <v>8.8999999999999846E-5</v>
      </c>
      <c r="C94" s="79"/>
      <c r="D94" s="15"/>
      <c r="E94" s="15"/>
      <c r="F94" s="1">
        <f t="shared" si="4"/>
        <v>0</v>
      </c>
      <c r="G94" s="1">
        <f t="shared" si="5"/>
        <v>8.8999999999999846E-5</v>
      </c>
      <c r="H94" s="1">
        <f>COUNTIFS('C-E'!$C$6:$C$994,CAD_FUNC!$C94,'C-E'!$I$6:$I$994,CAD_FUNC!H$5)</f>
        <v>0</v>
      </c>
      <c r="I94" s="1">
        <f>COUNTIFS('C-E'!$C$6:$C$994,CAD_FUNC!$C94,'C-E'!$I$6:$I$994,CAD_FUNC!I$5)</f>
        <v>0</v>
      </c>
    </row>
    <row r="95" spans="2:9" ht="30" customHeight="1" x14ac:dyDescent="0.25">
      <c r="B95" s="1">
        <f t="shared" si="3"/>
        <v>8.9999999999999843E-5</v>
      </c>
      <c r="C95" s="79"/>
      <c r="D95" s="15"/>
      <c r="E95" s="15"/>
      <c r="F95" s="1">
        <f t="shared" si="4"/>
        <v>0</v>
      </c>
      <c r="G95" s="1">
        <f t="shared" si="5"/>
        <v>8.9999999999999843E-5</v>
      </c>
      <c r="H95" s="1">
        <f>COUNTIFS('C-E'!$C$6:$C$994,CAD_FUNC!$C95,'C-E'!$I$6:$I$994,CAD_FUNC!H$5)</f>
        <v>0</v>
      </c>
      <c r="I95" s="1">
        <f>COUNTIFS('C-E'!$C$6:$C$994,CAD_FUNC!$C95,'C-E'!$I$6:$I$994,CAD_FUNC!I$5)</f>
        <v>0</v>
      </c>
    </row>
    <row r="96" spans="2:9" ht="30" customHeight="1" x14ac:dyDescent="0.25">
      <c r="B96" s="1">
        <f t="shared" si="3"/>
        <v>9.099999999999984E-5</v>
      </c>
      <c r="C96" s="79"/>
      <c r="D96" s="15"/>
      <c r="E96" s="15"/>
      <c r="F96" s="1">
        <f t="shared" si="4"/>
        <v>0</v>
      </c>
      <c r="G96" s="1">
        <f t="shared" si="5"/>
        <v>9.099999999999984E-5</v>
      </c>
      <c r="H96" s="1">
        <f>COUNTIFS('C-E'!$C$6:$C$994,CAD_FUNC!$C96,'C-E'!$I$6:$I$994,CAD_FUNC!H$5)</f>
        <v>0</v>
      </c>
      <c r="I96" s="1">
        <f>COUNTIFS('C-E'!$C$6:$C$994,CAD_FUNC!$C96,'C-E'!$I$6:$I$994,CAD_FUNC!I$5)</f>
        <v>0</v>
      </c>
    </row>
    <row r="97" spans="1:18" ht="30" customHeight="1" x14ac:dyDescent="0.25">
      <c r="B97" s="1">
        <f t="shared" si="3"/>
        <v>9.1999999999999837E-5</v>
      </c>
      <c r="C97" s="79"/>
      <c r="D97" s="15"/>
      <c r="E97" s="15"/>
      <c r="F97" s="1">
        <f t="shared" si="4"/>
        <v>0</v>
      </c>
      <c r="G97" s="1">
        <f t="shared" si="5"/>
        <v>9.1999999999999837E-5</v>
      </c>
      <c r="H97" s="1">
        <f>COUNTIFS('C-E'!$C$6:$C$994,CAD_FUNC!$C97,'C-E'!$I$6:$I$994,CAD_FUNC!H$5)</f>
        <v>0</v>
      </c>
      <c r="I97" s="1">
        <f>COUNTIFS('C-E'!$C$6:$C$994,CAD_FUNC!$C97,'C-E'!$I$6:$I$994,CAD_FUNC!I$5)</f>
        <v>0</v>
      </c>
    </row>
    <row r="98" spans="1:18" ht="30" customHeight="1" x14ac:dyDescent="0.25">
      <c r="B98" s="1">
        <f t="shared" si="3"/>
        <v>9.2999999999999835E-5</v>
      </c>
      <c r="C98" s="79"/>
      <c r="D98" s="15"/>
      <c r="E98" s="15"/>
      <c r="F98" s="1">
        <f t="shared" si="4"/>
        <v>0</v>
      </c>
      <c r="G98" s="1">
        <f t="shared" si="5"/>
        <v>9.2999999999999835E-5</v>
      </c>
      <c r="H98" s="1">
        <f>COUNTIFS('C-E'!$C$6:$C$994,CAD_FUNC!$C98,'C-E'!$I$6:$I$994,CAD_FUNC!H$5)</f>
        <v>0</v>
      </c>
      <c r="I98" s="1">
        <f>COUNTIFS('C-E'!$C$6:$C$994,CAD_FUNC!$C98,'C-E'!$I$6:$I$994,CAD_FUNC!I$5)</f>
        <v>0</v>
      </c>
    </row>
    <row r="99" spans="1:18" ht="30" customHeight="1" x14ac:dyDescent="0.25">
      <c r="B99" s="1">
        <f t="shared" si="3"/>
        <v>9.3999999999999832E-5</v>
      </c>
      <c r="C99" s="79"/>
      <c r="D99" s="15"/>
      <c r="E99" s="15"/>
      <c r="F99" s="1">
        <f t="shared" si="4"/>
        <v>0</v>
      </c>
      <c r="G99" s="1">
        <f t="shared" si="5"/>
        <v>9.3999999999999832E-5</v>
      </c>
      <c r="H99" s="1">
        <f>COUNTIFS('C-E'!$C$6:$C$994,CAD_FUNC!$C99,'C-E'!$I$6:$I$994,CAD_FUNC!H$5)</f>
        <v>0</v>
      </c>
      <c r="I99" s="1">
        <f>COUNTIFS('C-E'!$C$6:$C$994,CAD_FUNC!$C99,'C-E'!$I$6:$I$994,CAD_FUNC!I$5)</f>
        <v>0</v>
      </c>
    </row>
    <row r="100" spans="1:18" ht="30" customHeight="1" x14ac:dyDescent="0.25">
      <c r="B100" s="1">
        <f t="shared" si="3"/>
        <v>9.4999999999999829E-5</v>
      </c>
      <c r="C100" s="79"/>
      <c r="D100" s="15"/>
      <c r="E100" s="15"/>
      <c r="F100" s="1">
        <f t="shared" si="4"/>
        <v>0</v>
      </c>
      <c r="G100" s="1">
        <f t="shared" si="5"/>
        <v>9.4999999999999829E-5</v>
      </c>
      <c r="H100" s="1">
        <f>COUNTIFS('C-E'!$C$6:$C$994,CAD_FUNC!$C100,'C-E'!$I$6:$I$994,CAD_FUNC!H$5)</f>
        <v>0</v>
      </c>
      <c r="I100" s="1">
        <f>COUNTIFS('C-E'!$C$6:$C$994,CAD_FUNC!$C100,'C-E'!$I$6:$I$994,CAD_FUNC!I$5)</f>
        <v>0</v>
      </c>
    </row>
    <row r="101" spans="1:18" ht="30" customHeight="1" x14ac:dyDescent="0.25">
      <c r="B101" s="1">
        <f t="shared" si="3"/>
        <v>9.5999999999999826E-5</v>
      </c>
      <c r="C101" s="79"/>
      <c r="D101" s="15"/>
      <c r="E101" s="15"/>
      <c r="F101" s="1">
        <f t="shared" si="4"/>
        <v>0</v>
      </c>
      <c r="G101" s="1">
        <f t="shared" si="5"/>
        <v>9.5999999999999826E-5</v>
      </c>
      <c r="H101" s="1">
        <f>COUNTIFS('C-E'!$C$6:$C$994,CAD_FUNC!$C101,'C-E'!$I$6:$I$994,CAD_FUNC!H$5)</f>
        <v>0</v>
      </c>
      <c r="I101" s="1">
        <f>COUNTIFS('C-E'!$C$6:$C$994,CAD_FUNC!$C101,'C-E'!$I$6:$I$994,CAD_FUNC!I$5)</f>
        <v>0</v>
      </c>
    </row>
    <row r="102" spans="1:18" ht="30" customHeight="1" x14ac:dyDescent="0.25">
      <c r="B102" s="1">
        <f t="shared" si="3"/>
        <v>9.6999999999999823E-5</v>
      </c>
      <c r="C102" s="79"/>
      <c r="D102" s="15"/>
      <c r="E102" s="15"/>
      <c r="F102" s="1">
        <f t="shared" si="4"/>
        <v>0</v>
      </c>
      <c r="G102" s="1">
        <f t="shared" si="5"/>
        <v>9.6999999999999823E-5</v>
      </c>
      <c r="H102" s="1">
        <f>COUNTIFS('C-E'!$C$6:$C$994,CAD_FUNC!$C102,'C-E'!$I$6:$I$994,CAD_FUNC!H$5)</f>
        <v>0</v>
      </c>
      <c r="I102" s="1">
        <f>COUNTIFS('C-E'!$C$6:$C$994,CAD_FUNC!$C102,'C-E'!$I$6:$I$994,CAD_FUNC!I$5)</f>
        <v>0</v>
      </c>
    </row>
    <row r="103" spans="1:18" ht="30" customHeight="1" x14ac:dyDescent="0.25">
      <c r="B103" s="1">
        <f t="shared" si="3"/>
        <v>9.7999999999999821E-5</v>
      </c>
      <c r="C103" s="79"/>
      <c r="D103" s="15"/>
      <c r="E103" s="15"/>
      <c r="F103" s="1">
        <f t="shared" si="4"/>
        <v>0</v>
      </c>
      <c r="G103" s="1">
        <f t="shared" si="5"/>
        <v>9.7999999999999821E-5</v>
      </c>
      <c r="H103" s="1">
        <f>COUNTIFS('C-E'!$C$6:$C$994,CAD_FUNC!$C103,'C-E'!$I$6:$I$994,CAD_FUNC!H$5)</f>
        <v>0</v>
      </c>
      <c r="I103" s="1">
        <f>COUNTIFS('C-E'!$C$6:$C$994,CAD_FUNC!$C103,'C-E'!$I$6:$I$994,CAD_FUNC!I$5)</f>
        <v>0</v>
      </c>
    </row>
    <row r="104" spans="1:18" ht="30" customHeight="1" x14ac:dyDescent="0.25">
      <c r="B104" s="1">
        <f t="shared" si="3"/>
        <v>9.8999999999999818E-5</v>
      </c>
      <c r="C104" s="79"/>
      <c r="D104" s="15"/>
      <c r="E104" s="15"/>
      <c r="F104" s="1">
        <f t="shared" si="4"/>
        <v>0</v>
      </c>
      <c r="G104" s="1">
        <f t="shared" si="5"/>
        <v>9.8999999999999818E-5</v>
      </c>
      <c r="H104" s="1">
        <f>COUNTIFS('C-E'!$C$6:$C$994,CAD_FUNC!$C104,'C-E'!$I$6:$I$994,CAD_FUNC!H$5)</f>
        <v>0</v>
      </c>
      <c r="I104" s="1">
        <f>COUNTIFS('C-E'!$C$6:$C$994,CAD_FUNC!$C104,'C-E'!$I$6:$I$994,CAD_FUNC!I$5)</f>
        <v>0</v>
      </c>
    </row>
    <row r="105" spans="1:18" ht="30" customHeight="1" x14ac:dyDescent="0.25">
      <c r="B105" s="1">
        <f t="shared" si="3"/>
        <v>9.9999999999999815E-5</v>
      </c>
      <c r="C105" s="79"/>
      <c r="D105" s="15"/>
      <c r="E105" s="15"/>
      <c r="F105" s="1">
        <f t="shared" si="4"/>
        <v>0</v>
      </c>
      <c r="G105" s="1">
        <f t="shared" si="5"/>
        <v>9.9999999999999815E-5</v>
      </c>
      <c r="H105" s="1">
        <f>COUNTIFS('C-E'!$C$6:$C$994,CAD_FUNC!$C105,'C-E'!$I$6:$I$994,CAD_FUNC!H$5)</f>
        <v>0</v>
      </c>
      <c r="I105" s="1">
        <f>COUNTIFS('C-E'!$C$6:$C$994,CAD_FUNC!$C105,'C-E'!$I$6:$I$994,CAD_FUNC!I$5)</f>
        <v>0</v>
      </c>
    </row>
    <row r="106" spans="1:18" ht="30" customHeight="1" x14ac:dyDescent="0.25">
      <c r="B106" s="1">
        <f t="shared" si="3"/>
        <v>1.0099999999999981E-4</v>
      </c>
      <c r="C106" s="79"/>
      <c r="D106" s="15"/>
      <c r="E106" s="15"/>
      <c r="F106" s="1">
        <f t="shared" si="4"/>
        <v>0</v>
      </c>
      <c r="G106" s="1">
        <f t="shared" si="5"/>
        <v>1.0099999999999981E-4</v>
      </c>
      <c r="H106" s="1">
        <f>COUNTIFS('C-E'!$C$6:$C$994,CAD_FUNC!$C106,'C-E'!$I$6:$I$994,CAD_FUNC!H$5)</f>
        <v>0</v>
      </c>
      <c r="I106" s="1">
        <f>COUNTIFS('C-E'!$C$6:$C$994,CAD_FUNC!$C106,'C-E'!$I$6:$I$994,CAD_FUNC!I$5)</f>
        <v>0</v>
      </c>
    </row>
    <row r="107" spans="1:18" s="1" customFormat="1" ht="30" customHeight="1" x14ac:dyDescent="0.25">
      <c r="A107" s="8"/>
      <c r="C107" s="81"/>
      <c r="D107" s="81"/>
      <c r="E107" s="81"/>
      <c r="G107" s="1" t="s">
        <v>27</v>
      </c>
      <c r="H107" s="1" t="s">
        <v>27</v>
      </c>
      <c r="I107" s="1" t="s">
        <v>27</v>
      </c>
      <c r="J107" s="1" t="s">
        <v>27</v>
      </c>
      <c r="K107" s="1" t="s">
        <v>27</v>
      </c>
      <c r="L107" s="1" t="s">
        <v>27</v>
      </c>
      <c r="M107" s="1" t="s">
        <v>27</v>
      </c>
      <c r="N107" s="1" t="s">
        <v>27</v>
      </c>
      <c r="O107" s="1" t="s">
        <v>27</v>
      </c>
      <c r="P107" s="1" t="s">
        <v>27</v>
      </c>
      <c r="Q107" s="1" t="s">
        <v>27</v>
      </c>
      <c r="R107" s="1" t="s">
        <v>27</v>
      </c>
    </row>
  </sheetData>
  <sheetProtection formatCells="0" formatColumns="0" formatRows="0" selectLockedCells="1"/>
  <pageMargins left="0.511811024" right="0.511811024" top="0.78740157499999996" bottom="0.78740157499999996" header="0.31496062000000002" footer="0.31496062000000002"/>
  <pageSetup paperSize="9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CAD_CARGO!$C$7:$C$64</xm:f>
          </x14:formula1>
          <xm:sqref>D6:D106</xm:sqref>
        </x14:dataValidation>
        <x14:dataValidation type="list" allowBlank="1" showInputMessage="1" showErrorMessage="1" xr:uid="{00000000-0002-0000-0200-000001000000}">
          <x14:formula1>
            <xm:f>CAD_AREA!$C$7:$C$56</xm:f>
          </x14:formula1>
          <xm:sqref>E7:E106</xm:sqref>
        </x14:dataValidation>
        <x14:dataValidation type="list" allowBlank="1" showInputMessage="1" showErrorMessage="1" xr:uid="{00000000-0002-0000-0200-000002000000}">
          <x14:formula1>
            <xm:f>CAD_AREA!$C$6:$C$56</xm:f>
          </x14:formula1>
          <xm:sqref>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Q608"/>
  <sheetViews>
    <sheetView showGridLines="0" zoomScale="90" zoomScaleNormal="90" workbookViewId="0">
      <pane ySplit="5" topLeftCell="A6" activePane="bottomLeft" state="frozen"/>
      <selection activeCell="D3" sqref="D3"/>
      <selection pane="bottomLeft"/>
    </sheetView>
  </sheetViews>
  <sheetFormatPr defaultColWidth="8.85546875" defaultRowHeight="30" customHeight="1" x14ac:dyDescent="0.25"/>
  <cols>
    <col min="1" max="1" width="2.28515625" style="24" customWidth="1"/>
    <col min="2" max="2" width="1.42578125" style="1" customWidth="1"/>
    <col min="3" max="3" width="34.42578125" style="9" customWidth="1"/>
    <col min="4" max="4" width="18.85546875" style="9" customWidth="1"/>
    <col min="5" max="7" width="15.5703125" style="9" customWidth="1"/>
    <col min="8" max="8" width="15" style="9" customWidth="1"/>
    <col min="9" max="9" width="12.42578125" style="9" customWidth="1"/>
    <col min="10" max="10" width="27.42578125" style="9" customWidth="1"/>
    <col min="11" max="11" width="21" style="9" customWidth="1"/>
    <col min="12" max="12" width="26.5703125" style="9" customWidth="1"/>
    <col min="13" max="14" width="8.85546875" style="1"/>
    <col min="15" max="15" width="9" style="1" bestFit="1" customWidth="1"/>
    <col min="16" max="17" width="8.85546875" style="1"/>
    <col min="18" max="18" width="9" style="1" bestFit="1" customWidth="1"/>
    <col min="19" max="19" width="8.85546875" style="1"/>
    <col min="20" max="20" width="11.7109375" style="1" bestFit="1" customWidth="1"/>
    <col min="21" max="21" width="9" style="1" bestFit="1" customWidth="1"/>
    <col min="22" max="22" width="8.85546875" style="1"/>
    <col min="23" max="26" width="9" style="1" bestFit="1" customWidth="1"/>
    <col min="27" max="27" width="8.85546875" style="1"/>
    <col min="28" max="28" width="9.140625" style="1" bestFit="1" customWidth="1"/>
    <col min="29" max="29" width="9.28515625" style="1" bestFit="1" customWidth="1"/>
    <col min="30" max="35" width="8.85546875" style="1"/>
    <col min="36" max="16384" width="8.85546875" style="9"/>
  </cols>
  <sheetData>
    <row r="1" spans="1:30" s="100" customFormat="1" ht="39" customHeight="1" x14ac:dyDescent="0.25">
      <c r="E1" s="101"/>
    </row>
    <row r="2" spans="1:30" s="93" customFormat="1" ht="30" customHeight="1" x14ac:dyDescent="0.25">
      <c r="C2" s="94"/>
      <c r="D2" s="95"/>
      <c r="E2" s="95"/>
      <c r="F2" s="95"/>
      <c r="G2" s="95"/>
      <c r="H2" s="95"/>
      <c r="I2" s="95"/>
    </row>
    <row r="3" spans="1:30" s="2" customFormat="1" ht="44.25" customHeight="1" x14ac:dyDescent="0.25">
      <c r="C3" s="91"/>
      <c r="E3" s="92"/>
      <c r="F3" s="92"/>
    </row>
    <row r="4" spans="1:30" ht="17.25" customHeight="1" thickBot="1" x14ac:dyDescent="0.3">
      <c r="A4" s="9"/>
    </row>
    <row r="5" spans="1:30" ht="37.5" customHeight="1" thickTop="1" thickBot="1" x14ac:dyDescent="0.3">
      <c r="C5" s="20" t="s">
        <v>5</v>
      </c>
      <c r="D5" s="20" t="s">
        <v>103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101</v>
      </c>
      <c r="J5" s="20" t="s">
        <v>10</v>
      </c>
      <c r="K5" s="20" t="s">
        <v>31</v>
      </c>
      <c r="L5" s="20" t="s">
        <v>102</v>
      </c>
      <c r="M5" s="13"/>
      <c r="N5" s="1" t="s">
        <v>11</v>
      </c>
      <c r="O5" s="1">
        <v>1</v>
      </c>
      <c r="Q5" s="1" t="s">
        <v>14</v>
      </c>
      <c r="R5" s="1">
        <v>1</v>
      </c>
      <c r="T5" s="1" t="s">
        <v>128</v>
      </c>
      <c r="U5" s="1">
        <v>1</v>
      </c>
      <c r="W5" s="1" t="str">
        <f>F5</f>
        <v>Frequência de Exposição</v>
      </c>
      <c r="X5" s="1" t="str">
        <f>G5</f>
        <v>Possíveis danos à saúde</v>
      </c>
      <c r="Y5" s="1" t="str">
        <f>H5</f>
        <v>Graduação do Risco</v>
      </c>
      <c r="Z5" s="1" t="s">
        <v>19</v>
      </c>
      <c r="AC5" s="1" t="s">
        <v>67</v>
      </c>
    </row>
    <row r="6" spans="1:30" ht="30" customHeight="1" thickTop="1" x14ac:dyDescent="0.25">
      <c r="B6" s="1">
        <f t="shared" ref="B6:B69" si="0">AB6</f>
        <v>48.000000999999997</v>
      </c>
      <c r="C6" s="15" t="s">
        <v>123</v>
      </c>
      <c r="D6" s="15" t="s">
        <v>24</v>
      </c>
      <c r="E6" s="15" t="s">
        <v>28</v>
      </c>
      <c r="F6" s="15" t="s">
        <v>13</v>
      </c>
      <c r="G6" s="15" t="s">
        <v>17</v>
      </c>
      <c r="H6" s="15" t="s">
        <v>16</v>
      </c>
      <c r="I6" s="44">
        <f>Z6</f>
        <v>48</v>
      </c>
      <c r="J6" s="15"/>
      <c r="K6" s="17" t="s">
        <v>157</v>
      </c>
      <c r="L6" s="18"/>
      <c r="M6" s="13"/>
      <c r="N6" s="1" t="s">
        <v>12</v>
      </c>
      <c r="O6" s="1">
        <v>2</v>
      </c>
      <c r="Q6" s="1" t="s">
        <v>15</v>
      </c>
      <c r="R6" s="1">
        <v>2</v>
      </c>
      <c r="T6" s="1" t="s">
        <v>14</v>
      </c>
      <c r="U6" s="1">
        <v>2</v>
      </c>
      <c r="W6" s="1">
        <f t="shared" ref="W6:W69" si="1">IF(F6="","",VLOOKUP(F6,$N$5:$O$7,2,FALSE))</f>
        <v>3</v>
      </c>
      <c r="X6" s="1">
        <f t="shared" ref="X6:X69" si="2">IF(G6="","",VLOOKUP(G6,$Q$5:$R$8,2,FALSE))</f>
        <v>4</v>
      </c>
      <c r="Y6" s="1">
        <f t="shared" ref="Y6:Y69" si="3">IF(H6="","",VLOOKUP(H6,$T$5:$U$9,2,FALSE))</f>
        <v>4</v>
      </c>
      <c r="Z6" s="1">
        <f>IF(W6="","",IFERROR(W6*X6*Y6,0))</f>
        <v>48</v>
      </c>
      <c r="AB6" s="1">
        <f>IFERROR(AC6+Z6,AC6)</f>
        <v>48.000000999999997</v>
      </c>
      <c r="AC6" s="1">
        <f>0.000001</f>
        <v>9.9999999999999995E-7</v>
      </c>
      <c r="AD6" s="1" t="str">
        <f>IF(C6="","",C6)</f>
        <v>Vazamento de Gases</v>
      </c>
    </row>
    <row r="7" spans="1:30" ht="30" customHeight="1" x14ac:dyDescent="0.25">
      <c r="B7" s="1">
        <f t="shared" si="0"/>
        <v>12.000002</v>
      </c>
      <c r="C7" s="15" t="s">
        <v>125</v>
      </c>
      <c r="D7" s="15" t="s">
        <v>23</v>
      </c>
      <c r="E7" s="15" t="s">
        <v>29</v>
      </c>
      <c r="F7" s="15" t="s">
        <v>12</v>
      </c>
      <c r="G7" s="15" t="s">
        <v>15</v>
      </c>
      <c r="H7" s="15" t="s">
        <v>15</v>
      </c>
      <c r="I7" s="44">
        <f t="shared" ref="I7:I70" si="4">Z7</f>
        <v>12</v>
      </c>
      <c r="J7" s="15"/>
      <c r="K7" s="19"/>
      <c r="L7" s="18"/>
      <c r="M7" s="13"/>
      <c r="N7" s="1" t="s">
        <v>13</v>
      </c>
      <c r="O7" s="1">
        <v>3</v>
      </c>
      <c r="Q7" s="1" t="s">
        <v>16</v>
      </c>
      <c r="R7" s="1">
        <v>3</v>
      </c>
      <c r="T7" s="1" t="s">
        <v>15</v>
      </c>
      <c r="U7" s="1">
        <v>3</v>
      </c>
      <c r="W7" s="1">
        <f t="shared" si="1"/>
        <v>2</v>
      </c>
      <c r="X7" s="1">
        <f t="shared" si="2"/>
        <v>2</v>
      </c>
      <c r="Y7" s="1">
        <f t="shared" si="3"/>
        <v>3</v>
      </c>
      <c r="Z7" s="1">
        <f t="shared" ref="Z7:Z70" si="5">IF(W7="","",IFERROR(W7*X7*Y7,0))</f>
        <v>12</v>
      </c>
      <c r="AB7" s="1">
        <f t="shared" ref="AB7:AB70" si="6">IFERROR(AC7+Z7,AC7)</f>
        <v>12.000002</v>
      </c>
      <c r="AC7" s="1">
        <f t="shared" ref="AC7:AC70" si="7">AC6+$AC$6</f>
        <v>1.9999999999999999E-6</v>
      </c>
      <c r="AD7" s="1" t="str">
        <f t="shared" ref="AD7:AD70" si="8">IF(C7="","",C7)</f>
        <v>Risco de Incêndio</v>
      </c>
    </row>
    <row r="8" spans="1:30" ht="30" customHeight="1" x14ac:dyDescent="0.25">
      <c r="B8" s="1">
        <f t="shared" si="0"/>
        <v>60.000003</v>
      </c>
      <c r="C8" s="15" t="s">
        <v>126</v>
      </c>
      <c r="D8" s="15" t="s">
        <v>168</v>
      </c>
      <c r="E8" s="15" t="s">
        <v>30</v>
      </c>
      <c r="F8" s="15" t="s">
        <v>13</v>
      </c>
      <c r="G8" s="15" t="s">
        <v>17</v>
      </c>
      <c r="H8" s="15" t="s">
        <v>18</v>
      </c>
      <c r="I8" s="44">
        <f t="shared" si="4"/>
        <v>60</v>
      </c>
      <c r="J8" s="15"/>
      <c r="K8" s="19"/>
      <c r="L8" s="18"/>
      <c r="M8" s="13"/>
      <c r="Q8" s="1" t="s">
        <v>17</v>
      </c>
      <c r="R8" s="1">
        <v>4</v>
      </c>
      <c r="T8" s="1" t="s">
        <v>16</v>
      </c>
      <c r="U8" s="1">
        <v>4</v>
      </c>
      <c r="W8" s="1">
        <f t="shared" si="1"/>
        <v>3</v>
      </c>
      <c r="X8" s="1">
        <f t="shared" si="2"/>
        <v>4</v>
      </c>
      <c r="Y8" s="1">
        <f t="shared" si="3"/>
        <v>5</v>
      </c>
      <c r="Z8" s="1">
        <f t="shared" si="5"/>
        <v>60</v>
      </c>
      <c r="AB8" s="1">
        <f t="shared" si="6"/>
        <v>60.000003</v>
      </c>
      <c r="AC8" s="1">
        <f t="shared" si="7"/>
        <v>3.0000000000000001E-6</v>
      </c>
      <c r="AD8" s="1" t="str">
        <f t="shared" si="8"/>
        <v>Infecção bacteriana</v>
      </c>
    </row>
    <row r="9" spans="1:30" ht="30" customHeight="1" x14ac:dyDescent="0.25">
      <c r="B9" s="1">
        <f t="shared" si="0"/>
        <v>27.000004000000001</v>
      </c>
      <c r="C9" s="79" t="s">
        <v>129</v>
      </c>
      <c r="D9" s="15" t="s">
        <v>106</v>
      </c>
      <c r="E9" s="79" t="s">
        <v>29</v>
      </c>
      <c r="F9" s="79" t="s">
        <v>13</v>
      </c>
      <c r="G9" s="79" t="s">
        <v>16</v>
      </c>
      <c r="H9" s="79" t="s">
        <v>15</v>
      </c>
      <c r="I9" s="83">
        <f t="shared" si="4"/>
        <v>27</v>
      </c>
      <c r="J9" s="79"/>
      <c r="K9" s="84"/>
      <c r="L9" s="85"/>
      <c r="M9" s="13"/>
      <c r="T9" s="1" t="s">
        <v>18</v>
      </c>
      <c r="U9" s="1">
        <v>5</v>
      </c>
      <c r="W9" s="1">
        <f t="shared" si="1"/>
        <v>3</v>
      </c>
      <c r="X9" s="1">
        <f t="shared" si="2"/>
        <v>3</v>
      </c>
      <c r="Y9" s="1">
        <f t="shared" si="3"/>
        <v>3</v>
      </c>
      <c r="Z9" s="1">
        <f t="shared" si="5"/>
        <v>27</v>
      </c>
      <c r="AB9" s="1">
        <f t="shared" si="6"/>
        <v>27.000004000000001</v>
      </c>
      <c r="AC9" s="1">
        <f t="shared" si="7"/>
        <v>3.9999999999999998E-6</v>
      </c>
      <c r="AD9" s="1" t="str">
        <f t="shared" si="8"/>
        <v>Ruídos</v>
      </c>
    </row>
    <row r="10" spans="1:30" ht="30" customHeight="1" x14ac:dyDescent="0.25">
      <c r="B10" s="1">
        <f t="shared" si="0"/>
        <v>8.0000049999999998</v>
      </c>
      <c r="C10" s="79" t="s">
        <v>124</v>
      </c>
      <c r="D10" s="15" t="s">
        <v>24</v>
      </c>
      <c r="E10" s="79" t="s">
        <v>68</v>
      </c>
      <c r="F10" s="79" t="s">
        <v>12</v>
      </c>
      <c r="G10" s="79" t="s">
        <v>15</v>
      </c>
      <c r="H10" s="79" t="s">
        <v>14</v>
      </c>
      <c r="I10" s="83">
        <f t="shared" si="4"/>
        <v>8</v>
      </c>
      <c r="J10" s="79"/>
      <c r="K10" s="84"/>
      <c r="L10" s="85"/>
      <c r="M10" s="13"/>
      <c r="W10" s="1">
        <f t="shared" si="1"/>
        <v>2</v>
      </c>
      <c r="X10" s="1">
        <f t="shared" si="2"/>
        <v>2</v>
      </c>
      <c r="Y10" s="1">
        <f t="shared" si="3"/>
        <v>2</v>
      </c>
      <c r="Z10" s="1">
        <f t="shared" si="5"/>
        <v>8</v>
      </c>
      <c r="AB10" s="1">
        <f t="shared" si="6"/>
        <v>8.0000049999999998</v>
      </c>
      <c r="AC10" s="1">
        <f t="shared" si="7"/>
        <v>4.9999999999999996E-6</v>
      </c>
      <c r="AD10" s="1" t="str">
        <f t="shared" si="8"/>
        <v>Alto ritmo de trabalho</v>
      </c>
    </row>
    <row r="11" spans="1:30" ht="30" customHeight="1" x14ac:dyDescent="0.25">
      <c r="B11" s="1">
        <f t="shared" si="0"/>
        <v>4.000006</v>
      </c>
      <c r="C11" s="79" t="s">
        <v>127</v>
      </c>
      <c r="D11" s="15" t="s">
        <v>169</v>
      </c>
      <c r="E11" s="79" t="s">
        <v>68</v>
      </c>
      <c r="F11" s="79" t="s">
        <v>12</v>
      </c>
      <c r="G11" s="79" t="s">
        <v>15</v>
      </c>
      <c r="H11" s="79" t="s">
        <v>128</v>
      </c>
      <c r="I11" s="83">
        <f t="shared" si="4"/>
        <v>4</v>
      </c>
      <c r="J11" s="79"/>
      <c r="K11" s="84"/>
      <c r="L11" s="85"/>
      <c r="M11" s="13"/>
      <c r="W11" s="1">
        <f t="shared" si="1"/>
        <v>2</v>
      </c>
      <c r="X11" s="1">
        <f t="shared" si="2"/>
        <v>2</v>
      </c>
      <c r="Y11" s="1">
        <f t="shared" si="3"/>
        <v>1</v>
      </c>
      <c r="Z11" s="1">
        <f t="shared" si="5"/>
        <v>4</v>
      </c>
      <c r="AB11" s="1">
        <f t="shared" si="6"/>
        <v>4.000006</v>
      </c>
      <c r="AC11" s="1">
        <f t="shared" si="7"/>
        <v>5.9999999999999993E-6</v>
      </c>
      <c r="AD11" s="1" t="str">
        <f t="shared" si="8"/>
        <v>Postura inadequada</v>
      </c>
    </row>
    <row r="12" spans="1:30" ht="30" customHeight="1" x14ac:dyDescent="0.25">
      <c r="B12" s="1">
        <f t="shared" si="0"/>
        <v>6.0000070000000001</v>
      </c>
      <c r="C12" s="79" t="s">
        <v>140</v>
      </c>
      <c r="D12" s="15" t="s">
        <v>105</v>
      </c>
      <c r="E12" s="79" t="s">
        <v>68</v>
      </c>
      <c r="F12" s="79" t="s">
        <v>11</v>
      </c>
      <c r="G12" s="79" t="s">
        <v>16</v>
      </c>
      <c r="H12" s="79" t="s">
        <v>14</v>
      </c>
      <c r="I12" s="83">
        <f t="shared" si="4"/>
        <v>6</v>
      </c>
      <c r="J12" s="79"/>
      <c r="K12" s="84"/>
      <c r="L12" s="85"/>
      <c r="M12" s="13"/>
      <c r="W12" s="1">
        <f t="shared" si="1"/>
        <v>1</v>
      </c>
      <c r="X12" s="1">
        <f t="shared" si="2"/>
        <v>3</v>
      </c>
      <c r="Y12" s="1">
        <f t="shared" si="3"/>
        <v>2</v>
      </c>
      <c r="Z12" s="1">
        <f t="shared" si="5"/>
        <v>6</v>
      </c>
      <c r="AB12" s="1">
        <f t="shared" si="6"/>
        <v>6.0000070000000001</v>
      </c>
      <c r="AC12" s="1">
        <f t="shared" si="7"/>
        <v>6.999999999999999E-6</v>
      </c>
      <c r="AD12" s="1" t="str">
        <f t="shared" si="8"/>
        <v>Escorregamento e deslizamentos</v>
      </c>
    </row>
    <row r="13" spans="1:30" ht="30" customHeight="1" x14ac:dyDescent="0.25">
      <c r="B13" s="1">
        <f t="shared" si="0"/>
        <v>7.9999999999999996E-6</v>
      </c>
      <c r="C13" s="79"/>
      <c r="D13" s="15"/>
      <c r="E13" s="79"/>
      <c r="F13" s="79"/>
      <c r="G13" s="79"/>
      <c r="H13" s="79"/>
      <c r="I13" s="83" t="str">
        <f t="shared" si="4"/>
        <v/>
      </c>
      <c r="J13" s="79"/>
      <c r="K13" s="84"/>
      <c r="L13" s="85"/>
      <c r="M13" s="13"/>
      <c r="W13" s="1" t="str">
        <f t="shared" si="1"/>
        <v/>
      </c>
      <c r="X13" s="1" t="str">
        <f t="shared" si="2"/>
        <v/>
      </c>
      <c r="Y13" s="1" t="str">
        <f t="shared" si="3"/>
        <v/>
      </c>
      <c r="Z13" s="1" t="str">
        <f t="shared" si="5"/>
        <v/>
      </c>
      <c r="AB13" s="1">
        <f t="shared" si="6"/>
        <v>7.9999999999999996E-6</v>
      </c>
      <c r="AC13" s="1">
        <f t="shared" si="7"/>
        <v>7.9999999999999996E-6</v>
      </c>
      <c r="AD13" s="1" t="str">
        <f t="shared" si="8"/>
        <v/>
      </c>
    </row>
    <row r="14" spans="1:30" ht="30" customHeight="1" x14ac:dyDescent="0.25">
      <c r="B14" s="1">
        <f t="shared" si="0"/>
        <v>9.0000000000000002E-6</v>
      </c>
      <c r="C14" s="79"/>
      <c r="D14" s="15"/>
      <c r="E14" s="79"/>
      <c r="F14" s="79"/>
      <c r="G14" s="79"/>
      <c r="H14" s="79"/>
      <c r="I14" s="83" t="str">
        <f t="shared" si="4"/>
        <v/>
      </c>
      <c r="J14" s="79"/>
      <c r="K14" s="84"/>
      <c r="L14" s="85"/>
      <c r="M14" s="13"/>
      <c r="W14" s="1" t="str">
        <f t="shared" si="1"/>
        <v/>
      </c>
      <c r="X14" s="1" t="str">
        <f t="shared" si="2"/>
        <v/>
      </c>
      <c r="Y14" s="1" t="str">
        <f t="shared" si="3"/>
        <v/>
      </c>
      <c r="Z14" s="1" t="str">
        <f t="shared" si="5"/>
        <v/>
      </c>
      <c r="AB14" s="1">
        <f t="shared" si="6"/>
        <v>9.0000000000000002E-6</v>
      </c>
      <c r="AC14" s="1">
        <f t="shared" si="7"/>
        <v>9.0000000000000002E-6</v>
      </c>
      <c r="AD14" s="1" t="str">
        <f t="shared" si="8"/>
        <v/>
      </c>
    </row>
    <row r="15" spans="1:30" ht="30" customHeight="1" x14ac:dyDescent="0.25">
      <c r="B15" s="1">
        <f t="shared" si="0"/>
        <v>1.0000000000000001E-5</v>
      </c>
      <c r="C15" s="79"/>
      <c r="D15" s="15"/>
      <c r="E15" s="79"/>
      <c r="F15" s="79"/>
      <c r="G15" s="79"/>
      <c r="H15" s="79"/>
      <c r="I15" s="83" t="str">
        <f t="shared" si="4"/>
        <v/>
      </c>
      <c r="J15" s="79"/>
      <c r="K15" s="84"/>
      <c r="L15" s="85"/>
      <c r="M15" s="13"/>
      <c r="W15" s="1" t="str">
        <f t="shared" si="1"/>
        <v/>
      </c>
      <c r="X15" s="1" t="str">
        <f t="shared" si="2"/>
        <v/>
      </c>
      <c r="Y15" s="1" t="str">
        <f t="shared" si="3"/>
        <v/>
      </c>
      <c r="Z15" s="1" t="str">
        <f t="shared" si="5"/>
        <v/>
      </c>
      <c r="AB15" s="1">
        <f t="shared" si="6"/>
        <v>1.0000000000000001E-5</v>
      </c>
      <c r="AC15" s="1">
        <f t="shared" si="7"/>
        <v>1.0000000000000001E-5</v>
      </c>
      <c r="AD15" s="1" t="str">
        <f t="shared" si="8"/>
        <v/>
      </c>
    </row>
    <row r="16" spans="1:30" ht="30" customHeight="1" x14ac:dyDescent="0.25">
      <c r="B16" s="1">
        <f t="shared" si="0"/>
        <v>1.1000000000000001E-5</v>
      </c>
      <c r="C16" s="79"/>
      <c r="D16" s="15"/>
      <c r="E16" s="79"/>
      <c r="F16" s="79"/>
      <c r="G16" s="79"/>
      <c r="H16" s="79"/>
      <c r="I16" s="83" t="str">
        <f t="shared" si="4"/>
        <v/>
      </c>
      <c r="J16" s="79"/>
      <c r="K16" s="84"/>
      <c r="L16" s="85"/>
      <c r="M16" s="13"/>
      <c r="W16" s="1" t="str">
        <f t="shared" si="1"/>
        <v/>
      </c>
      <c r="X16" s="1" t="str">
        <f t="shared" si="2"/>
        <v/>
      </c>
      <c r="Y16" s="1" t="str">
        <f t="shared" si="3"/>
        <v/>
      </c>
      <c r="Z16" s="1" t="str">
        <f t="shared" si="5"/>
        <v/>
      </c>
      <c r="AB16" s="1">
        <f t="shared" si="6"/>
        <v>1.1000000000000001E-5</v>
      </c>
      <c r="AC16" s="1">
        <f t="shared" si="7"/>
        <v>1.1000000000000001E-5</v>
      </c>
      <c r="AD16" s="1" t="str">
        <f t="shared" si="8"/>
        <v/>
      </c>
    </row>
    <row r="17" spans="2:30" ht="30" customHeight="1" x14ac:dyDescent="0.25">
      <c r="B17" s="1">
        <f t="shared" si="0"/>
        <v>1.2000000000000002E-5</v>
      </c>
      <c r="C17" s="79"/>
      <c r="D17" s="15"/>
      <c r="E17" s="79"/>
      <c r="F17" s="79"/>
      <c r="G17" s="79"/>
      <c r="H17" s="79"/>
      <c r="I17" s="83" t="str">
        <f t="shared" si="4"/>
        <v/>
      </c>
      <c r="J17" s="79"/>
      <c r="K17" s="84"/>
      <c r="L17" s="85"/>
      <c r="M17" s="13"/>
      <c r="W17" s="1" t="str">
        <f t="shared" si="1"/>
        <v/>
      </c>
      <c r="X17" s="1" t="str">
        <f t="shared" si="2"/>
        <v/>
      </c>
      <c r="Y17" s="1" t="str">
        <f t="shared" si="3"/>
        <v/>
      </c>
      <c r="Z17" s="1" t="str">
        <f t="shared" si="5"/>
        <v/>
      </c>
      <c r="AB17" s="1">
        <f t="shared" si="6"/>
        <v>1.2000000000000002E-5</v>
      </c>
      <c r="AC17" s="1">
        <f t="shared" si="7"/>
        <v>1.2000000000000002E-5</v>
      </c>
      <c r="AD17" s="1" t="str">
        <f t="shared" si="8"/>
        <v/>
      </c>
    </row>
    <row r="18" spans="2:30" ht="30" customHeight="1" x14ac:dyDescent="0.25">
      <c r="B18" s="1">
        <f t="shared" si="0"/>
        <v>1.3000000000000003E-5</v>
      </c>
      <c r="C18" s="79"/>
      <c r="D18" s="15"/>
      <c r="E18" s="79"/>
      <c r="F18" s="79"/>
      <c r="G18" s="79"/>
      <c r="H18" s="79"/>
      <c r="I18" s="83" t="str">
        <f t="shared" si="4"/>
        <v/>
      </c>
      <c r="J18" s="79"/>
      <c r="K18" s="84"/>
      <c r="L18" s="85"/>
      <c r="W18" s="1" t="str">
        <f t="shared" si="1"/>
        <v/>
      </c>
      <c r="X18" s="1" t="str">
        <f t="shared" si="2"/>
        <v/>
      </c>
      <c r="Y18" s="1" t="str">
        <f t="shared" si="3"/>
        <v/>
      </c>
      <c r="Z18" s="1" t="str">
        <f t="shared" si="5"/>
        <v/>
      </c>
      <c r="AB18" s="1">
        <f t="shared" si="6"/>
        <v>1.3000000000000003E-5</v>
      </c>
      <c r="AC18" s="1">
        <f t="shared" si="7"/>
        <v>1.3000000000000003E-5</v>
      </c>
      <c r="AD18" s="1" t="str">
        <f t="shared" si="8"/>
        <v/>
      </c>
    </row>
    <row r="19" spans="2:30" ht="30" customHeight="1" x14ac:dyDescent="0.25">
      <c r="B19" s="1">
        <f t="shared" si="0"/>
        <v>1.4000000000000003E-5</v>
      </c>
      <c r="C19" s="79"/>
      <c r="D19" s="15"/>
      <c r="E19" s="79"/>
      <c r="F19" s="79"/>
      <c r="G19" s="79"/>
      <c r="H19" s="79"/>
      <c r="I19" s="83" t="str">
        <f t="shared" si="4"/>
        <v/>
      </c>
      <c r="J19" s="79"/>
      <c r="K19" s="84"/>
      <c r="L19" s="85"/>
      <c r="W19" s="1" t="str">
        <f t="shared" si="1"/>
        <v/>
      </c>
      <c r="X19" s="1" t="str">
        <f t="shared" si="2"/>
        <v/>
      </c>
      <c r="Y19" s="1" t="str">
        <f t="shared" si="3"/>
        <v/>
      </c>
      <c r="Z19" s="1" t="str">
        <f t="shared" si="5"/>
        <v/>
      </c>
      <c r="AB19" s="1">
        <f t="shared" si="6"/>
        <v>1.4000000000000003E-5</v>
      </c>
      <c r="AC19" s="1">
        <f t="shared" si="7"/>
        <v>1.4000000000000003E-5</v>
      </c>
      <c r="AD19" s="1" t="str">
        <f t="shared" si="8"/>
        <v/>
      </c>
    </row>
    <row r="20" spans="2:30" ht="30" customHeight="1" x14ac:dyDescent="0.25">
      <c r="B20" s="1">
        <f t="shared" si="0"/>
        <v>1.5000000000000004E-5</v>
      </c>
      <c r="C20" s="79"/>
      <c r="D20" s="15"/>
      <c r="E20" s="79"/>
      <c r="F20" s="79"/>
      <c r="G20" s="79"/>
      <c r="H20" s="79"/>
      <c r="I20" s="83" t="str">
        <f t="shared" si="4"/>
        <v/>
      </c>
      <c r="J20" s="79"/>
      <c r="K20" s="84"/>
      <c r="L20" s="85"/>
      <c r="W20" s="1" t="str">
        <f t="shared" si="1"/>
        <v/>
      </c>
      <c r="X20" s="1" t="str">
        <f t="shared" si="2"/>
        <v/>
      </c>
      <c r="Y20" s="1" t="str">
        <f t="shared" si="3"/>
        <v/>
      </c>
      <c r="Z20" s="1" t="str">
        <f t="shared" si="5"/>
        <v/>
      </c>
      <c r="AB20" s="1">
        <f t="shared" si="6"/>
        <v>1.5000000000000004E-5</v>
      </c>
      <c r="AC20" s="1">
        <f t="shared" si="7"/>
        <v>1.5000000000000004E-5</v>
      </c>
      <c r="AD20" s="1" t="str">
        <f t="shared" si="8"/>
        <v/>
      </c>
    </row>
    <row r="21" spans="2:30" ht="30" customHeight="1" x14ac:dyDescent="0.25">
      <c r="B21" s="1">
        <f t="shared" si="0"/>
        <v>1.6000000000000003E-5</v>
      </c>
      <c r="C21" s="79"/>
      <c r="D21" s="15"/>
      <c r="E21" s="79"/>
      <c r="F21" s="79"/>
      <c r="G21" s="79"/>
      <c r="H21" s="79"/>
      <c r="I21" s="83" t="str">
        <f t="shared" si="4"/>
        <v/>
      </c>
      <c r="J21" s="79"/>
      <c r="K21" s="84"/>
      <c r="L21" s="85"/>
      <c r="W21" s="1" t="str">
        <f t="shared" si="1"/>
        <v/>
      </c>
      <c r="X21" s="1" t="str">
        <f t="shared" si="2"/>
        <v/>
      </c>
      <c r="Y21" s="1" t="str">
        <f t="shared" si="3"/>
        <v/>
      </c>
      <c r="Z21" s="1" t="str">
        <f t="shared" si="5"/>
        <v/>
      </c>
      <c r="AB21" s="1">
        <f t="shared" si="6"/>
        <v>1.6000000000000003E-5</v>
      </c>
      <c r="AC21" s="1">
        <f t="shared" si="7"/>
        <v>1.6000000000000003E-5</v>
      </c>
      <c r="AD21" s="1" t="str">
        <f t="shared" si="8"/>
        <v/>
      </c>
    </row>
    <row r="22" spans="2:30" ht="30" customHeight="1" x14ac:dyDescent="0.25">
      <c r="B22" s="1">
        <f t="shared" si="0"/>
        <v>1.7000000000000003E-5</v>
      </c>
      <c r="C22" s="79"/>
      <c r="D22" s="15"/>
      <c r="E22" s="79"/>
      <c r="F22" s="79"/>
      <c r="G22" s="79"/>
      <c r="H22" s="79"/>
      <c r="I22" s="83" t="str">
        <f t="shared" si="4"/>
        <v/>
      </c>
      <c r="J22" s="79"/>
      <c r="K22" s="84"/>
      <c r="L22" s="85"/>
      <c r="W22" s="1" t="str">
        <f t="shared" si="1"/>
        <v/>
      </c>
      <c r="X22" s="1" t="str">
        <f t="shared" si="2"/>
        <v/>
      </c>
      <c r="Y22" s="1" t="str">
        <f t="shared" si="3"/>
        <v/>
      </c>
      <c r="Z22" s="1" t="str">
        <f t="shared" si="5"/>
        <v/>
      </c>
      <c r="AB22" s="1">
        <f t="shared" si="6"/>
        <v>1.7000000000000003E-5</v>
      </c>
      <c r="AC22" s="1">
        <f t="shared" si="7"/>
        <v>1.7000000000000003E-5</v>
      </c>
      <c r="AD22" s="1" t="str">
        <f t="shared" si="8"/>
        <v/>
      </c>
    </row>
    <row r="23" spans="2:30" ht="30" customHeight="1" x14ac:dyDescent="0.25">
      <c r="B23" s="1">
        <f t="shared" si="0"/>
        <v>1.8000000000000004E-5</v>
      </c>
      <c r="C23" s="79"/>
      <c r="D23" s="15"/>
      <c r="E23" s="79"/>
      <c r="F23" s="79"/>
      <c r="G23" s="79"/>
      <c r="H23" s="79"/>
      <c r="I23" s="83" t="str">
        <f t="shared" si="4"/>
        <v/>
      </c>
      <c r="J23" s="79"/>
      <c r="K23" s="84"/>
      <c r="L23" s="85"/>
      <c r="W23" s="1" t="str">
        <f t="shared" si="1"/>
        <v/>
      </c>
      <c r="X23" s="1" t="str">
        <f t="shared" si="2"/>
        <v/>
      </c>
      <c r="Y23" s="1" t="str">
        <f t="shared" si="3"/>
        <v/>
      </c>
      <c r="Z23" s="1" t="str">
        <f t="shared" si="5"/>
        <v/>
      </c>
      <c r="AB23" s="1">
        <f t="shared" si="6"/>
        <v>1.8000000000000004E-5</v>
      </c>
      <c r="AC23" s="1">
        <f t="shared" si="7"/>
        <v>1.8000000000000004E-5</v>
      </c>
      <c r="AD23" s="1" t="str">
        <f t="shared" si="8"/>
        <v/>
      </c>
    </row>
    <row r="24" spans="2:30" ht="30" customHeight="1" x14ac:dyDescent="0.25">
      <c r="B24" s="1">
        <f t="shared" si="0"/>
        <v>1.9000000000000004E-5</v>
      </c>
      <c r="C24" s="79"/>
      <c r="D24" s="15"/>
      <c r="E24" s="79"/>
      <c r="F24" s="79"/>
      <c r="G24" s="79"/>
      <c r="H24" s="79"/>
      <c r="I24" s="83" t="str">
        <f t="shared" si="4"/>
        <v/>
      </c>
      <c r="J24" s="79"/>
      <c r="K24" s="84"/>
      <c r="L24" s="85"/>
      <c r="W24" s="1" t="str">
        <f t="shared" si="1"/>
        <v/>
      </c>
      <c r="X24" s="1" t="str">
        <f t="shared" si="2"/>
        <v/>
      </c>
      <c r="Y24" s="1" t="str">
        <f t="shared" si="3"/>
        <v/>
      </c>
      <c r="Z24" s="1" t="str">
        <f t="shared" si="5"/>
        <v/>
      </c>
      <c r="AB24" s="1">
        <f t="shared" si="6"/>
        <v>1.9000000000000004E-5</v>
      </c>
      <c r="AC24" s="1">
        <f t="shared" si="7"/>
        <v>1.9000000000000004E-5</v>
      </c>
      <c r="AD24" s="1" t="str">
        <f t="shared" si="8"/>
        <v/>
      </c>
    </row>
    <row r="25" spans="2:30" ht="30" customHeight="1" x14ac:dyDescent="0.25">
      <c r="B25" s="1">
        <f t="shared" si="0"/>
        <v>2.0000000000000005E-5</v>
      </c>
      <c r="C25" s="79"/>
      <c r="D25" s="15"/>
      <c r="E25" s="79"/>
      <c r="F25" s="79"/>
      <c r="G25" s="79"/>
      <c r="H25" s="79"/>
      <c r="I25" s="83" t="str">
        <f t="shared" si="4"/>
        <v/>
      </c>
      <c r="J25" s="79"/>
      <c r="K25" s="84"/>
      <c r="L25" s="85"/>
      <c r="W25" s="1" t="str">
        <f t="shared" si="1"/>
        <v/>
      </c>
      <c r="X25" s="1" t="str">
        <f t="shared" si="2"/>
        <v/>
      </c>
      <c r="Y25" s="1" t="str">
        <f t="shared" si="3"/>
        <v/>
      </c>
      <c r="Z25" s="1" t="str">
        <f t="shared" si="5"/>
        <v/>
      </c>
      <c r="AB25" s="1">
        <f t="shared" si="6"/>
        <v>2.0000000000000005E-5</v>
      </c>
      <c r="AC25" s="1">
        <f t="shared" si="7"/>
        <v>2.0000000000000005E-5</v>
      </c>
      <c r="AD25" s="1" t="str">
        <f t="shared" si="8"/>
        <v/>
      </c>
    </row>
    <row r="26" spans="2:30" ht="30" customHeight="1" x14ac:dyDescent="0.25">
      <c r="B26" s="1">
        <f t="shared" si="0"/>
        <v>2.1000000000000006E-5</v>
      </c>
      <c r="C26" s="79"/>
      <c r="D26" s="15"/>
      <c r="E26" s="79"/>
      <c r="F26" s="79"/>
      <c r="G26" s="79"/>
      <c r="H26" s="79"/>
      <c r="I26" s="83" t="str">
        <f t="shared" si="4"/>
        <v/>
      </c>
      <c r="J26" s="79"/>
      <c r="K26" s="84"/>
      <c r="L26" s="85"/>
      <c r="W26" s="1" t="str">
        <f t="shared" si="1"/>
        <v/>
      </c>
      <c r="X26" s="1" t="str">
        <f t="shared" si="2"/>
        <v/>
      </c>
      <c r="Y26" s="1" t="str">
        <f t="shared" si="3"/>
        <v/>
      </c>
      <c r="Z26" s="1" t="str">
        <f t="shared" si="5"/>
        <v/>
      </c>
      <c r="AB26" s="1">
        <f t="shared" si="6"/>
        <v>2.1000000000000006E-5</v>
      </c>
      <c r="AC26" s="1">
        <f t="shared" si="7"/>
        <v>2.1000000000000006E-5</v>
      </c>
      <c r="AD26" s="1" t="str">
        <f t="shared" si="8"/>
        <v/>
      </c>
    </row>
    <row r="27" spans="2:30" ht="30" customHeight="1" x14ac:dyDescent="0.25">
      <c r="B27" s="1">
        <f t="shared" si="0"/>
        <v>2.2000000000000006E-5</v>
      </c>
      <c r="C27" s="79"/>
      <c r="D27" s="15"/>
      <c r="E27" s="79"/>
      <c r="F27" s="79"/>
      <c r="G27" s="79"/>
      <c r="H27" s="79"/>
      <c r="I27" s="83" t="str">
        <f t="shared" si="4"/>
        <v/>
      </c>
      <c r="J27" s="79"/>
      <c r="K27" s="84"/>
      <c r="L27" s="85"/>
      <c r="W27" s="1" t="str">
        <f t="shared" si="1"/>
        <v/>
      </c>
      <c r="X27" s="1" t="str">
        <f t="shared" si="2"/>
        <v/>
      </c>
      <c r="Y27" s="1" t="str">
        <f t="shared" si="3"/>
        <v/>
      </c>
      <c r="Z27" s="1" t="str">
        <f t="shared" si="5"/>
        <v/>
      </c>
      <c r="AB27" s="1">
        <f t="shared" si="6"/>
        <v>2.2000000000000006E-5</v>
      </c>
      <c r="AC27" s="1">
        <f t="shared" si="7"/>
        <v>2.2000000000000006E-5</v>
      </c>
      <c r="AD27" s="1" t="str">
        <f t="shared" si="8"/>
        <v/>
      </c>
    </row>
    <row r="28" spans="2:30" ht="30" customHeight="1" x14ac:dyDescent="0.25">
      <c r="B28" s="1">
        <f t="shared" si="0"/>
        <v>2.3000000000000007E-5</v>
      </c>
      <c r="C28" s="79"/>
      <c r="D28" s="15"/>
      <c r="E28" s="79"/>
      <c r="F28" s="79"/>
      <c r="G28" s="79"/>
      <c r="H28" s="79"/>
      <c r="I28" s="83" t="str">
        <f t="shared" si="4"/>
        <v/>
      </c>
      <c r="J28" s="79"/>
      <c r="K28" s="84"/>
      <c r="L28" s="85"/>
      <c r="W28" s="1" t="str">
        <f t="shared" si="1"/>
        <v/>
      </c>
      <c r="X28" s="1" t="str">
        <f t="shared" si="2"/>
        <v/>
      </c>
      <c r="Y28" s="1" t="str">
        <f t="shared" si="3"/>
        <v/>
      </c>
      <c r="Z28" s="1" t="str">
        <f t="shared" si="5"/>
        <v/>
      </c>
      <c r="AB28" s="1">
        <f t="shared" si="6"/>
        <v>2.3000000000000007E-5</v>
      </c>
      <c r="AC28" s="1">
        <f t="shared" si="7"/>
        <v>2.3000000000000007E-5</v>
      </c>
      <c r="AD28" s="1" t="str">
        <f t="shared" si="8"/>
        <v/>
      </c>
    </row>
    <row r="29" spans="2:30" ht="30" customHeight="1" x14ac:dyDescent="0.25">
      <c r="B29" s="1">
        <f t="shared" si="0"/>
        <v>2.4000000000000007E-5</v>
      </c>
      <c r="C29" s="79"/>
      <c r="D29" s="15"/>
      <c r="E29" s="79"/>
      <c r="F29" s="79"/>
      <c r="G29" s="79"/>
      <c r="H29" s="79"/>
      <c r="I29" s="83" t="str">
        <f t="shared" si="4"/>
        <v/>
      </c>
      <c r="J29" s="79"/>
      <c r="K29" s="84"/>
      <c r="L29" s="85"/>
      <c r="W29" s="1" t="str">
        <f t="shared" si="1"/>
        <v/>
      </c>
      <c r="X29" s="1" t="str">
        <f t="shared" si="2"/>
        <v/>
      </c>
      <c r="Y29" s="1" t="str">
        <f t="shared" si="3"/>
        <v/>
      </c>
      <c r="Z29" s="1" t="str">
        <f t="shared" si="5"/>
        <v/>
      </c>
      <c r="AB29" s="1">
        <f t="shared" si="6"/>
        <v>2.4000000000000007E-5</v>
      </c>
      <c r="AC29" s="1">
        <f t="shared" si="7"/>
        <v>2.4000000000000007E-5</v>
      </c>
      <c r="AD29" s="1" t="str">
        <f t="shared" si="8"/>
        <v/>
      </c>
    </row>
    <row r="30" spans="2:30" ht="30" customHeight="1" x14ac:dyDescent="0.25">
      <c r="B30" s="1">
        <f t="shared" si="0"/>
        <v>2.5000000000000008E-5</v>
      </c>
      <c r="C30" s="79"/>
      <c r="D30" s="15"/>
      <c r="E30" s="79"/>
      <c r="F30" s="79"/>
      <c r="G30" s="79"/>
      <c r="H30" s="79"/>
      <c r="I30" s="83" t="str">
        <f t="shared" si="4"/>
        <v/>
      </c>
      <c r="J30" s="79"/>
      <c r="K30" s="84"/>
      <c r="L30" s="85"/>
      <c r="W30" s="1" t="str">
        <f t="shared" si="1"/>
        <v/>
      </c>
      <c r="X30" s="1" t="str">
        <f t="shared" si="2"/>
        <v/>
      </c>
      <c r="Y30" s="1" t="str">
        <f t="shared" si="3"/>
        <v/>
      </c>
      <c r="Z30" s="1" t="str">
        <f t="shared" si="5"/>
        <v/>
      </c>
      <c r="AB30" s="1">
        <f t="shared" si="6"/>
        <v>2.5000000000000008E-5</v>
      </c>
      <c r="AC30" s="1">
        <f t="shared" si="7"/>
        <v>2.5000000000000008E-5</v>
      </c>
      <c r="AD30" s="1" t="str">
        <f t="shared" si="8"/>
        <v/>
      </c>
    </row>
    <row r="31" spans="2:30" ht="30" customHeight="1" x14ac:dyDescent="0.25">
      <c r="B31" s="1">
        <f t="shared" si="0"/>
        <v>2.6000000000000009E-5</v>
      </c>
      <c r="C31" s="79"/>
      <c r="D31" s="15"/>
      <c r="E31" s="79"/>
      <c r="F31" s="79"/>
      <c r="G31" s="79"/>
      <c r="H31" s="79"/>
      <c r="I31" s="83" t="str">
        <f t="shared" si="4"/>
        <v/>
      </c>
      <c r="J31" s="79"/>
      <c r="K31" s="84"/>
      <c r="L31" s="85"/>
      <c r="W31" s="1" t="str">
        <f t="shared" si="1"/>
        <v/>
      </c>
      <c r="X31" s="1" t="str">
        <f t="shared" si="2"/>
        <v/>
      </c>
      <c r="Y31" s="1" t="str">
        <f t="shared" si="3"/>
        <v/>
      </c>
      <c r="Z31" s="1" t="str">
        <f t="shared" si="5"/>
        <v/>
      </c>
      <c r="AB31" s="1">
        <f t="shared" si="6"/>
        <v>2.6000000000000009E-5</v>
      </c>
      <c r="AC31" s="1">
        <f t="shared" si="7"/>
        <v>2.6000000000000009E-5</v>
      </c>
      <c r="AD31" s="1" t="str">
        <f t="shared" si="8"/>
        <v/>
      </c>
    </row>
    <row r="32" spans="2:30" ht="30" customHeight="1" x14ac:dyDescent="0.25">
      <c r="B32" s="1">
        <f t="shared" si="0"/>
        <v>2.7000000000000009E-5</v>
      </c>
      <c r="C32" s="79"/>
      <c r="D32" s="15"/>
      <c r="E32" s="79"/>
      <c r="F32" s="79"/>
      <c r="G32" s="79"/>
      <c r="H32" s="79"/>
      <c r="I32" s="83" t="str">
        <f t="shared" si="4"/>
        <v/>
      </c>
      <c r="J32" s="79"/>
      <c r="K32" s="84"/>
      <c r="L32" s="85"/>
      <c r="W32" s="1" t="str">
        <f t="shared" si="1"/>
        <v/>
      </c>
      <c r="X32" s="1" t="str">
        <f t="shared" si="2"/>
        <v/>
      </c>
      <c r="Y32" s="1" t="str">
        <f t="shared" si="3"/>
        <v/>
      </c>
      <c r="Z32" s="1" t="str">
        <f t="shared" si="5"/>
        <v/>
      </c>
      <c r="AB32" s="1">
        <f t="shared" si="6"/>
        <v>2.7000000000000009E-5</v>
      </c>
      <c r="AC32" s="1">
        <f t="shared" si="7"/>
        <v>2.7000000000000009E-5</v>
      </c>
      <c r="AD32" s="1" t="str">
        <f t="shared" si="8"/>
        <v/>
      </c>
    </row>
    <row r="33" spans="2:30" ht="30" customHeight="1" x14ac:dyDescent="0.25">
      <c r="B33" s="1">
        <f t="shared" si="0"/>
        <v>2.800000000000001E-5</v>
      </c>
      <c r="C33" s="79"/>
      <c r="D33" s="15"/>
      <c r="E33" s="79"/>
      <c r="F33" s="79"/>
      <c r="G33" s="79"/>
      <c r="H33" s="79"/>
      <c r="I33" s="83" t="str">
        <f t="shared" si="4"/>
        <v/>
      </c>
      <c r="J33" s="79"/>
      <c r="K33" s="84"/>
      <c r="L33" s="85"/>
      <c r="W33" s="1" t="str">
        <f t="shared" si="1"/>
        <v/>
      </c>
      <c r="X33" s="1" t="str">
        <f t="shared" si="2"/>
        <v/>
      </c>
      <c r="Y33" s="1" t="str">
        <f t="shared" si="3"/>
        <v/>
      </c>
      <c r="Z33" s="1" t="str">
        <f t="shared" si="5"/>
        <v/>
      </c>
      <c r="AB33" s="1">
        <f t="shared" si="6"/>
        <v>2.800000000000001E-5</v>
      </c>
      <c r="AC33" s="1">
        <f t="shared" si="7"/>
        <v>2.800000000000001E-5</v>
      </c>
      <c r="AD33" s="1" t="str">
        <f t="shared" si="8"/>
        <v/>
      </c>
    </row>
    <row r="34" spans="2:30" ht="30" customHeight="1" x14ac:dyDescent="0.25">
      <c r="B34" s="1">
        <f t="shared" si="0"/>
        <v>2.900000000000001E-5</v>
      </c>
      <c r="C34" s="79"/>
      <c r="D34" s="15"/>
      <c r="E34" s="79"/>
      <c r="F34" s="79"/>
      <c r="G34" s="79"/>
      <c r="H34" s="79"/>
      <c r="I34" s="83" t="str">
        <f t="shared" si="4"/>
        <v/>
      </c>
      <c r="J34" s="79"/>
      <c r="K34" s="84"/>
      <c r="L34" s="85"/>
      <c r="W34" s="1" t="str">
        <f t="shared" si="1"/>
        <v/>
      </c>
      <c r="X34" s="1" t="str">
        <f t="shared" si="2"/>
        <v/>
      </c>
      <c r="Y34" s="1" t="str">
        <f t="shared" si="3"/>
        <v/>
      </c>
      <c r="Z34" s="1" t="str">
        <f t="shared" si="5"/>
        <v/>
      </c>
      <c r="AB34" s="1">
        <f t="shared" si="6"/>
        <v>2.900000000000001E-5</v>
      </c>
      <c r="AC34" s="1">
        <f t="shared" si="7"/>
        <v>2.900000000000001E-5</v>
      </c>
      <c r="AD34" s="1" t="str">
        <f t="shared" si="8"/>
        <v/>
      </c>
    </row>
    <row r="35" spans="2:30" ht="30" customHeight="1" x14ac:dyDescent="0.25">
      <c r="B35" s="1">
        <f t="shared" si="0"/>
        <v>3.0000000000000011E-5</v>
      </c>
      <c r="C35" s="79"/>
      <c r="D35" s="15"/>
      <c r="E35" s="79"/>
      <c r="F35" s="79"/>
      <c r="G35" s="79"/>
      <c r="H35" s="79"/>
      <c r="I35" s="83" t="str">
        <f t="shared" si="4"/>
        <v/>
      </c>
      <c r="J35" s="79"/>
      <c r="K35" s="84"/>
      <c r="L35" s="85"/>
      <c r="W35" s="1" t="str">
        <f t="shared" si="1"/>
        <v/>
      </c>
      <c r="X35" s="1" t="str">
        <f t="shared" si="2"/>
        <v/>
      </c>
      <c r="Y35" s="1" t="str">
        <f t="shared" si="3"/>
        <v/>
      </c>
      <c r="Z35" s="1" t="str">
        <f t="shared" si="5"/>
        <v/>
      </c>
      <c r="AB35" s="1">
        <f t="shared" si="6"/>
        <v>3.0000000000000011E-5</v>
      </c>
      <c r="AC35" s="1">
        <f t="shared" si="7"/>
        <v>3.0000000000000011E-5</v>
      </c>
      <c r="AD35" s="1" t="str">
        <f t="shared" si="8"/>
        <v/>
      </c>
    </row>
    <row r="36" spans="2:30" ht="30" customHeight="1" x14ac:dyDescent="0.25">
      <c r="B36" s="1">
        <f t="shared" si="0"/>
        <v>3.1000000000000008E-5</v>
      </c>
      <c r="C36" s="79"/>
      <c r="D36" s="15"/>
      <c r="E36" s="79"/>
      <c r="F36" s="79"/>
      <c r="G36" s="79"/>
      <c r="H36" s="79"/>
      <c r="I36" s="83" t="str">
        <f t="shared" si="4"/>
        <v/>
      </c>
      <c r="J36" s="79"/>
      <c r="K36" s="84"/>
      <c r="L36" s="85"/>
      <c r="W36" s="1" t="str">
        <f t="shared" si="1"/>
        <v/>
      </c>
      <c r="X36" s="1" t="str">
        <f t="shared" si="2"/>
        <v/>
      </c>
      <c r="Y36" s="1" t="str">
        <f t="shared" si="3"/>
        <v/>
      </c>
      <c r="Z36" s="1" t="str">
        <f t="shared" si="5"/>
        <v/>
      </c>
      <c r="AB36" s="1">
        <f t="shared" si="6"/>
        <v>3.1000000000000008E-5</v>
      </c>
      <c r="AC36" s="1">
        <f t="shared" si="7"/>
        <v>3.1000000000000008E-5</v>
      </c>
      <c r="AD36" s="1" t="str">
        <f t="shared" si="8"/>
        <v/>
      </c>
    </row>
    <row r="37" spans="2:30" ht="30" customHeight="1" x14ac:dyDescent="0.25">
      <c r="B37" s="1">
        <f t="shared" si="0"/>
        <v>3.2000000000000005E-5</v>
      </c>
      <c r="C37" s="79"/>
      <c r="D37" s="15"/>
      <c r="E37" s="79"/>
      <c r="F37" s="79"/>
      <c r="G37" s="79"/>
      <c r="H37" s="79"/>
      <c r="I37" s="83" t="str">
        <f t="shared" si="4"/>
        <v/>
      </c>
      <c r="J37" s="79"/>
      <c r="K37" s="84"/>
      <c r="L37" s="85"/>
      <c r="W37" s="1" t="str">
        <f t="shared" si="1"/>
        <v/>
      </c>
      <c r="X37" s="1" t="str">
        <f t="shared" si="2"/>
        <v/>
      </c>
      <c r="Y37" s="1" t="str">
        <f t="shared" si="3"/>
        <v/>
      </c>
      <c r="Z37" s="1" t="str">
        <f t="shared" si="5"/>
        <v/>
      </c>
      <c r="AB37" s="1">
        <f t="shared" si="6"/>
        <v>3.2000000000000005E-5</v>
      </c>
      <c r="AC37" s="1">
        <f t="shared" si="7"/>
        <v>3.2000000000000005E-5</v>
      </c>
      <c r="AD37" s="1" t="str">
        <f t="shared" si="8"/>
        <v/>
      </c>
    </row>
    <row r="38" spans="2:30" ht="30" customHeight="1" x14ac:dyDescent="0.25">
      <c r="B38" s="1">
        <f t="shared" si="0"/>
        <v>3.3000000000000003E-5</v>
      </c>
      <c r="C38" s="79"/>
      <c r="D38" s="15"/>
      <c r="E38" s="79"/>
      <c r="F38" s="79"/>
      <c r="G38" s="79"/>
      <c r="H38" s="79"/>
      <c r="I38" s="83" t="str">
        <f t="shared" si="4"/>
        <v/>
      </c>
      <c r="J38" s="79"/>
      <c r="K38" s="84"/>
      <c r="L38" s="85"/>
      <c r="W38" s="1" t="str">
        <f t="shared" si="1"/>
        <v/>
      </c>
      <c r="X38" s="1" t="str">
        <f t="shared" si="2"/>
        <v/>
      </c>
      <c r="Y38" s="1" t="str">
        <f t="shared" si="3"/>
        <v/>
      </c>
      <c r="Z38" s="1" t="str">
        <f t="shared" si="5"/>
        <v/>
      </c>
      <c r="AB38" s="1">
        <f t="shared" si="6"/>
        <v>3.3000000000000003E-5</v>
      </c>
      <c r="AC38" s="1">
        <f t="shared" si="7"/>
        <v>3.3000000000000003E-5</v>
      </c>
      <c r="AD38" s="1" t="str">
        <f t="shared" si="8"/>
        <v/>
      </c>
    </row>
    <row r="39" spans="2:30" ht="30" customHeight="1" x14ac:dyDescent="0.25">
      <c r="B39" s="1">
        <f t="shared" si="0"/>
        <v>3.4E-5</v>
      </c>
      <c r="C39" s="79"/>
      <c r="D39" s="15"/>
      <c r="E39" s="79"/>
      <c r="F39" s="79"/>
      <c r="G39" s="79"/>
      <c r="H39" s="79"/>
      <c r="I39" s="83" t="str">
        <f t="shared" si="4"/>
        <v/>
      </c>
      <c r="J39" s="79"/>
      <c r="K39" s="84"/>
      <c r="L39" s="85"/>
      <c r="W39" s="1" t="str">
        <f t="shared" si="1"/>
        <v/>
      </c>
      <c r="X39" s="1" t="str">
        <f t="shared" si="2"/>
        <v/>
      </c>
      <c r="Y39" s="1" t="str">
        <f t="shared" si="3"/>
        <v/>
      </c>
      <c r="Z39" s="1" t="str">
        <f t="shared" si="5"/>
        <v/>
      </c>
      <c r="AB39" s="1">
        <f t="shared" si="6"/>
        <v>3.4E-5</v>
      </c>
      <c r="AC39" s="1">
        <f t="shared" si="7"/>
        <v>3.4E-5</v>
      </c>
      <c r="AD39" s="1" t="str">
        <f t="shared" si="8"/>
        <v/>
      </c>
    </row>
    <row r="40" spans="2:30" ht="30" customHeight="1" x14ac:dyDescent="0.25">
      <c r="B40" s="1">
        <f t="shared" si="0"/>
        <v>3.4999999999999997E-5</v>
      </c>
      <c r="C40" s="79"/>
      <c r="D40" s="15"/>
      <c r="E40" s="79"/>
      <c r="F40" s="79"/>
      <c r="G40" s="79"/>
      <c r="H40" s="79"/>
      <c r="I40" s="83" t="str">
        <f t="shared" si="4"/>
        <v/>
      </c>
      <c r="J40" s="79"/>
      <c r="K40" s="84"/>
      <c r="L40" s="85"/>
      <c r="W40" s="1" t="str">
        <f t="shared" si="1"/>
        <v/>
      </c>
      <c r="X40" s="1" t="str">
        <f t="shared" si="2"/>
        <v/>
      </c>
      <c r="Y40" s="1" t="str">
        <f t="shared" si="3"/>
        <v/>
      </c>
      <c r="Z40" s="1" t="str">
        <f t="shared" si="5"/>
        <v/>
      </c>
      <c r="AB40" s="1">
        <f t="shared" si="6"/>
        <v>3.4999999999999997E-5</v>
      </c>
      <c r="AC40" s="1">
        <f t="shared" si="7"/>
        <v>3.4999999999999997E-5</v>
      </c>
      <c r="AD40" s="1" t="str">
        <f t="shared" si="8"/>
        <v/>
      </c>
    </row>
    <row r="41" spans="2:30" ht="30" customHeight="1" x14ac:dyDescent="0.25">
      <c r="B41" s="1">
        <f t="shared" si="0"/>
        <v>3.5999999999999994E-5</v>
      </c>
      <c r="C41" s="79"/>
      <c r="D41" s="15"/>
      <c r="E41" s="79"/>
      <c r="F41" s="79"/>
      <c r="G41" s="79"/>
      <c r="H41" s="79"/>
      <c r="I41" s="83" t="str">
        <f t="shared" si="4"/>
        <v/>
      </c>
      <c r="J41" s="79"/>
      <c r="K41" s="84"/>
      <c r="L41" s="85"/>
      <c r="W41" s="1" t="str">
        <f t="shared" si="1"/>
        <v/>
      </c>
      <c r="X41" s="1" t="str">
        <f t="shared" si="2"/>
        <v/>
      </c>
      <c r="Y41" s="1" t="str">
        <f t="shared" si="3"/>
        <v/>
      </c>
      <c r="Z41" s="1" t="str">
        <f t="shared" si="5"/>
        <v/>
      </c>
      <c r="AB41" s="1">
        <f t="shared" si="6"/>
        <v>3.5999999999999994E-5</v>
      </c>
      <c r="AC41" s="1">
        <f t="shared" si="7"/>
        <v>3.5999999999999994E-5</v>
      </c>
      <c r="AD41" s="1" t="str">
        <f t="shared" si="8"/>
        <v/>
      </c>
    </row>
    <row r="42" spans="2:30" ht="30" customHeight="1" x14ac:dyDescent="0.25">
      <c r="B42" s="1">
        <f t="shared" si="0"/>
        <v>3.6999999999999991E-5</v>
      </c>
      <c r="C42" s="79"/>
      <c r="D42" s="15"/>
      <c r="E42" s="79"/>
      <c r="F42" s="79"/>
      <c r="G42" s="79"/>
      <c r="H42" s="79"/>
      <c r="I42" s="83" t="str">
        <f t="shared" si="4"/>
        <v/>
      </c>
      <c r="J42" s="79"/>
      <c r="K42" s="84"/>
      <c r="L42" s="85"/>
      <c r="W42" s="1" t="str">
        <f t="shared" si="1"/>
        <v/>
      </c>
      <c r="X42" s="1" t="str">
        <f t="shared" si="2"/>
        <v/>
      </c>
      <c r="Y42" s="1" t="str">
        <f t="shared" si="3"/>
        <v/>
      </c>
      <c r="Z42" s="1" t="str">
        <f t="shared" si="5"/>
        <v/>
      </c>
      <c r="AB42" s="1">
        <f t="shared" si="6"/>
        <v>3.6999999999999991E-5</v>
      </c>
      <c r="AC42" s="1">
        <f t="shared" si="7"/>
        <v>3.6999999999999991E-5</v>
      </c>
      <c r="AD42" s="1" t="str">
        <f t="shared" si="8"/>
        <v/>
      </c>
    </row>
    <row r="43" spans="2:30" ht="30" customHeight="1" x14ac:dyDescent="0.25">
      <c r="B43" s="1">
        <f t="shared" si="0"/>
        <v>3.7999999999999989E-5</v>
      </c>
      <c r="C43" s="79"/>
      <c r="D43" s="15"/>
      <c r="E43" s="79"/>
      <c r="F43" s="79"/>
      <c r="G43" s="79"/>
      <c r="H43" s="79"/>
      <c r="I43" s="83" t="str">
        <f t="shared" si="4"/>
        <v/>
      </c>
      <c r="J43" s="79"/>
      <c r="K43" s="84"/>
      <c r="L43" s="85"/>
      <c r="W43" s="1" t="str">
        <f t="shared" si="1"/>
        <v/>
      </c>
      <c r="X43" s="1" t="str">
        <f t="shared" si="2"/>
        <v/>
      </c>
      <c r="Y43" s="1" t="str">
        <f t="shared" si="3"/>
        <v/>
      </c>
      <c r="Z43" s="1" t="str">
        <f t="shared" si="5"/>
        <v/>
      </c>
      <c r="AB43" s="1">
        <f t="shared" si="6"/>
        <v>3.7999999999999989E-5</v>
      </c>
      <c r="AC43" s="1">
        <f t="shared" si="7"/>
        <v>3.7999999999999989E-5</v>
      </c>
      <c r="AD43" s="1" t="str">
        <f t="shared" si="8"/>
        <v/>
      </c>
    </row>
    <row r="44" spans="2:30" ht="30" customHeight="1" x14ac:dyDescent="0.25">
      <c r="B44" s="1">
        <f t="shared" si="0"/>
        <v>3.8999999999999986E-5</v>
      </c>
      <c r="C44" s="79"/>
      <c r="D44" s="15"/>
      <c r="E44" s="79"/>
      <c r="F44" s="79"/>
      <c r="G44" s="79"/>
      <c r="H44" s="79"/>
      <c r="I44" s="83" t="str">
        <f t="shared" si="4"/>
        <v/>
      </c>
      <c r="J44" s="79"/>
      <c r="K44" s="84"/>
      <c r="L44" s="85"/>
      <c r="W44" s="1" t="str">
        <f t="shared" si="1"/>
        <v/>
      </c>
      <c r="X44" s="1" t="str">
        <f t="shared" si="2"/>
        <v/>
      </c>
      <c r="Y44" s="1" t="str">
        <f t="shared" si="3"/>
        <v/>
      </c>
      <c r="Z44" s="1" t="str">
        <f t="shared" si="5"/>
        <v/>
      </c>
      <c r="AB44" s="1">
        <f t="shared" si="6"/>
        <v>3.8999999999999986E-5</v>
      </c>
      <c r="AC44" s="1">
        <f t="shared" si="7"/>
        <v>3.8999999999999986E-5</v>
      </c>
      <c r="AD44" s="1" t="str">
        <f t="shared" si="8"/>
        <v/>
      </c>
    </row>
    <row r="45" spans="2:30" ht="30" customHeight="1" x14ac:dyDescent="0.25">
      <c r="B45" s="1">
        <f t="shared" si="0"/>
        <v>3.9999999999999983E-5</v>
      </c>
      <c r="C45" s="79"/>
      <c r="D45" s="15"/>
      <c r="E45" s="79"/>
      <c r="F45" s="79"/>
      <c r="G45" s="79"/>
      <c r="H45" s="79"/>
      <c r="I45" s="83" t="str">
        <f t="shared" si="4"/>
        <v/>
      </c>
      <c r="J45" s="79"/>
      <c r="K45" s="84"/>
      <c r="L45" s="85"/>
      <c r="W45" s="1" t="str">
        <f t="shared" si="1"/>
        <v/>
      </c>
      <c r="X45" s="1" t="str">
        <f t="shared" si="2"/>
        <v/>
      </c>
      <c r="Y45" s="1" t="str">
        <f t="shared" si="3"/>
        <v/>
      </c>
      <c r="Z45" s="1" t="str">
        <f t="shared" si="5"/>
        <v/>
      </c>
      <c r="AB45" s="1">
        <f t="shared" si="6"/>
        <v>3.9999999999999983E-5</v>
      </c>
      <c r="AC45" s="1">
        <f t="shared" si="7"/>
        <v>3.9999999999999983E-5</v>
      </c>
      <c r="AD45" s="1" t="str">
        <f t="shared" si="8"/>
        <v/>
      </c>
    </row>
    <row r="46" spans="2:30" ht="30" customHeight="1" x14ac:dyDescent="0.25">
      <c r="B46" s="1">
        <f t="shared" si="0"/>
        <v>4.099999999999998E-5</v>
      </c>
      <c r="C46" s="79"/>
      <c r="D46" s="15"/>
      <c r="E46" s="79"/>
      <c r="F46" s="79"/>
      <c r="G46" s="79"/>
      <c r="H46" s="79"/>
      <c r="I46" s="83" t="str">
        <f t="shared" si="4"/>
        <v/>
      </c>
      <c r="J46" s="79"/>
      <c r="K46" s="84"/>
      <c r="L46" s="85"/>
      <c r="W46" s="1" t="str">
        <f t="shared" si="1"/>
        <v/>
      </c>
      <c r="X46" s="1" t="str">
        <f t="shared" si="2"/>
        <v/>
      </c>
      <c r="Y46" s="1" t="str">
        <f t="shared" si="3"/>
        <v/>
      </c>
      <c r="Z46" s="1" t="str">
        <f t="shared" si="5"/>
        <v/>
      </c>
      <c r="AB46" s="1">
        <f t="shared" si="6"/>
        <v>4.099999999999998E-5</v>
      </c>
      <c r="AC46" s="1">
        <f t="shared" si="7"/>
        <v>4.099999999999998E-5</v>
      </c>
      <c r="AD46" s="1" t="str">
        <f t="shared" si="8"/>
        <v/>
      </c>
    </row>
    <row r="47" spans="2:30" ht="30" customHeight="1" x14ac:dyDescent="0.25">
      <c r="B47" s="1">
        <f t="shared" si="0"/>
        <v>4.1999999999999977E-5</v>
      </c>
      <c r="C47" s="79"/>
      <c r="D47" s="15"/>
      <c r="E47" s="79"/>
      <c r="F47" s="79"/>
      <c r="G47" s="79"/>
      <c r="H47" s="79"/>
      <c r="I47" s="83" t="str">
        <f t="shared" si="4"/>
        <v/>
      </c>
      <c r="J47" s="79"/>
      <c r="K47" s="84"/>
      <c r="L47" s="85"/>
      <c r="W47" s="1" t="str">
        <f t="shared" si="1"/>
        <v/>
      </c>
      <c r="X47" s="1" t="str">
        <f t="shared" si="2"/>
        <v/>
      </c>
      <c r="Y47" s="1" t="str">
        <f t="shared" si="3"/>
        <v/>
      </c>
      <c r="Z47" s="1" t="str">
        <f t="shared" si="5"/>
        <v/>
      </c>
      <c r="AB47" s="1">
        <f t="shared" si="6"/>
        <v>4.1999999999999977E-5</v>
      </c>
      <c r="AC47" s="1">
        <f t="shared" si="7"/>
        <v>4.1999999999999977E-5</v>
      </c>
      <c r="AD47" s="1" t="str">
        <f t="shared" si="8"/>
        <v/>
      </c>
    </row>
    <row r="48" spans="2:30" ht="30" customHeight="1" x14ac:dyDescent="0.25">
      <c r="B48" s="1">
        <f t="shared" si="0"/>
        <v>4.2999999999999975E-5</v>
      </c>
      <c r="C48" s="79"/>
      <c r="D48" s="15"/>
      <c r="E48" s="79"/>
      <c r="F48" s="79"/>
      <c r="G48" s="79"/>
      <c r="H48" s="79"/>
      <c r="I48" s="83" t="str">
        <f t="shared" si="4"/>
        <v/>
      </c>
      <c r="J48" s="79"/>
      <c r="K48" s="84"/>
      <c r="L48" s="85"/>
      <c r="W48" s="1" t="str">
        <f t="shared" si="1"/>
        <v/>
      </c>
      <c r="X48" s="1" t="str">
        <f t="shared" si="2"/>
        <v/>
      </c>
      <c r="Y48" s="1" t="str">
        <f t="shared" si="3"/>
        <v/>
      </c>
      <c r="Z48" s="1" t="str">
        <f t="shared" si="5"/>
        <v/>
      </c>
      <c r="AB48" s="1">
        <f t="shared" si="6"/>
        <v>4.2999999999999975E-5</v>
      </c>
      <c r="AC48" s="1">
        <f t="shared" si="7"/>
        <v>4.2999999999999975E-5</v>
      </c>
      <c r="AD48" s="1" t="str">
        <f t="shared" si="8"/>
        <v/>
      </c>
    </row>
    <row r="49" spans="2:30" ht="30" customHeight="1" x14ac:dyDescent="0.25">
      <c r="B49" s="1">
        <f t="shared" si="0"/>
        <v>4.3999999999999972E-5</v>
      </c>
      <c r="C49" s="79"/>
      <c r="D49" s="15"/>
      <c r="E49" s="79"/>
      <c r="F49" s="79"/>
      <c r="G49" s="79"/>
      <c r="H49" s="79"/>
      <c r="I49" s="83" t="str">
        <f t="shared" si="4"/>
        <v/>
      </c>
      <c r="J49" s="79"/>
      <c r="K49" s="84"/>
      <c r="L49" s="85"/>
      <c r="W49" s="1" t="str">
        <f t="shared" si="1"/>
        <v/>
      </c>
      <c r="X49" s="1" t="str">
        <f t="shared" si="2"/>
        <v/>
      </c>
      <c r="Y49" s="1" t="str">
        <f t="shared" si="3"/>
        <v/>
      </c>
      <c r="Z49" s="1" t="str">
        <f t="shared" si="5"/>
        <v/>
      </c>
      <c r="AB49" s="1">
        <f t="shared" si="6"/>
        <v>4.3999999999999972E-5</v>
      </c>
      <c r="AC49" s="1">
        <f t="shared" si="7"/>
        <v>4.3999999999999972E-5</v>
      </c>
      <c r="AD49" s="1" t="str">
        <f t="shared" si="8"/>
        <v/>
      </c>
    </row>
    <row r="50" spans="2:30" ht="30" customHeight="1" x14ac:dyDescent="0.25">
      <c r="B50" s="1">
        <f t="shared" si="0"/>
        <v>4.4999999999999969E-5</v>
      </c>
      <c r="C50" s="79"/>
      <c r="D50" s="15"/>
      <c r="E50" s="79"/>
      <c r="F50" s="79"/>
      <c r="G50" s="79"/>
      <c r="H50" s="79"/>
      <c r="I50" s="83" t="str">
        <f t="shared" si="4"/>
        <v/>
      </c>
      <c r="J50" s="79"/>
      <c r="K50" s="84"/>
      <c r="L50" s="85"/>
      <c r="W50" s="1" t="str">
        <f t="shared" si="1"/>
        <v/>
      </c>
      <c r="X50" s="1" t="str">
        <f t="shared" si="2"/>
        <v/>
      </c>
      <c r="Y50" s="1" t="str">
        <f t="shared" si="3"/>
        <v/>
      </c>
      <c r="Z50" s="1" t="str">
        <f t="shared" si="5"/>
        <v/>
      </c>
      <c r="AB50" s="1">
        <f t="shared" si="6"/>
        <v>4.4999999999999969E-5</v>
      </c>
      <c r="AC50" s="1">
        <f t="shared" si="7"/>
        <v>4.4999999999999969E-5</v>
      </c>
      <c r="AD50" s="1" t="str">
        <f t="shared" si="8"/>
        <v/>
      </c>
    </row>
    <row r="51" spans="2:30" ht="30" customHeight="1" x14ac:dyDescent="0.25">
      <c r="B51" s="1">
        <f t="shared" si="0"/>
        <v>4.5999999999999966E-5</v>
      </c>
      <c r="C51" s="79"/>
      <c r="D51" s="15"/>
      <c r="E51" s="79"/>
      <c r="F51" s="79"/>
      <c r="G51" s="79"/>
      <c r="H51" s="79"/>
      <c r="I51" s="83" t="str">
        <f t="shared" si="4"/>
        <v/>
      </c>
      <c r="J51" s="79"/>
      <c r="K51" s="84"/>
      <c r="L51" s="85"/>
      <c r="W51" s="1" t="str">
        <f t="shared" si="1"/>
        <v/>
      </c>
      <c r="X51" s="1" t="str">
        <f t="shared" si="2"/>
        <v/>
      </c>
      <c r="Y51" s="1" t="str">
        <f t="shared" si="3"/>
        <v/>
      </c>
      <c r="Z51" s="1" t="str">
        <f t="shared" si="5"/>
        <v/>
      </c>
      <c r="AB51" s="1">
        <f t="shared" si="6"/>
        <v>4.5999999999999966E-5</v>
      </c>
      <c r="AC51" s="1">
        <f t="shared" si="7"/>
        <v>4.5999999999999966E-5</v>
      </c>
      <c r="AD51" s="1" t="str">
        <f t="shared" si="8"/>
        <v/>
      </c>
    </row>
    <row r="52" spans="2:30" ht="30" customHeight="1" x14ac:dyDescent="0.25">
      <c r="B52" s="1">
        <f t="shared" si="0"/>
        <v>4.6999999999999963E-5</v>
      </c>
      <c r="C52" s="79"/>
      <c r="D52" s="15"/>
      <c r="E52" s="79"/>
      <c r="F52" s="79"/>
      <c r="G52" s="79"/>
      <c r="H52" s="79"/>
      <c r="I52" s="83" t="str">
        <f t="shared" si="4"/>
        <v/>
      </c>
      <c r="J52" s="79"/>
      <c r="K52" s="84"/>
      <c r="L52" s="85"/>
      <c r="W52" s="1" t="str">
        <f t="shared" si="1"/>
        <v/>
      </c>
      <c r="X52" s="1" t="str">
        <f t="shared" si="2"/>
        <v/>
      </c>
      <c r="Y52" s="1" t="str">
        <f t="shared" si="3"/>
        <v/>
      </c>
      <c r="Z52" s="1" t="str">
        <f t="shared" si="5"/>
        <v/>
      </c>
      <c r="AB52" s="1">
        <f t="shared" si="6"/>
        <v>4.6999999999999963E-5</v>
      </c>
      <c r="AC52" s="1">
        <f t="shared" si="7"/>
        <v>4.6999999999999963E-5</v>
      </c>
      <c r="AD52" s="1" t="str">
        <f t="shared" si="8"/>
        <v/>
      </c>
    </row>
    <row r="53" spans="2:30" ht="30" customHeight="1" x14ac:dyDescent="0.25">
      <c r="B53" s="1">
        <f t="shared" si="0"/>
        <v>4.7999999999999961E-5</v>
      </c>
      <c r="C53" s="79"/>
      <c r="D53" s="15"/>
      <c r="E53" s="79"/>
      <c r="F53" s="79"/>
      <c r="G53" s="79"/>
      <c r="H53" s="79"/>
      <c r="I53" s="83" t="str">
        <f t="shared" si="4"/>
        <v/>
      </c>
      <c r="J53" s="79"/>
      <c r="K53" s="84"/>
      <c r="L53" s="85"/>
      <c r="W53" s="1" t="str">
        <f t="shared" si="1"/>
        <v/>
      </c>
      <c r="X53" s="1" t="str">
        <f t="shared" si="2"/>
        <v/>
      </c>
      <c r="Y53" s="1" t="str">
        <f t="shared" si="3"/>
        <v/>
      </c>
      <c r="Z53" s="1" t="str">
        <f t="shared" si="5"/>
        <v/>
      </c>
      <c r="AB53" s="1">
        <f t="shared" si="6"/>
        <v>4.7999999999999961E-5</v>
      </c>
      <c r="AC53" s="1">
        <f t="shared" si="7"/>
        <v>4.7999999999999961E-5</v>
      </c>
      <c r="AD53" s="1" t="str">
        <f t="shared" si="8"/>
        <v/>
      </c>
    </row>
    <row r="54" spans="2:30" ht="30" customHeight="1" x14ac:dyDescent="0.25">
      <c r="B54" s="1">
        <f t="shared" si="0"/>
        <v>4.8999999999999958E-5</v>
      </c>
      <c r="C54" s="79"/>
      <c r="D54" s="15"/>
      <c r="E54" s="79"/>
      <c r="F54" s="79"/>
      <c r="G54" s="79"/>
      <c r="H54" s="79"/>
      <c r="I54" s="83" t="str">
        <f t="shared" si="4"/>
        <v/>
      </c>
      <c r="J54" s="79"/>
      <c r="K54" s="84"/>
      <c r="L54" s="85"/>
      <c r="W54" s="1" t="str">
        <f t="shared" si="1"/>
        <v/>
      </c>
      <c r="X54" s="1" t="str">
        <f t="shared" si="2"/>
        <v/>
      </c>
      <c r="Y54" s="1" t="str">
        <f t="shared" si="3"/>
        <v/>
      </c>
      <c r="Z54" s="1" t="str">
        <f t="shared" si="5"/>
        <v/>
      </c>
      <c r="AB54" s="1">
        <f t="shared" si="6"/>
        <v>4.8999999999999958E-5</v>
      </c>
      <c r="AC54" s="1">
        <f t="shared" si="7"/>
        <v>4.8999999999999958E-5</v>
      </c>
      <c r="AD54" s="1" t="str">
        <f t="shared" si="8"/>
        <v/>
      </c>
    </row>
    <row r="55" spans="2:30" ht="30" customHeight="1" x14ac:dyDescent="0.25">
      <c r="B55" s="1">
        <f t="shared" si="0"/>
        <v>4.9999999999999955E-5</v>
      </c>
      <c r="C55" s="79"/>
      <c r="D55" s="15"/>
      <c r="E55" s="79"/>
      <c r="F55" s="79"/>
      <c r="G55" s="79"/>
      <c r="H55" s="79"/>
      <c r="I55" s="83" t="str">
        <f t="shared" si="4"/>
        <v/>
      </c>
      <c r="J55" s="79"/>
      <c r="K55" s="84"/>
      <c r="L55" s="85"/>
      <c r="W55" s="1" t="str">
        <f t="shared" si="1"/>
        <v/>
      </c>
      <c r="X55" s="1" t="str">
        <f t="shared" si="2"/>
        <v/>
      </c>
      <c r="Y55" s="1" t="str">
        <f t="shared" si="3"/>
        <v/>
      </c>
      <c r="Z55" s="1" t="str">
        <f t="shared" si="5"/>
        <v/>
      </c>
      <c r="AB55" s="1">
        <f t="shared" si="6"/>
        <v>4.9999999999999955E-5</v>
      </c>
      <c r="AC55" s="1">
        <f t="shared" si="7"/>
        <v>4.9999999999999955E-5</v>
      </c>
      <c r="AD55" s="1" t="str">
        <f t="shared" si="8"/>
        <v/>
      </c>
    </row>
    <row r="56" spans="2:30" ht="30" customHeight="1" x14ac:dyDescent="0.25">
      <c r="B56" s="1">
        <f t="shared" si="0"/>
        <v>5.0999999999999952E-5</v>
      </c>
      <c r="C56" s="79"/>
      <c r="D56" s="15"/>
      <c r="E56" s="79"/>
      <c r="F56" s="79"/>
      <c r="G56" s="79"/>
      <c r="H56" s="79"/>
      <c r="I56" s="83" t="str">
        <f t="shared" si="4"/>
        <v/>
      </c>
      <c r="J56" s="79"/>
      <c r="K56" s="84"/>
      <c r="L56" s="85"/>
      <c r="W56" s="1" t="str">
        <f t="shared" si="1"/>
        <v/>
      </c>
      <c r="X56" s="1" t="str">
        <f t="shared" si="2"/>
        <v/>
      </c>
      <c r="Y56" s="1" t="str">
        <f t="shared" si="3"/>
        <v/>
      </c>
      <c r="Z56" s="1" t="str">
        <f t="shared" si="5"/>
        <v/>
      </c>
      <c r="AB56" s="1">
        <f t="shared" si="6"/>
        <v>5.0999999999999952E-5</v>
      </c>
      <c r="AC56" s="1">
        <f t="shared" si="7"/>
        <v>5.0999999999999952E-5</v>
      </c>
      <c r="AD56" s="1" t="str">
        <f t="shared" si="8"/>
        <v/>
      </c>
    </row>
    <row r="57" spans="2:30" ht="30" customHeight="1" x14ac:dyDescent="0.25">
      <c r="B57" s="1">
        <f t="shared" si="0"/>
        <v>5.1999999999999949E-5</v>
      </c>
      <c r="C57" s="79"/>
      <c r="D57" s="15"/>
      <c r="E57" s="79"/>
      <c r="F57" s="79"/>
      <c r="G57" s="79"/>
      <c r="H57" s="79"/>
      <c r="I57" s="83" t="str">
        <f t="shared" si="4"/>
        <v/>
      </c>
      <c r="J57" s="79"/>
      <c r="K57" s="84"/>
      <c r="L57" s="85"/>
      <c r="W57" s="1" t="str">
        <f t="shared" si="1"/>
        <v/>
      </c>
      <c r="X57" s="1" t="str">
        <f t="shared" si="2"/>
        <v/>
      </c>
      <c r="Y57" s="1" t="str">
        <f t="shared" si="3"/>
        <v/>
      </c>
      <c r="Z57" s="1" t="str">
        <f t="shared" si="5"/>
        <v/>
      </c>
      <c r="AB57" s="1">
        <f t="shared" si="6"/>
        <v>5.1999999999999949E-5</v>
      </c>
      <c r="AC57" s="1">
        <f t="shared" si="7"/>
        <v>5.1999999999999949E-5</v>
      </c>
      <c r="AD57" s="1" t="str">
        <f t="shared" si="8"/>
        <v/>
      </c>
    </row>
    <row r="58" spans="2:30" ht="30" customHeight="1" x14ac:dyDescent="0.25">
      <c r="B58" s="1">
        <f t="shared" si="0"/>
        <v>5.2999999999999947E-5</v>
      </c>
      <c r="C58" s="79"/>
      <c r="D58" s="15"/>
      <c r="E58" s="79"/>
      <c r="F58" s="79"/>
      <c r="G58" s="79"/>
      <c r="H58" s="79"/>
      <c r="I58" s="83" t="str">
        <f t="shared" si="4"/>
        <v/>
      </c>
      <c r="J58" s="79"/>
      <c r="K58" s="84"/>
      <c r="L58" s="85"/>
      <c r="W58" s="1" t="str">
        <f t="shared" si="1"/>
        <v/>
      </c>
      <c r="X58" s="1" t="str">
        <f t="shared" si="2"/>
        <v/>
      </c>
      <c r="Y58" s="1" t="str">
        <f t="shared" si="3"/>
        <v/>
      </c>
      <c r="Z58" s="1" t="str">
        <f t="shared" si="5"/>
        <v/>
      </c>
      <c r="AB58" s="1">
        <f t="shared" si="6"/>
        <v>5.2999999999999947E-5</v>
      </c>
      <c r="AC58" s="1">
        <f t="shared" si="7"/>
        <v>5.2999999999999947E-5</v>
      </c>
      <c r="AD58" s="1" t="str">
        <f t="shared" si="8"/>
        <v/>
      </c>
    </row>
    <row r="59" spans="2:30" ht="30" customHeight="1" x14ac:dyDescent="0.25">
      <c r="B59" s="1">
        <f t="shared" si="0"/>
        <v>5.3999999999999944E-5</v>
      </c>
      <c r="C59" s="79"/>
      <c r="D59" s="15"/>
      <c r="E59" s="79"/>
      <c r="F59" s="79"/>
      <c r="G59" s="79"/>
      <c r="H59" s="79"/>
      <c r="I59" s="83" t="str">
        <f t="shared" si="4"/>
        <v/>
      </c>
      <c r="J59" s="79"/>
      <c r="K59" s="84"/>
      <c r="L59" s="85"/>
      <c r="W59" s="1" t="str">
        <f t="shared" si="1"/>
        <v/>
      </c>
      <c r="X59" s="1" t="str">
        <f t="shared" si="2"/>
        <v/>
      </c>
      <c r="Y59" s="1" t="str">
        <f t="shared" si="3"/>
        <v/>
      </c>
      <c r="Z59" s="1" t="str">
        <f t="shared" si="5"/>
        <v/>
      </c>
      <c r="AB59" s="1">
        <f t="shared" si="6"/>
        <v>5.3999999999999944E-5</v>
      </c>
      <c r="AC59" s="1">
        <f t="shared" si="7"/>
        <v>5.3999999999999944E-5</v>
      </c>
      <c r="AD59" s="1" t="str">
        <f t="shared" si="8"/>
        <v/>
      </c>
    </row>
    <row r="60" spans="2:30" ht="30" customHeight="1" x14ac:dyDescent="0.25">
      <c r="B60" s="1">
        <f t="shared" si="0"/>
        <v>5.4999999999999941E-5</v>
      </c>
      <c r="C60" s="79"/>
      <c r="D60" s="15"/>
      <c r="E60" s="79"/>
      <c r="F60" s="79"/>
      <c r="G60" s="79"/>
      <c r="H60" s="79"/>
      <c r="I60" s="83" t="str">
        <f t="shared" si="4"/>
        <v/>
      </c>
      <c r="J60" s="79"/>
      <c r="K60" s="84"/>
      <c r="L60" s="85"/>
      <c r="W60" s="1" t="str">
        <f t="shared" si="1"/>
        <v/>
      </c>
      <c r="X60" s="1" t="str">
        <f t="shared" si="2"/>
        <v/>
      </c>
      <c r="Y60" s="1" t="str">
        <f t="shared" si="3"/>
        <v/>
      </c>
      <c r="Z60" s="1" t="str">
        <f t="shared" si="5"/>
        <v/>
      </c>
      <c r="AB60" s="1">
        <f t="shared" si="6"/>
        <v>5.4999999999999941E-5</v>
      </c>
      <c r="AC60" s="1">
        <f t="shared" si="7"/>
        <v>5.4999999999999941E-5</v>
      </c>
      <c r="AD60" s="1" t="str">
        <f t="shared" si="8"/>
        <v/>
      </c>
    </row>
    <row r="61" spans="2:30" ht="30" customHeight="1" x14ac:dyDescent="0.25">
      <c r="B61" s="1">
        <f t="shared" si="0"/>
        <v>5.5999999999999938E-5</v>
      </c>
      <c r="C61" s="79"/>
      <c r="D61" s="15"/>
      <c r="E61" s="79"/>
      <c r="F61" s="79"/>
      <c r="G61" s="79"/>
      <c r="H61" s="79"/>
      <c r="I61" s="83" t="str">
        <f t="shared" si="4"/>
        <v/>
      </c>
      <c r="J61" s="79"/>
      <c r="K61" s="84"/>
      <c r="L61" s="85"/>
      <c r="W61" s="1" t="str">
        <f t="shared" si="1"/>
        <v/>
      </c>
      <c r="X61" s="1" t="str">
        <f t="shared" si="2"/>
        <v/>
      </c>
      <c r="Y61" s="1" t="str">
        <f t="shared" si="3"/>
        <v/>
      </c>
      <c r="Z61" s="1" t="str">
        <f t="shared" si="5"/>
        <v/>
      </c>
      <c r="AB61" s="1">
        <f t="shared" si="6"/>
        <v>5.5999999999999938E-5</v>
      </c>
      <c r="AC61" s="1">
        <f t="shared" si="7"/>
        <v>5.5999999999999938E-5</v>
      </c>
      <c r="AD61" s="1" t="str">
        <f t="shared" si="8"/>
        <v/>
      </c>
    </row>
    <row r="62" spans="2:30" ht="30" customHeight="1" x14ac:dyDescent="0.25">
      <c r="B62" s="1">
        <f t="shared" si="0"/>
        <v>5.6999999999999935E-5</v>
      </c>
      <c r="C62" s="79"/>
      <c r="D62" s="15"/>
      <c r="E62" s="79"/>
      <c r="F62" s="79"/>
      <c r="G62" s="79"/>
      <c r="H62" s="79"/>
      <c r="I62" s="83" t="str">
        <f t="shared" si="4"/>
        <v/>
      </c>
      <c r="J62" s="79"/>
      <c r="K62" s="84"/>
      <c r="L62" s="85"/>
      <c r="W62" s="1" t="str">
        <f t="shared" si="1"/>
        <v/>
      </c>
      <c r="X62" s="1" t="str">
        <f t="shared" si="2"/>
        <v/>
      </c>
      <c r="Y62" s="1" t="str">
        <f t="shared" si="3"/>
        <v/>
      </c>
      <c r="Z62" s="1" t="str">
        <f t="shared" si="5"/>
        <v/>
      </c>
      <c r="AB62" s="1">
        <f t="shared" si="6"/>
        <v>5.6999999999999935E-5</v>
      </c>
      <c r="AC62" s="1">
        <f t="shared" si="7"/>
        <v>5.6999999999999935E-5</v>
      </c>
      <c r="AD62" s="1" t="str">
        <f t="shared" si="8"/>
        <v/>
      </c>
    </row>
    <row r="63" spans="2:30" ht="30" customHeight="1" x14ac:dyDescent="0.25">
      <c r="B63" s="1">
        <f t="shared" si="0"/>
        <v>5.7999999999999933E-5</v>
      </c>
      <c r="C63" s="79"/>
      <c r="D63" s="15"/>
      <c r="E63" s="79"/>
      <c r="F63" s="79"/>
      <c r="G63" s="79"/>
      <c r="H63" s="79"/>
      <c r="I63" s="83" t="str">
        <f t="shared" si="4"/>
        <v/>
      </c>
      <c r="J63" s="79"/>
      <c r="K63" s="84"/>
      <c r="L63" s="85"/>
      <c r="W63" s="1" t="str">
        <f t="shared" si="1"/>
        <v/>
      </c>
      <c r="X63" s="1" t="str">
        <f t="shared" si="2"/>
        <v/>
      </c>
      <c r="Y63" s="1" t="str">
        <f t="shared" si="3"/>
        <v/>
      </c>
      <c r="Z63" s="1" t="str">
        <f t="shared" si="5"/>
        <v/>
      </c>
      <c r="AB63" s="1">
        <f t="shared" si="6"/>
        <v>5.7999999999999933E-5</v>
      </c>
      <c r="AC63" s="1">
        <f t="shared" si="7"/>
        <v>5.7999999999999933E-5</v>
      </c>
      <c r="AD63" s="1" t="str">
        <f t="shared" si="8"/>
        <v/>
      </c>
    </row>
    <row r="64" spans="2:30" ht="30" customHeight="1" x14ac:dyDescent="0.25">
      <c r="B64" s="1">
        <f t="shared" si="0"/>
        <v>5.899999999999993E-5</v>
      </c>
      <c r="C64" s="79"/>
      <c r="D64" s="15"/>
      <c r="E64" s="79"/>
      <c r="F64" s="79"/>
      <c r="G64" s="79"/>
      <c r="H64" s="79"/>
      <c r="I64" s="83" t="str">
        <f t="shared" si="4"/>
        <v/>
      </c>
      <c r="J64" s="79"/>
      <c r="K64" s="84"/>
      <c r="L64" s="85"/>
      <c r="W64" s="1" t="str">
        <f t="shared" si="1"/>
        <v/>
      </c>
      <c r="X64" s="1" t="str">
        <f t="shared" si="2"/>
        <v/>
      </c>
      <c r="Y64" s="1" t="str">
        <f t="shared" si="3"/>
        <v/>
      </c>
      <c r="Z64" s="1" t="str">
        <f t="shared" si="5"/>
        <v/>
      </c>
      <c r="AB64" s="1">
        <f t="shared" si="6"/>
        <v>5.899999999999993E-5</v>
      </c>
      <c r="AC64" s="1">
        <f t="shared" si="7"/>
        <v>5.899999999999993E-5</v>
      </c>
      <c r="AD64" s="1" t="str">
        <f t="shared" si="8"/>
        <v/>
      </c>
    </row>
    <row r="65" spans="2:30" ht="30" customHeight="1" x14ac:dyDescent="0.25">
      <c r="B65" s="1">
        <f t="shared" si="0"/>
        <v>5.9999999999999927E-5</v>
      </c>
      <c r="C65" s="79"/>
      <c r="D65" s="15"/>
      <c r="E65" s="79"/>
      <c r="F65" s="79"/>
      <c r="G65" s="79"/>
      <c r="H65" s="79"/>
      <c r="I65" s="83" t="str">
        <f t="shared" si="4"/>
        <v/>
      </c>
      <c r="J65" s="79"/>
      <c r="K65" s="84"/>
      <c r="L65" s="85"/>
      <c r="W65" s="1" t="str">
        <f t="shared" si="1"/>
        <v/>
      </c>
      <c r="X65" s="1" t="str">
        <f t="shared" si="2"/>
        <v/>
      </c>
      <c r="Y65" s="1" t="str">
        <f t="shared" si="3"/>
        <v/>
      </c>
      <c r="Z65" s="1" t="str">
        <f t="shared" si="5"/>
        <v/>
      </c>
      <c r="AB65" s="1">
        <f t="shared" si="6"/>
        <v>5.9999999999999927E-5</v>
      </c>
      <c r="AC65" s="1">
        <f t="shared" si="7"/>
        <v>5.9999999999999927E-5</v>
      </c>
      <c r="AD65" s="1" t="str">
        <f t="shared" si="8"/>
        <v/>
      </c>
    </row>
    <row r="66" spans="2:30" ht="30" customHeight="1" x14ac:dyDescent="0.25">
      <c r="B66" s="1">
        <f t="shared" si="0"/>
        <v>6.0999999999999924E-5</v>
      </c>
      <c r="C66" s="79"/>
      <c r="D66" s="15"/>
      <c r="E66" s="79"/>
      <c r="F66" s="79"/>
      <c r="G66" s="79"/>
      <c r="H66" s="79"/>
      <c r="I66" s="83" t="str">
        <f t="shared" si="4"/>
        <v/>
      </c>
      <c r="J66" s="79"/>
      <c r="K66" s="84"/>
      <c r="L66" s="85"/>
      <c r="W66" s="1" t="str">
        <f t="shared" si="1"/>
        <v/>
      </c>
      <c r="X66" s="1" t="str">
        <f t="shared" si="2"/>
        <v/>
      </c>
      <c r="Y66" s="1" t="str">
        <f t="shared" si="3"/>
        <v/>
      </c>
      <c r="Z66" s="1" t="str">
        <f t="shared" si="5"/>
        <v/>
      </c>
      <c r="AB66" s="1">
        <f t="shared" si="6"/>
        <v>6.0999999999999924E-5</v>
      </c>
      <c r="AC66" s="1">
        <f t="shared" si="7"/>
        <v>6.0999999999999924E-5</v>
      </c>
      <c r="AD66" s="1" t="str">
        <f t="shared" si="8"/>
        <v/>
      </c>
    </row>
    <row r="67" spans="2:30" ht="30" customHeight="1" x14ac:dyDescent="0.25">
      <c r="B67" s="1">
        <f t="shared" si="0"/>
        <v>6.1999999999999921E-5</v>
      </c>
      <c r="C67" s="79"/>
      <c r="D67" s="15"/>
      <c r="E67" s="79"/>
      <c r="F67" s="79"/>
      <c r="G67" s="79"/>
      <c r="H67" s="79"/>
      <c r="I67" s="83" t="str">
        <f t="shared" si="4"/>
        <v/>
      </c>
      <c r="J67" s="79"/>
      <c r="K67" s="84"/>
      <c r="L67" s="85"/>
      <c r="W67" s="1" t="str">
        <f t="shared" si="1"/>
        <v/>
      </c>
      <c r="X67" s="1" t="str">
        <f t="shared" si="2"/>
        <v/>
      </c>
      <c r="Y67" s="1" t="str">
        <f t="shared" si="3"/>
        <v/>
      </c>
      <c r="Z67" s="1" t="str">
        <f t="shared" si="5"/>
        <v/>
      </c>
      <c r="AB67" s="1">
        <f t="shared" si="6"/>
        <v>6.1999999999999921E-5</v>
      </c>
      <c r="AC67" s="1">
        <f t="shared" si="7"/>
        <v>6.1999999999999921E-5</v>
      </c>
      <c r="AD67" s="1" t="str">
        <f t="shared" si="8"/>
        <v/>
      </c>
    </row>
    <row r="68" spans="2:30" ht="30" customHeight="1" x14ac:dyDescent="0.25">
      <c r="B68" s="1">
        <f t="shared" si="0"/>
        <v>6.2999999999999919E-5</v>
      </c>
      <c r="C68" s="79"/>
      <c r="D68" s="15"/>
      <c r="E68" s="79"/>
      <c r="F68" s="79"/>
      <c r="G68" s="79"/>
      <c r="H68" s="79"/>
      <c r="I68" s="83" t="str">
        <f t="shared" si="4"/>
        <v/>
      </c>
      <c r="J68" s="79"/>
      <c r="K68" s="84"/>
      <c r="L68" s="85"/>
      <c r="W68" s="1" t="str">
        <f t="shared" si="1"/>
        <v/>
      </c>
      <c r="X68" s="1" t="str">
        <f t="shared" si="2"/>
        <v/>
      </c>
      <c r="Y68" s="1" t="str">
        <f t="shared" si="3"/>
        <v/>
      </c>
      <c r="Z68" s="1" t="str">
        <f t="shared" si="5"/>
        <v/>
      </c>
      <c r="AB68" s="1">
        <f t="shared" si="6"/>
        <v>6.2999999999999919E-5</v>
      </c>
      <c r="AC68" s="1">
        <f t="shared" si="7"/>
        <v>6.2999999999999919E-5</v>
      </c>
      <c r="AD68" s="1" t="str">
        <f t="shared" si="8"/>
        <v/>
      </c>
    </row>
    <row r="69" spans="2:30" ht="30" customHeight="1" x14ac:dyDescent="0.25">
      <c r="B69" s="1">
        <f t="shared" si="0"/>
        <v>6.3999999999999916E-5</v>
      </c>
      <c r="C69" s="79"/>
      <c r="D69" s="15"/>
      <c r="E69" s="79"/>
      <c r="F69" s="79"/>
      <c r="G69" s="79"/>
      <c r="H69" s="79"/>
      <c r="I69" s="83" t="str">
        <f t="shared" si="4"/>
        <v/>
      </c>
      <c r="J69" s="79"/>
      <c r="K69" s="84"/>
      <c r="L69" s="85"/>
      <c r="W69" s="1" t="str">
        <f t="shared" si="1"/>
        <v/>
      </c>
      <c r="X69" s="1" t="str">
        <f t="shared" si="2"/>
        <v/>
      </c>
      <c r="Y69" s="1" t="str">
        <f t="shared" si="3"/>
        <v/>
      </c>
      <c r="Z69" s="1" t="str">
        <f t="shared" si="5"/>
        <v/>
      </c>
      <c r="AB69" s="1">
        <f t="shared" si="6"/>
        <v>6.3999999999999916E-5</v>
      </c>
      <c r="AC69" s="1">
        <f t="shared" si="7"/>
        <v>6.3999999999999916E-5</v>
      </c>
      <c r="AD69" s="1" t="str">
        <f t="shared" si="8"/>
        <v/>
      </c>
    </row>
    <row r="70" spans="2:30" ht="30" customHeight="1" x14ac:dyDescent="0.25">
      <c r="B70" s="1">
        <f t="shared" ref="B70:B133" si="9">AB70</f>
        <v>6.4999999999999913E-5</v>
      </c>
      <c r="C70" s="79"/>
      <c r="D70" s="15"/>
      <c r="E70" s="79"/>
      <c r="F70" s="79"/>
      <c r="G70" s="79"/>
      <c r="H70" s="79"/>
      <c r="I70" s="83" t="str">
        <f t="shared" si="4"/>
        <v/>
      </c>
      <c r="J70" s="79"/>
      <c r="K70" s="84"/>
      <c r="L70" s="85"/>
      <c r="W70" s="1" t="str">
        <f t="shared" ref="W70:W133" si="10">IF(F70="","",VLOOKUP(F70,$N$5:$O$7,2,FALSE))</f>
        <v/>
      </c>
      <c r="X70" s="1" t="str">
        <f t="shared" ref="X70:X133" si="11">IF(G70="","",VLOOKUP(G70,$Q$5:$R$8,2,FALSE))</f>
        <v/>
      </c>
      <c r="Y70" s="1" t="str">
        <f t="shared" ref="Y70:Y133" si="12">IF(H70="","",VLOOKUP(H70,$T$5:$U$9,2,FALSE))</f>
        <v/>
      </c>
      <c r="Z70" s="1" t="str">
        <f t="shared" si="5"/>
        <v/>
      </c>
      <c r="AB70" s="1">
        <f t="shared" si="6"/>
        <v>6.4999999999999913E-5</v>
      </c>
      <c r="AC70" s="1">
        <f t="shared" si="7"/>
        <v>6.4999999999999913E-5</v>
      </c>
      <c r="AD70" s="1" t="str">
        <f t="shared" si="8"/>
        <v/>
      </c>
    </row>
    <row r="71" spans="2:30" ht="30" customHeight="1" x14ac:dyDescent="0.25">
      <c r="B71" s="1">
        <f t="shared" si="9"/>
        <v>6.599999999999991E-5</v>
      </c>
      <c r="C71" s="79"/>
      <c r="D71" s="15"/>
      <c r="E71" s="79"/>
      <c r="F71" s="79"/>
      <c r="G71" s="79"/>
      <c r="H71" s="79"/>
      <c r="I71" s="83" t="str">
        <f t="shared" ref="I71:I134" si="13">Z71</f>
        <v/>
      </c>
      <c r="J71" s="79"/>
      <c r="K71" s="84"/>
      <c r="L71" s="85"/>
      <c r="W71" s="1" t="str">
        <f t="shared" si="10"/>
        <v/>
      </c>
      <c r="X71" s="1" t="str">
        <f t="shared" si="11"/>
        <v/>
      </c>
      <c r="Y71" s="1" t="str">
        <f t="shared" si="12"/>
        <v/>
      </c>
      <c r="Z71" s="1" t="str">
        <f t="shared" ref="Z71:Z134" si="14">IF(W71="","",IFERROR(W71*X71*Y71,0))</f>
        <v/>
      </c>
      <c r="AB71" s="1">
        <f t="shared" ref="AB71:AB134" si="15">IFERROR(AC71+Z71,AC71)</f>
        <v>6.599999999999991E-5</v>
      </c>
      <c r="AC71" s="1">
        <f t="shared" ref="AC71:AC134" si="16">AC70+$AC$6</f>
        <v>6.599999999999991E-5</v>
      </c>
      <c r="AD71" s="1" t="str">
        <f t="shared" ref="AD71:AD134" si="17">IF(C71="","",C71)</f>
        <v/>
      </c>
    </row>
    <row r="72" spans="2:30" ht="30" customHeight="1" x14ac:dyDescent="0.25">
      <c r="B72" s="1">
        <f t="shared" si="9"/>
        <v>6.6999999999999907E-5</v>
      </c>
      <c r="C72" s="79"/>
      <c r="D72" s="15"/>
      <c r="E72" s="79"/>
      <c r="F72" s="79"/>
      <c r="G72" s="79"/>
      <c r="H72" s="79"/>
      <c r="I72" s="83" t="str">
        <f t="shared" si="13"/>
        <v/>
      </c>
      <c r="J72" s="79"/>
      <c r="K72" s="84"/>
      <c r="L72" s="85"/>
      <c r="W72" s="1" t="str">
        <f t="shared" si="10"/>
        <v/>
      </c>
      <c r="X72" s="1" t="str">
        <f t="shared" si="11"/>
        <v/>
      </c>
      <c r="Y72" s="1" t="str">
        <f t="shared" si="12"/>
        <v/>
      </c>
      <c r="Z72" s="1" t="str">
        <f t="shared" si="14"/>
        <v/>
      </c>
      <c r="AB72" s="1">
        <f t="shared" si="15"/>
        <v>6.6999999999999907E-5</v>
      </c>
      <c r="AC72" s="1">
        <f t="shared" si="16"/>
        <v>6.6999999999999907E-5</v>
      </c>
      <c r="AD72" s="1" t="str">
        <f t="shared" si="17"/>
        <v/>
      </c>
    </row>
    <row r="73" spans="2:30" ht="30" customHeight="1" x14ac:dyDescent="0.25">
      <c r="B73" s="1">
        <f t="shared" si="9"/>
        <v>6.7999999999999905E-5</v>
      </c>
      <c r="C73" s="79"/>
      <c r="D73" s="15"/>
      <c r="E73" s="79"/>
      <c r="F73" s="79"/>
      <c r="G73" s="79"/>
      <c r="H73" s="79"/>
      <c r="I73" s="83" t="str">
        <f t="shared" si="13"/>
        <v/>
      </c>
      <c r="J73" s="79"/>
      <c r="K73" s="84"/>
      <c r="L73" s="85"/>
      <c r="W73" s="1" t="str">
        <f t="shared" si="10"/>
        <v/>
      </c>
      <c r="X73" s="1" t="str">
        <f t="shared" si="11"/>
        <v/>
      </c>
      <c r="Y73" s="1" t="str">
        <f t="shared" si="12"/>
        <v/>
      </c>
      <c r="Z73" s="1" t="str">
        <f t="shared" si="14"/>
        <v/>
      </c>
      <c r="AB73" s="1">
        <f t="shared" si="15"/>
        <v>6.7999999999999905E-5</v>
      </c>
      <c r="AC73" s="1">
        <f t="shared" si="16"/>
        <v>6.7999999999999905E-5</v>
      </c>
      <c r="AD73" s="1" t="str">
        <f t="shared" si="17"/>
        <v/>
      </c>
    </row>
    <row r="74" spans="2:30" ht="30" customHeight="1" x14ac:dyDescent="0.25">
      <c r="B74" s="1">
        <f t="shared" si="9"/>
        <v>6.8999999999999902E-5</v>
      </c>
      <c r="C74" s="79"/>
      <c r="D74" s="15"/>
      <c r="E74" s="79"/>
      <c r="F74" s="79"/>
      <c r="G74" s="79"/>
      <c r="H74" s="79"/>
      <c r="I74" s="83" t="str">
        <f t="shared" si="13"/>
        <v/>
      </c>
      <c r="J74" s="79"/>
      <c r="K74" s="84"/>
      <c r="L74" s="85"/>
      <c r="W74" s="1" t="str">
        <f t="shared" si="10"/>
        <v/>
      </c>
      <c r="X74" s="1" t="str">
        <f t="shared" si="11"/>
        <v/>
      </c>
      <c r="Y74" s="1" t="str">
        <f t="shared" si="12"/>
        <v/>
      </c>
      <c r="Z74" s="1" t="str">
        <f t="shared" si="14"/>
        <v/>
      </c>
      <c r="AB74" s="1">
        <f t="shared" si="15"/>
        <v>6.8999999999999902E-5</v>
      </c>
      <c r="AC74" s="1">
        <f t="shared" si="16"/>
        <v>6.8999999999999902E-5</v>
      </c>
      <c r="AD74" s="1" t="str">
        <f t="shared" si="17"/>
        <v/>
      </c>
    </row>
    <row r="75" spans="2:30" ht="30" customHeight="1" x14ac:dyDescent="0.25">
      <c r="B75" s="1">
        <f t="shared" si="9"/>
        <v>6.9999999999999899E-5</v>
      </c>
      <c r="C75" s="79"/>
      <c r="D75" s="15"/>
      <c r="E75" s="79"/>
      <c r="F75" s="79"/>
      <c r="G75" s="79"/>
      <c r="H75" s="79"/>
      <c r="I75" s="83" t="str">
        <f t="shared" si="13"/>
        <v/>
      </c>
      <c r="J75" s="79"/>
      <c r="K75" s="84"/>
      <c r="L75" s="85"/>
      <c r="W75" s="1" t="str">
        <f t="shared" si="10"/>
        <v/>
      </c>
      <c r="X75" s="1" t="str">
        <f t="shared" si="11"/>
        <v/>
      </c>
      <c r="Y75" s="1" t="str">
        <f t="shared" si="12"/>
        <v/>
      </c>
      <c r="Z75" s="1" t="str">
        <f t="shared" si="14"/>
        <v/>
      </c>
      <c r="AB75" s="1">
        <f t="shared" si="15"/>
        <v>6.9999999999999899E-5</v>
      </c>
      <c r="AC75" s="1">
        <f t="shared" si="16"/>
        <v>6.9999999999999899E-5</v>
      </c>
      <c r="AD75" s="1" t="str">
        <f t="shared" si="17"/>
        <v/>
      </c>
    </row>
    <row r="76" spans="2:30" ht="30" customHeight="1" x14ac:dyDescent="0.25">
      <c r="B76" s="1">
        <f t="shared" si="9"/>
        <v>7.0999999999999896E-5</v>
      </c>
      <c r="C76" s="79"/>
      <c r="D76" s="15"/>
      <c r="E76" s="79"/>
      <c r="F76" s="79"/>
      <c r="G76" s="79"/>
      <c r="H76" s="79"/>
      <c r="I76" s="83" t="str">
        <f t="shared" si="13"/>
        <v/>
      </c>
      <c r="J76" s="79"/>
      <c r="K76" s="84"/>
      <c r="L76" s="85"/>
      <c r="W76" s="1" t="str">
        <f t="shared" si="10"/>
        <v/>
      </c>
      <c r="X76" s="1" t="str">
        <f t="shared" si="11"/>
        <v/>
      </c>
      <c r="Y76" s="1" t="str">
        <f t="shared" si="12"/>
        <v/>
      </c>
      <c r="Z76" s="1" t="str">
        <f t="shared" si="14"/>
        <v/>
      </c>
      <c r="AB76" s="1">
        <f t="shared" si="15"/>
        <v>7.0999999999999896E-5</v>
      </c>
      <c r="AC76" s="1">
        <f t="shared" si="16"/>
        <v>7.0999999999999896E-5</v>
      </c>
      <c r="AD76" s="1" t="str">
        <f t="shared" si="17"/>
        <v/>
      </c>
    </row>
    <row r="77" spans="2:30" ht="30" customHeight="1" x14ac:dyDescent="0.25">
      <c r="B77" s="1">
        <f t="shared" si="9"/>
        <v>7.1999999999999893E-5</v>
      </c>
      <c r="C77" s="79"/>
      <c r="D77" s="15"/>
      <c r="E77" s="79"/>
      <c r="F77" s="79"/>
      <c r="G77" s="79"/>
      <c r="H77" s="79"/>
      <c r="I77" s="83" t="str">
        <f t="shared" si="13"/>
        <v/>
      </c>
      <c r="J77" s="79"/>
      <c r="K77" s="84"/>
      <c r="L77" s="85"/>
      <c r="W77" s="1" t="str">
        <f t="shared" si="10"/>
        <v/>
      </c>
      <c r="X77" s="1" t="str">
        <f t="shared" si="11"/>
        <v/>
      </c>
      <c r="Y77" s="1" t="str">
        <f t="shared" si="12"/>
        <v/>
      </c>
      <c r="Z77" s="1" t="str">
        <f t="shared" si="14"/>
        <v/>
      </c>
      <c r="AB77" s="1">
        <f t="shared" si="15"/>
        <v>7.1999999999999893E-5</v>
      </c>
      <c r="AC77" s="1">
        <f t="shared" si="16"/>
        <v>7.1999999999999893E-5</v>
      </c>
      <c r="AD77" s="1" t="str">
        <f t="shared" si="17"/>
        <v/>
      </c>
    </row>
    <row r="78" spans="2:30" ht="30" customHeight="1" x14ac:dyDescent="0.25">
      <c r="B78" s="1">
        <f t="shared" si="9"/>
        <v>7.2999999999999891E-5</v>
      </c>
      <c r="C78" s="79"/>
      <c r="D78" s="15"/>
      <c r="E78" s="79"/>
      <c r="F78" s="79"/>
      <c r="G78" s="79"/>
      <c r="H78" s="79"/>
      <c r="I78" s="83" t="str">
        <f t="shared" si="13"/>
        <v/>
      </c>
      <c r="J78" s="79"/>
      <c r="K78" s="84"/>
      <c r="L78" s="85"/>
      <c r="W78" s="1" t="str">
        <f t="shared" si="10"/>
        <v/>
      </c>
      <c r="X78" s="1" t="str">
        <f t="shared" si="11"/>
        <v/>
      </c>
      <c r="Y78" s="1" t="str">
        <f t="shared" si="12"/>
        <v/>
      </c>
      <c r="Z78" s="1" t="str">
        <f t="shared" si="14"/>
        <v/>
      </c>
      <c r="AB78" s="1">
        <f t="shared" si="15"/>
        <v>7.2999999999999891E-5</v>
      </c>
      <c r="AC78" s="1">
        <f t="shared" si="16"/>
        <v>7.2999999999999891E-5</v>
      </c>
      <c r="AD78" s="1" t="str">
        <f t="shared" si="17"/>
        <v/>
      </c>
    </row>
    <row r="79" spans="2:30" ht="30" customHeight="1" x14ac:dyDescent="0.25">
      <c r="B79" s="1">
        <f t="shared" si="9"/>
        <v>7.3999999999999888E-5</v>
      </c>
      <c r="C79" s="79"/>
      <c r="D79" s="15"/>
      <c r="E79" s="79"/>
      <c r="F79" s="79"/>
      <c r="G79" s="79"/>
      <c r="H79" s="79"/>
      <c r="I79" s="83" t="str">
        <f t="shared" si="13"/>
        <v/>
      </c>
      <c r="J79" s="79"/>
      <c r="K79" s="84"/>
      <c r="L79" s="85"/>
      <c r="W79" s="1" t="str">
        <f t="shared" si="10"/>
        <v/>
      </c>
      <c r="X79" s="1" t="str">
        <f t="shared" si="11"/>
        <v/>
      </c>
      <c r="Y79" s="1" t="str">
        <f t="shared" si="12"/>
        <v/>
      </c>
      <c r="Z79" s="1" t="str">
        <f t="shared" si="14"/>
        <v/>
      </c>
      <c r="AB79" s="1">
        <f t="shared" si="15"/>
        <v>7.3999999999999888E-5</v>
      </c>
      <c r="AC79" s="1">
        <f t="shared" si="16"/>
        <v>7.3999999999999888E-5</v>
      </c>
      <c r="AD79" s="1" t="str">
        <f t="shared" si="17"/>
        <v/>
      </c>
    </row>
    <row r="80" spans="2:30" ht="30" customHeight="1" x14ac:dyDescent="0.25">
      <c r="B80" s="1">
        <f t="shared" si="9"/>
        <v>7.4999999999999885E-5</v>
      </c>
      <c r="C80" s="79"/>
      <c r="D80" s="15"/>
      <c r="E80" s="79"/>
      <c r="F80" s="79"/>
      <c r="G80" s="79"/>
      <c r="H80" s="79"/>
      <c r="I80" s="83" t="str">
        <f t="shared" si="13"/>
        <v/>
      </c>
      <c r="J80" s="79"/>
      <c r="K80" s="84"/>
      <c r="L80" s="85"/>
      <c r="W80" s="1" t="str">
        <f t="shared" si="10"/>
        <v/>
      </c>
      <c r="X80" s="1" t="str">
        <f t="shared" si="11"/>
        <v/>
      </c>
      <c r="Y80" s="1" t="str">
        <f t="shared" si="12"/>
        <v/>
      </c>
      <c r="Z80" s="1" t="str">
        <f t="shared" si="14"/>
        <v/>
      </c>
      <c r="AB80" s="1">
        <f t="shared" si="15"/>
        <v>7.4999999999999885E-5</v>
      </c>
      <c r="AC80" s="1">
        <f t="shared" si="16"/>
        <v>7.4999999999999885E-5</v>
      </c>
      <c r="AD80" s="1" t="str">
        <f t="shared" si="17"/>
        <v/>
      </c>
    </row>
    <row r="81" spans="2:30" ht="30" customHeight="1" x14ac:dyDescent="0.25">
      <c r="B81" s="1">
        <f t="shared" si="9"/>
        <v>7.5999999999999882E-5</v>
      </c>
      <c r="C81" s="79"/>
      <c r="D81" s="15"/>
      <c r="E81" s="79"/>
      <c r="F81" s="79"/>
      <c r="G81" s="79"/>
      <c r="H81" s="79"/>
      <c r="I81" s="83" t="str">
        <f t="shared" si="13"/>
        <v/>
      </c>
      <c r="J81" s="79"/>
      <c r="K81" s="84"/>
      <c r="L81" s="85"/>
      <c r="W81" s="1" t="str">
        <f t="shared" si="10"/>
        <v/>
      </c>
      <c r="X81" s="1" t="str">
        <f t="shared" si="11"/>
        <v/>
      </c>
      <c r="Y81" s="1" t="str">
        <f t="shared" si="12"/>
        <v/>
      </c>
      <c r="Z81" s="1" t="str">
        <f t="shared" si="14"/>
        <v/>
      </c>
      <c r="AB81" s="1">
        <f t="shared" si="15"/>
        <v>7.5999999999999882E-5</v>
      </c>
      <c r="AC81" s="1">
        <f t="shared" si="16"/>
        <v>7.5999999999999882E-5</v>
      </c>
      <c r="AD81" s="1" t="str">
        <f t="shared" si="17"/>
        <v/>
      </c>
    </row>
    <row r="82" spans="2:30" ht="30" customHeight="1" x14ac:dyDescent="0.25">
      <c r="B82" s="1">
        <f t="shared" si="9"/>
        <v>7.6999999999999879E-5</v>
      </c>
      <c r="C82" s="79"/>
      <c r="D82" s="15"/>
      <c r="E82" s="79"/>
      <c r="F82" s="79"/>
      <c r="G82" s="79"/>
      <c r="H82" s="79"/>
      <c r="I82" s="83" t="str">
        <f t="shared" si="13"/>
        <v/>
      </c>
      <c r="J82" s="79"/>
      <c r="K82" s="84"/>
      <c r="L82" s="85"/>
      <c r="W82" s="1" t="str">
        <f t="shared" si="10"/>
        <v/>
      </c>
      <c r="X82" s="1" t="str">
        <f t="shared" si="11"/>
        <v/>
      </c>
      <c r="Y82" s="1" t="str">
        <f t="shared" si="12"/>
        <v/>
      </c>
      <c r="Z82" s="1" t="str">
        <f t="shared" si="14"/>
        <v/>
      </c>
      <c r="AB82" s="1">
        <f t="shared" si="15"/>
        <v>7.6999999999999879E-5</v>
      </c>
      <c r="AC82" s="1">
        <f t="shared" si="16"/>
        <v>7.6999999999999879E-5</v>
      </c>
      <c r="AD82" s="1" t="str">
        <f t="shared" si="17"/>
        <v/>
      </c>
    </row>
    <row r="83" spans="2:30" ht="30" customHeight="1" x14ac:dyDescent="0.25">
      <c r="B83" s="1">
        <f t="shared" si="9"/>
        <v>7.7999999999999877E-5</v>
      </c>
      <c r="C83" s="79"/>
      <c r="D83" s="15"/>
      <c r="E83" s="79"/>
      <c r="F83" s="79"/>
      <c r="G83" s="79"/>
      <c r="H83" s="79"/>
      <c r="I83" s="83" t="str">
        <f t="shared" si="13"/>
        <v/>
      </c>
      <c r="J83" s="79"/>
      <c r="K83" s="84"/>
      <c r="L83" s="85"/>
      <c r="W83" s="1" t="str">
        <f t="shared" si="10"/>
        <v/>
      </c>
      <c r="X83" s="1" t="str">
        <f t="shared" si="11"/>
        <v/>
      </c>
      <c r="Y83" s="1" t="str">
        <f t="shared" si="12"/>
        <v/>
      </c>
      <c r="Z83" s="1" t="str">
        <f t="shared" si="14"/>
        <v/>
      </c>
      <c r="AB83" s="1">
        <f t="shared" si="15"/>
        <v>7.7999999999999877E-5</v>
      </c>
      <c r="AC83" s="1">
        <f t="shared" si="16"/>
        <v>7.7999999999999877E-5</v>
      </c>
      <c r="AD83" s="1" t="str">
        <f t="shared" si="17"/>
        <v/>
      </c>
    </row>
    <row r="84" spans="2:30" ht="30" customHeight="1" x14ac:dyDescent="0.25">
      <c r="B84" s="1">
        <f t="shared" si="9"/>
        <v>7.8999999999999874E-5</v>
      </c>
      <c r="C84" s="79"/>
      <c r="D84" s="15"/>
      <c r="E84" s="79"/>
      <c r="F84" s="79"/>
      <c r="G84" s="79"/>
      <c r="H84" s="79"/>
      <c r="I84" s="83" t="str">
        <f t="shared" si="13"/>
        <v/>
      </c>
      <c r="J84" s="79"/>
      <c r="K84" s="84"/>
      <c r="L84" s="85"/>
      <c r="W84" s="1" t="str">
        <f t="shared" si="10"/>
        <v/>
      </c>
      <c r="X84" s="1" t="str">
        <f t="shared" si="11"/>
        <v/>
      </c>
      <c r="Y84" s="1" t="str">
        <f t="shared" si="12"/>
        <v/>
      </c>
      <c r="Z84" s="1" t="str">
        <f t="shared" si="14"/>
        <v/>
      </c>
      <c r="AB84" s="1">
        <f t="shared" si="15"/>
        <v>7.8999999999999874E-5</v>
      </c>
      <c r="AC84" s="1">
        <f t="shared" si="16"/>
        <v>7.8999999999999874E-5</v>
      </c>
      <c r="AD84" s="1" t="str">
        <f t="shared" si="17"/>
        <v/>
      </c>
    </row>
    <row r="85" spans="2:30" ht="30" customHeight="1" x14ac:dyDescent="0.25">
      <c r="B85" s="1">
        <f t="shared" si="9"/>
        <v>7.9999999999999871E-5</v>
      </c>
      <c r="C85" s="79"/>
      <c r="D85" s="15"/>
      <c r="E85" s="79"/>
      <c r="F85" s="79"/>
      <c r="G85" s="79"/>
      <c r="H85" s="79"/>
      <c r="I85" s="83" t="str">
        <f t="shared" si="13"/>
        <v/>
      </c>
      <c r="J85" s="79"/>
      <c r="K85" s="84"/>
      <c r="L85" s="85"/>
      <c r="W85" s="1" t="str">
        <f t="shared" si="10"/>
        <v/>
      </c>
      <c r="X85" s="1" t="str">
        <f t="shared" si="11"/>
        <v/>
      </c>
      <c r="Y85" s="1" t="str">
        <f t="shared" si="12"/>
        <v/>
      </c>
      <c r="Z85" s="1" t="str">
        <f t="shared" si="14"/>
        <v/>
      </c>
      <c r="AB85" s="1">
        <f t="shared" si="15"/>
        <v>7.9999999999999871E-5</v>
      </c>
      <c r="AC85" s="1">
        <f t="shared" si="16"/>
        <v>7.9999999999999871E-5</v>
      </c>
      <c r="AD85" s="1" t="str">
        <f t="shared" si="17"/>
        <v/>
      </c>
    </row>
    <row r="86" spans="2:30" ht="30" customHeight="1" x14ac:dyDescent="0.25">
      <c r="B86" s="1">
        <f t="shared" si="9"/>
        <v>8.0999999999999868E-5</v>
      </c>
      <c r="C86" s="79"/>
      <c r="D86" s="15"/>
      <c r="E86" s="79"/>
      <c r="F86" s="79"/>
      <c r="G86" s="79"/>
      <c r="H86" s="79"/>
      <c r="I86" s="83" t="str">
        <f t="shared" si="13"/>
        <v/>
      </c>
      <c r="J86" s="79"/>
      <c r="K86" s="84"/>
      <c r="L86" s="85"/>
      <c r="W86" s="1" t="str">
        <f t="shared" si="10"/>
        <v/>
      </c>
      <c r="X86" s="1" t="str">
        <f t="shared" si="11"/>
        <v/>
      </c>
      <c r="Y86" s="1" t="str">
        <f t="shared" si="12"/>
        <v/>
      </c>
      <c r="Z86" s="1" t="str">
        <f t="shared" si="14"/>
        <v/>
      </c>
      <c r="AB86" s="1">
        <f t="shared" si="15"/>
        <v>8.0999999999999868E-5</v>
      </c>
      <c r="AC86" s="1">
        <f t="shared" si="16"/>
        <v>8.0999999999999868E-5</v>
      </c>
      <c r="AD86" s="1" t="str">
        <f t="shared" si="17"/>
        <v/>
      </c>
    </row>
    <row r="87" spans="2:30" ht="30" customHeight="1" x14ac:dyDescent="0.25">
      <c r="B87" s="1">
        <f t="shared" si="9"/>
        <v>8.1999999999999865E-5</v>
      </c>
      <c r="C87" s="79"/>
      <c r="D87" s="15"/>
      <c r="E87" s="79"/>
      <c r="F87" s="79"/>
      <c r="G87" s="79"/>
      <c r="H87" s="79"/>
      <c r="I87" s="83" t="str">
        <f t="shared" si="13"/>
        <v/>
      </c>
      <c r="J87" s="79"/>
      <c r="K87" s="84"/>
      <c r="L87" s="85"/>
      <c r="W87" s="1" t="str">
        <f t="shared" si="10"/>
        <v/>
      </c>
      <c r="X87" s="1" t="str">
        <f t="shared" si="11"/>
        <v/>
      </c>
      <c r="Y87" s="1" t="str">
        <f t="shared" si="12"/>
        <v/>
      </c>
      <c r="Z87" s="1" t="str">
        <f t="shared" si="14"/>
        <v/>
      </c>
      <c r="AB87" s="1">
        <f t="shared" si="15"/>
        <v>8.1999999999999865E-5</v>
      </c>
      <c r="AC87" s="1">
        <f t="shared" si="16"/>
        <v>8.1999999999999865E-5</v>
      </c>
      <c r="AD87" s="1" t="str">
        <f t="shared" si="17"/>
        <v/>
      </c>
    </row>
    <row r="88" spans="2:30" ht="30" customHeight="1" x14ac:dyDescent="0.25">
      <c r="B88" s="1">
        <f t="shared" si="9"/>
        <v>8.2999999999999863E-5</v>
      </c>
      <c r="C88" s="79"/>
      <c r="D88" s="15"/>
      <c r="E88" s="79"/>
      <c r="F88" s="79"/>
      <c r="G88" s="79"/>
      <c r="H88" s="79"/>
      <c r="I88" s="83" t="str">
        <f t="shared" si="13"/>
        <v/>
      </c>
      <c r="J88" s="79"/>
      <c r="K88" s="84"/>
      <c r="L88" s="85"/>
      <c r="W88" s="1" t="str">
        <f t="shared" si="10"/>
        <v/>
      </c>
      <c r="X88" s="1" t="str">
        <f t="shared" si="11"/>
        <v/>
      </c>
      <c r="Y88" s="1" t="str">
        <f t="shared" si="12"/>
        <v/>
      </c>
      <c r="Z88" s="1" t="str">
        <f t="shared" si="14"/>
        <v/>
      </c>
      <c r="AB88" s="1">
        <f t="shared" si="15"/>
        <v>8.2999999999999863E-5</v>
      </c>
      <c r="AC88" s="1">
        <f t="shared" si="16"/>
        <v>8.2999999999999863E-5</v>
      </c>
      <c r="AD88" s="1" t="str">
        <f t="shared" si="17"/>
        <v/>
      </c>
    </row>
    <row r="89" spans="2:30" ht="30" customHeight="1" x14ac:dyDescent="0.25">
      <c r="B89" s="1">
        <f t="shared" si="9"/>
        <v>8.399999999999986E-5</v>
      </c>
      <c r="C89" s="79"/>
      <c r="D89" s="15"/>
      <c r="E89" s="79"/>
      <c r="F89" s="79"/>
      <c r="G89" s="79"/>
      <c r="H89" s="79"/>
      <c r="I89" s="83" t="str">
        <f t="shared" si="13"/>
        <v/>
      </c>
      <c r="J89" s="79"/>
      <c r="K89" s="84"/>
      <c r="L89" s="85"/>
      <c r="W89" s="1" t="str">
        <f t="shared" si="10"/>
        <v/>
      </c>
      <c r="X89" s="1" t="str">
        <f t="shared" si="11"/>
        <v/>
      </c>
      <c r="Y89" s="1" t="str">
        <f t="shared" si="12"/>
        <v/>
      </c>
      <c r="Z89" s="1" t="str">
        <f t="shared" si="14"/>
        <v/>
      </c>
      <c r="AB89" s="1">
        <f t="shared" si="15"/>
        <v>8.399999999999986E-5</v>
      </c>
      <c r="AC89" s="1">
        <f t="shared" si="16"/>
        <v>8.399999999999986E-5</v>
      </c>
      <c r="AD89" s="1" t="str">
        <f t="shared" si="17"/>
        <v/>
      </c>
    </row>
    <row r="90" spans="2:30" ht="30" customHeight="1" x14ac:dyDescent="0.25">
      <c r="B90" s="1">
        <f t="shared" si="9"/>
        <v>8.4999999999999857E-5</v>
      </c>
      <c r="C90" s="79"/>
      <c r="D90" s="15"/>
      <c r="E90" s="79"/>
      <c r="F90" s="79"/>
      <c r="G90" s="79"/>
      <c r="H90" s="79"/>
      <c r="I90" s="83" t="str">
        <f t="shared" si="13"/>
        <v/>
      </c>
      <c r="J90" s="79"/>
      <c r="K90" s="84"/>
      <c r="L90" s="85"/>
      <c r="W90" s="1" t="str">
        <f t="shared" si="10"/>
        <v/>
      </c>
      <c r="X90" s="1" t="str">
        <f t="shared" si="11"/>
        <v/>
      </c>
      <c r="Y90" s="1" t="str">
        <f t="shared" si="12"/>
        <v/>
      </c>
      <c r="Z90" s="1" t="str">
        <f t="shared" si="14"/>
        <v/>
      </c>
      <c r="AB90" s="1">
        <f t="shared" si="15"/>
        <v>8.4999999999999857E-5</v>
      </c>
      <c r="AC90" s="1">
        <f t="shared" si="16"/>
        <v>8.4999999999999857E-5</v>
      </c>
      <c r="AD90" s="1" t="str">
        <f t="shared" si="17"/>
        <v/>
      </c>
    </row>
    <row r="91" spans="2:30" ht="30" customHeight="1" x14ac:dyDescent="0.25">
      <c r="B91" s="1">
        <f t="shared" si="9"/>
        <v>8.5999999999999854E-5</v>
      </c>
      <c r="C91" s="79"/>
      <c r="D91" s="15"/>
      <c r="E91" s="79"/>
      <c r="F91" s="79"/>
      <c r="G91" s="79"/>
      <c r="H91" s="79"/>
      <c r="I91" s="83" t="str">
        <f t="shared" si="13"/>
        <v/>
      </c>
      <c r="J91" s="79"/>
      <c r="K91" s="84"/>
      <c r="L91" s="85"/>
      <c r="W91" s="1" t="str">
        <f t="shared" si="10"/>
        <v/>
      </c>
      <c r="X91" s="1" t="str">
        <f t="shared" si="11"/>
        <v/>
      </c>
      <c r="Y91" s="1" t="str">
        <f t="shared" si="12"/>
        <v/>
      </c>
      <c r="Z91" s="1" t="str">
        <f t="shared" si="14"/>
        <v/>
      </c>
      <c r="AB91" s="1">
        <f t="shared" si="15"/>
        <v>8.5999999999999854E-5</v>
      </c>
      <c r="AC91" s="1">
        <f t="shared" si="16"/>
        <v>8.5999999999999854E-5</v>
      </c>
      <c r="AD91" s="1" t="str">
        <f t="shared" si="17"/>
        <v/>
      </c>
    </row>
    <row r="92" spans="2:30" ht="30" customHeight="1" x14ac:dyDescent="0.25">
      <c r="B92" s="1">
        <f t="shared" si="9"/>
        <v>8.6999999999999851E-5</v>
      </c>
      <c r="C92" s="79"/>
      <c r="D92" s="15"/>
      <c r="E92" s="79"/>
      <c r="F92" s="79"/>
      <c r="G92" s="79"/>
      <c r="H92" s="79"/>
      <c r="I92" s="83" t="str">
        <f t="shared" si="13"/>
        <v/>
      </c>
      <c r="J92" s="79"/>
      <c r="K92" s="84"/>
      <c r="L92" s="85"/>
      <c r="W92" s="1" t="str">
        <f t="shared" si="10"/>
        <v/>
      </c>
      <c r="X92" s="1" t="str">
        <f t="shared" si="11"/>
        <v/>
      </c>
      <c r="Y92" s="1" t="str">
        <f t="shared" si="12"/>
        <v/>
      </c>
      <c r="Z92" s="1" t="str">
        <f t="shared" si="14"/>
        <v/>
      </c>
      <c r="AB92" s="1">
        <f t="shared" si="15"/>
        <v>8.6999999999999851E-5</v>
      </c>
      <c r="AC92" s="1">
        <f t="shared" si="16"/>
        <v>8.6999999999999851E-5</v>
      </c>
      <c r="AD92" s="1" t="str">
        <f t="shared" si="17"/>
        <v/>
      </c>
    </row>
    <row r="93" spans="2:30" ht="30" customHeight="1" x14ac:dyDescent="0.25">
      <c r="B93" s="1">
        <f t="shared" si="9"/>
        <v>8.7999999999999849E-5</v>
      </c>
      <c r="C93" s="79"/>
      <c r="D93" s="15"/>
      <c r="E93" s="79"/>
      <c r="F93" s="79"/>
      <c r="G93" s="79"/>
      <c r="H93" s="79"/>
      <c r="I93" s="83" t="str">
        <f t="shared" si="13"/>
        <v/>
      </c>
      <c r="J93" s="79"/>
      <c r="K93" s="84"/>
      <c r="L93" s="85"/>
      <c r="W93" s="1" t="str">
        <f t="shared" si="10"/>
        <v/>
      </c>
      <c r="X93" s="1" t="str">
        <f t="shared" si="11"/>
        <v/>
      </c>
      <c r="Y93" s="1" t="str">
        <f t="shared" si="12"/>
        <v/>
      </c>
      <c r="Z93" s="1" t="str">
        <f t="shared" si="14"/>
        <v/>
      </c>
      <c r="AB93" s="1">
        <f t="shared" si="15"/>
        <v>8.7999999999999849E-5</v>
      </c>
      <c r="AC93" s="1">
        <f t="shared" si="16"/>
        <v>8.7999999999999849E-5</v>
      </c>
      <c r="AD93" s="1" t="str">
        <f t="shared" si="17"/>
        <v/>
      </c>
    </row>
    <row r="94" spans="2:30" ht="30" customHeight="1" x14ac:dyDescent="0.25">
      <c r="B94" s="1">
        <f t="shared" si="9"/>
        <v>8.8999999999999846E-5</v>
      </c>
      <c r="C94" s="79"/>
      <c r="D94" s="15"/>
      <c r="E94" s="79"/>
      <c r="F94" s="79"/>
      <c r="G94" s="79"/>
      <c r="H94" s="79"/>
      <c r="I94" s="83" t="str">
        <f t="shared" si="13"/>
        <v/>
      </c>
      <c r="J94" s="79"/>
      <c r="K94" s="84"/>
      <c r="L94" s="85"/>
      <c r="W94" s="1" t="str">
        <f t="shared" si="10"/>
        <v/>
      </c>
      <c r="X94" s="1" t="str">
        <f t="shared" si="11"/>
        <v/>
      </c>
      <c r="Y94" s="1" t="str">
        <f t="shared" si="12"/>
        <v/>
      </c>
      <c r="Z94" s="1" t="str">
        <f t="shared" si="14"/>
        <v/>
      </c>
      <c r="AB94" s="1">
        <f t="shared" si="15"/>
        <v>8.8999999999999846E-5</v>
      </c>
      <c r="AC94" s="1">
        <f t="shared" si="16"/>
        <v>8.8999999999999846E-5</v>
      </c>
      <c r="AD94" s="1" t="str">
        <f t="shared" si="17"/>
        <v/>
      </c>
    </row>
    <row r="95" spans="2:30" ht="30" customHeight="1" x14ac:dyDescent="0.25">
      <c r="B95" s="1">
        <f t="shared" si="9"/>
        <v>8.9999999999999843E-5</v>
      </c>
      <c r="C95" s="79"/>
      <c r="D95" s="15"/>
      <c r="E95" s="79"/>
      <c r="F95" s="79"/>
      <c r="G95" s="79"/>
      <c r="H95" s="79"/>
      <c r="I95" s="83" t="str">
        <f t="shared" si="13"/>
        <v/>
      </c>
      <c r="J95" s="79"/>
      <c r="K95" s="84"/>
      <c r="L95" s="85"/>
      <c r="W95" s="1" t="str">
        <f t="shared" si="10"/>
        <v/>
      </c>
      <c r="X95" s="1" t="str">
        <f t="shared" si="11"/>
        <v/>
      </c>
      <c r="Y95" s="1" t="str">
        <f t="shared" si="12"/>
        <v/>
      </c>
      <c r="Z95" s="1" t="str">
        <f t="shared" si="14"/>
        <v/>
      </c>
      <c r="AB95" s="1">
        <f t="shared" si="15"/>
        <v>8.9999999999999843E-5</v>
      </c>
      <c r="AC95" s="1">
        <f t="shared" si="16"/>
        <v>8.9999999999999843E-5</v>
      </c>
      <c r="AD95" s="1" t="str">
        <f t="shared" si="17"/>
        <v/>
      </c>
    </row>
    <row r="96" spans="2:30" ht="30" customHeight="1" x14ac:dyDescent="0.25">
      <c r="B96" s="1">
        <f t="shared" si="9"/>
        <v>9.099999999999984E-5</v>
      </c>
      <c r="C96" s="79"/>
      <c r="D96" s="15"/>
      <c r="E96" s="79"/>
      <c r="F96" s="79"/>
      <c r="G96" s="79"/>
      <c r="H96" s="79"/>
      <c r="I96" s="83" t="str">
        <f t="shared" si="13"/>
        <v/>
      </c>
      <c r="J96" s="79"/>
      <c r="K96" s="84"/>
      <c r="L96" s="85"/>
      <c r="W96" s="1" t="str">
        <f t="shared" si="10"/>
        <v/>
      </c>
      <c r="X96" s="1" t="str">
        <f t="shared" si="11"/>
        <v/>
      </c>
      <c r="Y96" s="1" t="str">
        <f t="shared" si="12"/>
        <v/>
      </c>
      <c r="Z96" s="1" t="str">
        <f t="shared" si="14"/>
        <v/>
      </c>
      <c r="AB96" s="1">
        <f t="shared" si="15"/>
        <v>9.099999999999984E-5</v>
      </c>
      <c r="AC96" s="1">
        <f t="shared" si="16"/>
        <v>9.099999999999984E-5</v>
      </c>
      <c r="AD96" s="1" t="str">
        <f t="shared" si="17"/>
        <v/>
      </c>
    </row>
    <row r="97" spans="2:30" ht="30" customHeight="1" x14ac:dyDescent="0.25">
      <c r="B97" s="1">
        <f t="shared" si="9"/>
        <v>9.1999999999999837E-5</v>
      </c>
      <c r="C97" s="79"/>
      <c r="D97" s="15"/>
      <c r="E97" s="79"/>
      <c r="F97" s="79"/>
      <c r="G97" s="79"/>
      <c r="H97" s="79"/>
      <c r="I97" s="83" t="str">
        <f t="shared" si="13"/>
        <v/>
      </c>
      <c r="J97" s="79"/>
      <c r="K97" s="84"/>
      <c r="L97" s="85"/>
      <c r="W97" s="1" t="str">
        <f t="shared" si="10"/>
        <v/>
      </c>
      <c r="X97" s="1" t="str">
        <f t="shared" si="11"/>
        <v/>
      </c>
      <c r="Y97" s="1" t="str">
        <f t="shared" si="12"/>
        <v/>
      </c>
      <c r="Z97" s="1" t="str">
        <f t="shared" si="14"/>
        <v/>
      </c>
      <c r="AB97" s="1">
        <f t="shared" si="15"/>
        <v>9.1999999999999837E-5</v>
      </c>
      <c r="AC97" s="1">
        <f t="shared" si="16"/>
        <v>9.1999999999999837E-5</v>
      </c>
      <c r="AD97" s="1" t="str">
        <f t="shared" si="17"/>
        <v/>
      </c>
    </row>
    <row r="98" spans="2:30" ht="30" customHeight="1" x14ac:dyDescent="0.25">
      <c r="B98" s="1">
        <f t="shared" si="9"/>
        <v>9.2999999999999835E-5</v>
      </c>
      <c r="C98" s="79"/>
      <c r="D98" s="15"/>
      <c r="E98" s="79"/>
      <c r="F98" s="79"/>
      <c r="G98" s="79"/>
      <c r="H98" s="79"/>
      <c r="I98" s="83" t="str">
        <f t="shared" si="13"/>
        <v/>
      </c>
      <c r="J98" s="79"/>
      <c r="K98" s="84"/>
      <c r="L98" s="85"/>
      <c r="W98" s="1" t="str">
        <f t="shared" si="10"/>
        <v/>
      </c>
      <c r="X98" s="1" t="str">
        <f t="shared" si="11"/>
        <v/>
      </c>
      <c r="Y98" s="1" t="str">
        <f t="shared" si="12"/>
        <v/>
      </c>
      <c r="Z98" s="1" t="str">
        <f t="shared" si="14"/>
        <v/>
      </c>
      <c r="AB98" s="1">
        <f t="shared" si="15"/>
        <v>9.2999999999999835E-5</v>
      </c>
      <c r="AC98" s="1">
        <f t="shared" si="16"/>
        <v>9.2999999999999835E-5</v>
      </c>
      <c r="AD98" s="1" t="str">
        <f t="shared" si="17"/>
        <v/>
      </c>
    </row>
    <row r="99" spans="2:30" ht="30" customHeight="1" x14ac:dyDescent="0.25">
      <c r="B99" s="1">
        <f t="shared" si="9"/>
        <v>9.3999999999999832E-5</v>
      </c>
      <c r="C99" s="79"/>
      <c r="D99" s="15"/>
      <c r="E99" s="79"/>
      <c r="F99" s="79"/>
      <c r="G99" s="79"/>
      <c r="H99" s="79"/>
      <c r="I99" s="83" t="str">
        <f t="shared" si="13"/>
        <v/>
      </c>
      <c r="J99" s="79"/>
      <c r="K99" s="84"/>
      <c r="L99" s="85"/>
      <c r="W99" s="1" t="str">
        <f t="shared" si="10"/>
        <v/>
      </c>
      <c r="X99" s="1" t="str">
        <f t="shared" si="11"/>
        <v/>
      </c>
      <c r="Y99" s="1" t="str">
        <f t="shared" si="12"/>
        <v/>
      </c>
      <c r="Z99" s="1" t="str">
        <f t="shared" si="14"/>
        <v/>
      </c>
      <c r="AB99" s="1">
        <f t="shared" si="15"/>
        <v>9.3999999999999832E-5</v>
      </c>
      <c r="AC99" s="1">
        <f t="shared" si="16"/>
        <v>9.3999999999999832E-5</v>
      </c>
      <c r="AD99" s="1" t="str">
        <f t="shared" si="17"/>
        <v/>
      </c>
    </row>
    <row r="100" spans="2:30" ht="30" customHeight="1" x14ac:dyDescent="0.25">
      <c r="B100" s="1">
        <f t="shared" si="9"/>
        <v>9.4999999999999829E-5</v>
      </c>
      <c r="C100" s="79"/>
      <c r="D100" s="15"/>
      <c r="E100" s="79"/>
      <c r="F100" s="79"/>
      <c r="G100" s="79"/>
      <c r="H100" s="79"/>
      <c r="I100" s="83" t="str">
        <f t="shared" si="13"/>
        <v/>
      </c>
      <c r="J100" s="79"/>
      <c r="K100" s="84"/>
      <c r="L100" s="85"/>
      <c r="W100" s="1" t="str">
        <f t="shared" si="10"/>
        <v/>
      </c>
      <c r="X100" s="1" t="str">
        <f t="shared" si="11"/>
        <v/>
      </c>
      <c r="Y100" s="1" t="str">
        <f t="shared" si="12"/>
        <v/>
      </c>
      <c r="Z100" s="1" t="str">
        <f t="shared" si="14"/>
        <v/>
      </c>
      <c r="AB100" s="1">
        <f t="shared" si="15"/>
        <v>9.4999999999999829E-5</v>
      </c>
      <c r="AC100" s="1">
        <f t="shared" si="16"/>
        <v>9.4999999999999829E-5</v>
      </c>
      <c r="AD100" s="1" t="str">
        <f t="shared" si="17"/>
        <v/>
      </c>
    </row>
    <row r="101" spans="2:30" ht="30" customHeight="1" x14ac:dyDescent="0.25">
      <c r="B101" s="1">
        <f t="shared" si="9"/>
        <v>9.5999999999999826E-5</v>
      </c>
      <c r="C101" s="79"/>
      <c r="D101" s="15"/>
      <c r="E101" s="79"/>
      <c r="F101" s="79"/>
      <c r="G101" s="79"/>
      <c r="H101" s="79"/>
      <c r="I101" s="83" t="str">
        <f t="shared" si="13"/>
        <v/>
      </c>
      <c r="J101" s="79"/>
      <c r="K101" s="84"/>
      <c r="L101" s="85"/>
      <c r="W101" s="1" t="str">
        <f t="shared" si="10"/>
        <v/>
      </c>
      <c r="X101" s="1" t="str">
        <f t="shared" si="11"/>
        <v/>
      </c>
      <c r="Y101" s="1" t="str">
        <f t="shared" si="12"/>
        <v/>
      </c>
      <c r="Z101" s="1" t="str">
        <f t="shared" si="14"/>
        <v/>
      </c>
      <c r="AB101" s="1">
        <f t="shared" si="15"/>
        <v>9.5999999999999826E-5</v>
      </c>
      <c r="AC101" s="1">
        <f t="shared" si="16"/>
        <v>9.5999999999999826E-5</v>
      </c>
      <c r="AD101" s="1" t="str">
        <f t="shared" si="17"/>
        <v/>
      </c>
    </row>
    <row r="102" spans="2:30" ht="30" customHeight="1" x14ac:dyDescent="0.25">
      <c r="B102" s="1">
        <f t="shared" si="9"/>
        <v>9.6999999999999823E-5</v>
      </c>
      <c r="C102" s="79"/>
      <c r="D102" s="15"/>
      <c r="E102" s="79"/>
      <c r="F102" s="79"/>
      <c r="G102" s="79"/>
      <c r="H102" s="79"/>
      <c r="I102" s="83" t="str">
        <f t="shared" si="13"/>
        <v/>
      </c>
      <c r="J102" s="79"/>
      <c r="K102" s="84"/>
      <c r="L102" s="85"/>
      <c r="W102" s="1" t="str">
        <f t="shared" si="10"/>
        <v/>
      </c>
      <c r="X102" s="1" t="str">
        <f t="shared" si="11"/>
        <v/>
      </c>
      <c r="Y102" s="1" t="str">
        <f t="shared" si="12"/>
        <v/>
      </c>
      <c r="Z102" s="1" t="str">
        <f t="shared" si="14"/>
        <v/>
      </c>
      <c r="AB102" s="1">
        <f t="shared" si="15"/>
        <v>9.6999999999999823E-5</v>
      </c>
      <c r="AC102" s="1">
        <f t="shared" si="16"/>
        <v>9.6999999999999823E-5</v>
      </c>
      <c r="AD102" s="1" t="str">
        <f t="shared" si="17"/>
        <v/>
      </c>
    </row>
    <row r="103" spans="2:30" ht="30" customHeight="1" x14ac:dyDescent="0.25">
      <c r="B103" s="1">
        <f t="shared" si="9"/>
        <v>9.7999999999999821E-5</v>
      </c>
      <c r="C103" s="79"/>
      <c r="D103" s="15"/>
      <c r="E103" s="79"/>
      <c r="F103" s="79"/>
      <c r="G103" s="79"/>
      <c r="H103" s="79"/>
      <c r="I103" s="83" t="str">
        <f t="shared" si="13"/>
        <v/>
      </c>
      <c r="J103" s="79"/>
      <c r="K103" s="84"/>
      <c r="L103" s="85"/>
      <c r="W103" s="1" t="str">
        <f t="shared" si="10"/>
        <v/>
      </c>
      <c r="X103" s="1" t="str">
        <f t="shared" si="11"/>
        <v/>
      </c>
      <c r="Y103" s="1" t="str">
        <f t="shared" si="12"/>
        <v/>
      </c>
      <c r="Z103" s="1" t="str">
        <f t="shared" si="14"/>
        <v/>
      </c>
      <c r="AB103" s="1">
        <f t="shared" si="15"/>
        <v>9.7999999999999821E-5</v>
      </c>
      <c r="AC103" s="1">
        <f t="shared" si="16"/>
        <v>9.7999999999999821E-5</v>
      </c>
      <c r="AD103" s="1" t="str">
        <f t="shared" si="17"/>
        <v/>
      </c>
    </row>
    <row r="104" spans="2:30" ht="30" customHeight="1" x14ac:dyDescent="0.25">
      <c r="B104" s="1">
        <f t="shared" si="9"/>
        <v>9.8999999999999818E-5</v>
      </c>
      <c r="C104" s="79"/>
      <c r="D104" s="15"/>
      <c r="E104" s="79"/>
      <c r="F104" s="79"/>
      <c r="G104" s="79"/>
      <c r="H104" s="79"/>
      <c r="I104" s="83" t="str">
        <f t="shared" si="13"/>
        <v/>
      </c>
      <c r="J104" s="79"/>
      <c r="K104" s="84"/>
      <c r="L104" s="85"/>
      <c r="W104" s="1" t="str">
        <f t="shared" si="10"/>
        <v/>
      </c>
      <c r="X104" s="1" t="str">
        <f t="shared" si="11"/>
        <v/>
      </c>
      <c r="Y104" s="1" t="str">
        <f t="shared" si="12"/>
        <v/>
      </c>
      <c r="Z104" s="1" t="str">
        <f t="shared" si="14"/>
        <v/>
      </c>
      <c r="AB104" s="1">
        <f t="shared" si="15"/>
        <v>9.8999999999999818E-5</v>
      </c>
      <c r="AC104" s="1">
        <f t="shared" si="16"/>
        <v>9.8999999999999818E-5</v>
      </c>
      <c r="AD104" s="1" t="str">
        <f t="shared" si="17"/>
        <v/>
      </c>
    </row>
    <row r="105" spans="2:30" ht="30" customHeight="1" x14ac:dyDescent="0.25">
      <c r="B105" s="1">
        <f t="shared" si="9"/>
        <v>9.9999999999999815E-5</v>
      </c>
      <c r="C105" s="79"/>
      <c r="D105" s="15"/>
      <c r="E105" s="79"/>
      <c r="F105" s="79"/>
      <c r="G105" s="79"/>
      <c r="H105" s="79"/>
      <c r="I105" s="83" t="str">
        <f t="shared" si="13"/>
        <v/>
      </c>
      <c r="J105" s="79"/>
      <c r="K105" s="84"/>
      <c r="L105" s="85"/>
      <c r="W105" s="1" t="str">
        <f t="shared" si="10"/>
        <v/>
      </c>
      <c r="X105" s="1" t="str">
        <f t="shared" si="11"/>
        <v/>
      </c>
      <c r="Y105" s="1" t="str">
        <f t="shared" si="12"/>
        <v/>
      </c>
      <c r="Z105" s="1" t="str">
        <f t="shared" si="14"/>
        <v/>
      </c>
      <c r="AB105" s="1">
        <f t="shared" si="15"/>
        <v>9.9999999999999815E-5</v>
      </c>
      <c r="AC105" s="1">
        <f t="shared" si="16"/>
        <v>9.9999999999999815E-5</v>
      </c>
      <c r="AD105" s="1" t="str">
        <f t="shared" si="17"/>
        <v/>
      </c>
    </row>
    <row r="106" spans="2:30" ht="30" customHeight="1" x14ac:dyDescent="0.25">
      <c r="B106" s="1">
        <f t="shared" si="9"/>
        <v>1.0099999999999981E-4</v>
      </c>
      <c r="C106" s="79"/>
      <c r="D106" s="15"/>
      <c r="E106" s="79"/>
      <c r="F106" s="79"/>
      <c r="G106" s="79"/>
      <c r="H106" s="79"/>
      <c r="I106" s="83" t="str">
        <f t="shared" si="13"/>
        <v/>
      </c>
      <c r="J106" s="79"/>
      <c r="K106" s="84"/>
      <c r="L106" s="85"/>
      <c r="W106" s="1" t="str">
        <f t="shared" si="10"/>
        <v/>
      </c>
      <c r="X106" s="1" t="str">
        <f t="shared" si="11"/>
        <v/>
      </c>
      <c r="Y106" s="1" t="str">
        <f t="shared" si="12"/>
        <v/>
      </c>
      <c r="Z106" s="1" t="str">
        <f t="shared" si="14"/>
        <v/>
      </c>
      <c r="AB106" s="1">
        <f t="shared" si="15"/>
        <v>1.0099999999999981E-4</v>
      </c>
      <c r="AC106" s="1">
        <f t="shared" si="16"/>
        <v>1.0099999999999981E-4</v>
      </c>
      <c r="AD106" s="1" t="str">
        <f t="shared" si="17"/>
        <v/>
      </c>
    </row>
    <row r="107" spans="2:30" ht="30" customHeight="1" x14ac:dyDescent="0.25">
      <c r="B107" s="1">
        <f t="shared" si="9"/>
        <v>1.0199999999999981E-4</v>
      </c>
      <c r="C107" s="79"/>
      <c r="D107" s="15"/>
      <c r="E107" s="79"/>
      <c r="F107" s="79"/>
      <c r="G107" s="79"/>
      <c r="H107" s="79"/>
      <c r="I107" s="83" t="str">
        <f t="shared" si="13"/>
        <v/>
      </c>
      <c r="J107" s="79"/>
      <c r="K107" s="84"/>
      <c r="L107" s="85"/>
      <c r="W107" s="1" t="str">
        <f t="shared" si="10"/>
        <v/>
      </c>
      <c r="X107" s="1" t="str">
        <f t="shared" si="11"/>
        <v/>
      </c>
      <c r="Y107" s="1" t="str">
        <f t="shared" si="12"/>
        <v/>
      </c>
      <c r="Z107" s="1" t="str">
        <f t="shared" si="14"/>
        <v/>
      </c>
      <c r="AB107" s="1">
        <f t="shared" si="15"/>
        <v>1.0199999999999981E-4</v>
      </c>
      <c r="AC107" s="1">
        <f t="shared" si="16"/>
        <v>1.0199999999999981E-4</v>
      </c>
      <c r="AD107" s="1" t="str">
        <f t="shared" si="17"/>
        <v/>
      </c>
    </row>
    <row r="108" spans="2:30" ht="30" customHeight="1" x14ac:dyDescent="0.25">
      <c r="B108" s="1">
        <f t="shared" si="9"/>
        <v>1.0299999999999981E-4</v>
      </c>
      <c r="C108" s="79"/>
      <c r="D108" s="15"/>
      <c r="E108" s="79"/>
      <c r="F108" s="79"/>
      <c r="G108" s="79"/>
      <c r="H108" s="79"/>
      <c r="I108" s="83" t="str">
        <f t="shared" si="13"/>
        <v/>
      </c>
      <c r="J108" s="79"/>
      <c r="K108" s="84"/>
      <c r="L108" s="85"/>
      <c r="W108" s="1" t="str">
        <f t="shared" si="10"/>
        <v/>
      </c>
      <c r="X108" s="1" t="str">
        <f t="shared" si="11"/>
        <v/>
      </c>
      <c r="Y108" s="1" t="str">
        <f t="shared" si="12"/>
        <v/>
      </c>
      <c r="Z108" s="1" t="str">
        <f t="shared" si="14"/>
        <v/>
      </c>
      <c r="AB108" s="1">
        <f t="shared" si="15"/>
        <v>1.0299999999999981E-4</v>
      </c>
      <c r="AC108" s="1">
        <f t="shared" si="16"/>
        <v>1.0299999999999981E-4</v>
      </c>
      <c r="AD108" s="1" t="str">
        <f t="shared" si="17"/>
        <v/>
      </c>
    </row>
    <row r="109" spans="2:30" ht="30" customHeight="1" x14ac:dyDescent="0.25">
      <c r="B109" s="1">
        <f t="shared" si="9"/>
        <v>1.039999999999998E-4</v>
      </c>
      <c r="C109" s="79"/>
      <c r="D109" s="15"/>
      <c r="E109" s="79"/>
      <c r="F109" s="79"/>
      <c r="G109" s="79"/>
      <c r="H109" s="79"/>
      <c r="I109" s="83" t="str">
        <f t="shared" si="13"/>
        <v/>
      </c>
      <c r="J109" s="79"/>
      <c r="K109" s="84"/>
      <c r="L109" s="85"/>
      <c r="W109" s="1" t="str">
        <f t="shared" si="10"/>
        <v/>
      </c>
      <c r="X109" s="1" t="str">
        <f t="shared" si="11"/>
        <v/>
      </c>
      <c r="Y109" s="1" t="str">
        <f t="shared" si="12"/>
        <v/>
      </c>
      <c r="Z109" s="1" t="str">
        <f t="shared" si="14"/>
        <v/>
      </c>
      <c r="AB109" s="1">
        <f t="shared" si="15"/>
        <v>1.039999999999998E-4</v>
      </c>
      <c r="AC109" s="1">
        <f t="shared" si="16"/>
        <v>1.039999999999998E-4</v>
      </c>
      <c r="AD109" s="1" t="str">
        <f t="shared" si="17"/>
        <v/>
      </c>
    </row>
    <row r="110" spans="2:30" ht="30" customHeight="1" x14ac:dyDescent="0.25">
      <c r="B110" s="1">
        <f t="shared" si="9"/>
        <v>1.049999999999998E-4</v>
      </c>
      <c r="C110" s="79"/>
      <c r="D110" s="15"/>
      <c r="E110" s="79"/>
      <c r="F110" s="79"/>
      <c r="G110" s="79"/>
      <c r="H110" s="79"/>
      <c r="I110" s="83" t="str">
        <f t="shared" si="13"/>
        <v/>
      </c>
      <c r="J110" s="79"/>
      <c r="K110" s="84"/>
      <c r="L110" s="85"/>
      <c r="W110" s="1" t="str">
        <f t="shared" si="10"/>
        <v/>
      </c>
      <c r="X110" s="1" t="str">
        <f t="shared" si="11"/>
        <v/>
      </c>
      <c r="Y110" s="1" t="str">
        <f t="shared" si="12"/>
        <v/>
      </c>
      <c r="Z110" s="1" t="str">
        <f t="shared" si="14"/>
        <v/>
      </c>
      <c r="AB110" s="1">
        <f t="shared" si="15"/>
        <v>1.049999999999998E-4</v>
      </c>
      <c r="AC110" s="1">
        <f t="shared" si="16"/>
        <v>1.049999999999998E-4</v>
      </c>
      <c r="AD110" s="1" t="str">
        <f t="shared" si="17"/>
        <v/>
      </c>
    </row>
    <row r="111" spans="2:30" ht="30" customHeight="1" x14ac:dyDescent="0.25">
      <c r="B111" s="1">
        <f t="shared" si="9"/>
        <v>1.059999999999998E-4</v>
      </c>
      <c r="C111" s="79"/>
      <c r="D111" s="15"/>
      <c r="E111" s="79"/>
      <c r="F111" s="79"/>
      <c r="G111" s="79"/>
      <c r="H111" s="79"/>
      <c r="I111" s="83" t="str">
        <f t="shared" si="13"/>
        <v/>
      </c>
      <c r="J111" s="79"/>
      <c r="K111" s="84"/>
      <c r="L111" s="85"/>
      <c r="W111" s="1" t="str">
        <f t="shared" si="10"/>
        <v/>
      </c>
      <c r="X111" s="1" t="str">
        <f t="shared" si="11"/>
        <v/>
      </c>
      <c r="Y111" s="1" t="str">
        <f t="shared" si="12"/>
        <v/>
      </c>
      <c r="Z111" s="1" t="str">
        <f t="shared" si="14"/>
        <v/>
      </c>
      <c r="AB111" s="1">
        <f t="shared" si="15"/>
        <v>1.059999999999998E-4</v>
      </c>
      <c r="AC111" s="1">
        <f t="shared" si="16"/>
        <v>1.059999999999998E-4</v>
      </c>
      <c r="AD111" s="1" t="str">
        <f t="shared" si="17"/>
        <v/>
      </c>
    </row>
    <row r="112" spans="2:30" ht="30" customHeight="1" x14ac:dyDescent="0.25">
      <c r="B112" s="1">
        <f t="shared" si="9"/>
        <v>1.069999999999998E-4</v>
      </c>
      <c r="C112" s="79"/>
      <c r="D112" s="15"/>
      <c r="E112" s="79"/>
      <c r="F112" s="79"/>
      <c r="G112" s="79"/>
      <c r="H112" s="79"/>
      <c r="I112" s="83" t="str">
        <f t="shared" si="13"/>
        <v/>
      </c>
      <c r="J112" s="79"/>
      <c r="K112" s="84"/>
      <c r="L112" s="85"/>
      <c r="W112" s="1" t="str">
        <f t="shared" si="10"/>
        <v/>
      </c>
      <c r="X112" s="1" t="str">
        <f t="shared" si="11"/>
        <v/>
      </c>
      <c r="Y112" s="1" t="str">
        <f t="shared" si="12"/>
        <v/>
      </c>
      <c r="Z112" s="1" t="str">
        <f t="shared" si="14"/>
        <v/>
      </c>
      <c r="AB112" s="1">
        <f t="shared" si="15"/>
        <v>1.069999999999998E-4</v>
      </c>
      <c r="AC112" s="1">
        <f t="shared" si="16"/>
        <v>1.069999999999998E-4</v>
      </c>
      <c r="AD112" s="1" t="str">
        <f t="shared" si="17"/>
        <v/>
      </c>
    </row>
    <row r="113" spans="2:30" ht="30" customHeight="1" x14ac:dyDescent="0.25">
      <c r="B113" s="1">
        <f t="shared" si="9"/>
        <v>1.0799999999999979E-4</v>
      </c>
      <c r="C113" s="79"/>
      <c r="D113" s="15"/>
      <c r="E113" s="79"/>
      <c r="F113" s="79"/>
      <c r="G113" s="79"/>
      <c r="H113" s="79"/>
      <c r="I113" s="83" t="str">
        <f t="shared" si="13"/>
        <v/>
      </c>
      <c r="J113" s="79"/>
      <c r="K113" s="84"/>
      <c r="L113" s="85"/>
      <c r="W113" s="1" t="str">
        <f t="shared" si="10"/>
        <v/>
      </c>
      <c r="X113" s="1" t="str">
        <f t="shared" si="11"/>
        <v/>
      </c>
      <c r="Y113" s="1" t="str">
        <f t="shared" si="12"/>
        <v/>
      </c>
      <c r="Z113" s="1" t="str">
        <f t="shared" si="14"/>
        <v/>
      </c>
      <c r="AB113" s="1">
        <f t="shared" si="15"/>
        <v>1.0799999999999979E-4</v>
      </c>
      <c r="AC113" s="1">
        <f t="shared" si="16"/>
        <v>1.0799999999999979E-4</v>
      </c>
      <c r="AD113" s="1" t="str">
        <f t="shared" si="17"/>
        <v/>
      </c>
    </row>
    <row r="114" spans="2:30" ht="30" customHeight="1" x14ac:dyDescent="0.25">
      <c r="B114" s="1">
        <f t="shared" si="9"/>
        <v>1.0899999999999979E-4</v>
      </c>
      <c r="C114" s="79"/>
      <c r="D114" s="15"/>
      <c r="E114" s="79"/>
      <c r="F114" s="79"/>
      <c r="G114" s="79"/>
      <c r="H114" s="79"/>
      <c r="I114" s="83" t="str">
        <f t="shared" si="13"/>
        <v/>
      </c>
      <c r="J114" s="79"/>
      <c r="K114" s="84"/>
      <c r="L114" s="85"/>
      <c r="W114" s="1" t="str">
        <f t="shared" si="10"/>
        <v/>
      </c>
      <c r="X114" s="1" t="str">
        <f t="shared" si="11"/>
        <v/>
      </c>
      <c r="Y114" s="1" t="str">
        <f t="shared" si="12"/>
        <v/>
      </c>
      <c r="Z114" s="1" t="str">
        <f t="shared" si="14"/>
        <v/>
      </c>
      <c r="AB114" s="1">
        <f t="shared" si="15"/>
        <v>1.0899999999999979E-4</v>
      </c>
      <c r="AC114" s="1">
        <f t="shared" si="16"/>
        <v>1.0899999999999979E-4</v>
      </c>
      <c r="AD114" s="1" t="str">
        <f t="shared" si="17"/>
        <v/>
      </c>
    </row>
    <row r="115" spans="2:30" ht="30" customHeight="1" x14ac:dyDescent="0.25">
      <c r="B115" s="1">
        <f t="shared" si="9"/>
        <v>1.0999999999999979E-4</v>
      </c>
      <c r="C115" s="79"/>
      <c r="D115" s="15"/>
      <c r="E115" s="79"/>
      <c r="F115" s="79"/>
      <c r="G115" s="79"/>
      <c r="H115" s="79"/>
      <c r="I115" s="83" t="str">
        <f t="shared" si="13"/>
        <v/>
      </c>
      <c r="J115" s="79"/>
      <c r="K115" s="84"/>
      <c r="L115" s="85"/>
      <c r="W115" s="1" t="str">
        <f t="shared" si="10"/>
        <v/>
      </c>
      <c r="X115" s="1" t="str">
        <f t="shared" si="11"/>
        <v/>
      </c>
      <c r="Y115" s="1" t="str">
        <f t="shared" si="12"/>
        <v/>
      </c>
      <c r="Z115" s="1" t="str">
        <f t="shared" si="14"/>
        <v/>
      </c>
      <c r="AB115" s="1">
        <f t="shared" si="15"/>
        <v>1.0999999999999979E-4</v>
      </c>
      <c r="AC115" s="1">
        <f t="shared" si="16"/>
        <v>1.0999999999999979E-4</v>
      </c>
      <c r="AD115" s="1" t="str">
        <f t="shared" si="17"/>
        <v/>
      </c>
    </row>
    <row r="116" spans="2:30" ht="30" customHeight="1" x14ac:dyDescent="0.25">
      <c r="B116" s="1">
        <f t="shared" si="9"/>
        <v>1.1099999999999978E-4</v>
      </c>
      <c r="C116" s="79"/>
      <c r="D116" s="15"/>
      <c r="E116" s="79"/>
      <c r="F116" s="79"/>
      <c r="G116" s="79"/>
      <c r="H116" s="79"/>
      <c r="I116" s="83" t="str">
        <f t="shared" si="13"/>
        <v/>
      </c>
      <c r="J116" s="79"/>
      <c r="K116" s="84"/>
      <c r="L116" s="85"/>
      <c r="W116" s="1" t="str">
        <f t="shared" si="10"/>
        <v/>
      </c>
      <c r="X116" s="1" t="str">
        <f t="shared" si="11"/>
        <v/>
      </c>
      <c r="Y116" s="1" t="str">
        <f t="shared" si="12"/>
        <v/>
      </c>
      <c r="Z116" s="1" t="str">
        <f t="shared" si="14"/>
        <v/>
      </c>
      <c r="AB116" s="1">
        <f t="shared" si="15"/>
        <v>1.1099999999999978E-4</v>
      </c>
      <c r="AC116" s="1">
        <f t="shared" si="16"/>
        <v>1.1099999999999978E-4</v>
      </c>
      <c r="AD116" s="1" t="str">
        <f t="shared" si="17"/>
        <v/>
      </c>
    </row>
    <row r="117" spans="2:30" ht="30" customHeight="1" x14ac:dyDescent="0.25">
      <c r="B117" s="1">
        <f t="shared" si="9"/>
        <v>1.1199999999999978E-4</v>
      </c>
      <c r="C117" s="79"/>
      <c r="D117" s="15"/>
      <c r="E117" s="79"/>
      <c r="F117" s="79"/>
      <c r="G117" s="79"/>
      <c r="H117" s="79"/>
      <c r="I117" s="83" t="str">
        <f t="shared" si="13"/>
        <v/>
      </c>
      <c r="J117" s="79"/>
      <c r="K117" s="84"/>
      <c r="L117" s="85"/>
      <c r="W117" s="1" t="str">
        <f t="shared" si="10"/>
        <v/>
      </c>
      <c r="X117" s="1" t="str">
        <f t="shared" si="11"/>
        <v/>
      </c>
      <c r="Y117" s="1" t="str">
        <f t="shared" si="12"/>
        <v/>
      </c>
      <c r="Z117" s="1" t="str">
        <f t="shared" si="14"/>
        <v/>
      </c>
      <c r="AB117" s="1">
        <f t="shared" si="15"/>
        <v>1.1199999999999978E-4</v>
      </c>
      <c r="AC117" s="1">
        <f t="shared" si="16"/>
        <v>1.1199999999999978E-4</v>
      </c>
      <c r="AD117" s="1" t="str">
        <f t="shared" si="17"/>
        <v/>
      </c>
    </row>
    <row r="118" spans="2:30" ht="30" customHeight="1" x14ac:dyDescent="0.25">
      <c r="B118" s="1">
        <f t="shared" si="9"/>
        <v>1.1299999999999978E-4</v>
      </c>
      <c r="C118" s="79"/>
      <c r="D118" s="15"/>
      <c r="E118" s="79"/>
      <c r="F118" s="79"/>
      <c r="G118" s="79"/>
      <c r="H118" s="79"/>
      <c r="I118" s="83" t="str">
        <f t="shared" si="13"/>
        <v/>
      </c>
      <c r="J118" s="79"/>
      <c r="K118" s="84"/>
      <c r="L118" s="85"/>
      <c r="W118" s="1" t="str">
        <f t="shared" si="10"/>
        <v/>
      </c>
      <c r="X118" s="1" t="str">
        <f t="shared" si="11"/>
        <v/>
      </c>
      <c r="Y118" s="1" t="str">
        <f t="shared" si="12"/>
        <v/>
      </c>
      <c r="Z118" s="1" t="str">
        <f t="shared" si="14"/>
        <v/>
      </c>
      <c r="AB118" s="1">
        <f t="shared" si="15"/>
        <v>1.1299999999999978E-4</v>
      </c>
      <c r="AC118" s="1">
        <f t="shared" si="16"/>
        <v>1.1299999999999978E-4</v>
      </c>
      <c r="AD118" s="1" t="str">
        <f t="shared" si="17"/>
        <v/>
      </c>
    </row>
    <row r="119" spans="2:30" ht="30" customHeight="1" x14ac:dyDescent="0.25">
      <c r="B119" s="1">
        <f t="shared" si="9"/>
        <v>1.1399999999999978E-4</v>
      </c>
      <c r="C119" s="79"/>
      <c r="D119" s="15"/>
      <c r="E119" s="79"/>
      <c r="F119" s="79"/>
      <c r="G119" s="79"/>
      <c r="H119" s="79"/>
      <c r="I119" s="83" t="str">
        <f t="shared" si="13"/>
        <v/>
      </c>
      <c r="J119" s="79"/>
      <c r="K119" s="84"/>
      <c r="L119" s="85"/>
      <c r="W119" s="1" t="str">
        <f t="shared" si="10"/>
        <v/>
      </c>
      <c r="X119" s="1" t="str">
        <f t="shared" si="11"/>
        <v/>
      </c>
      <c r="Y119" s="1" t="str">
        <f t="shared" si="12"/>
        <v/>
      </c>
      <c r="Z119" s="1" t="str">
        <f t="shared" si="14"/>
        <v/>
      </c>
      <c r="AB119" s="1">
        <f t="shared" si="15"/>
        <v>1.1399999999999978E-4</v>
      </c>
      <c r="AC119" s="1">
        <f t="shared" si="16"/>
        <v>1.1399999999999978E-4</v>
      </c>
      <c r="AD119" s="1" t="str">
        <f t="shared" si="17"/>
        <v/>
      </c>
    </row>
    <row r="120" spans="2:30" ht="30" customHeight="1" x14ac:dyDescent="0.25">
      <c r="B120" s="1">
        <f t="shared" si="9"/>
        <v>1.1499999999999977E-4</v>
      </c>
      <c r="C120" s="79"/>
      <c r="D120" s="15"/>
      <c r="E120" s="79"/>
      <c r="F120" s="79"/>
      <c r="G120" s="79"/>
      <c r="H120" s="79"/>
      <c r="I120" s="83" t="str">
        <f t="shared" si="13"/>
        <v/>
      </c>
      <c r="J120" s="79"/>
      <c r="K120" s="84"/>
      <c r="L120" s="85"/>
      <c r="W120" s="1" t="str">
        <f t="shared" si="10"/>
        <v/>
      </c>
      <c r="X120" s="1" t="str">
        <f t="shared" si="11"/>
        <v/>
      </c>
      <c r="Y120" s="1" t="str">
        <f t="shared" si="12"/>
        <v/>
      </c>
      <c r="Z120" s="1" t="str">
        <f t="shared" si="14"/>
        <v/>
      </c>
      <c r="AB120" s="1">
        <f t="shared" si="15"/>
        <v>1.1499999999999977E-4</v>
      </c>
      <c r="AC120" s="1">
        <f t="shared" si="16"/>
        <v>1.1499999999999977E-4</v>
      </c>
      <c r="AD120" s="1" t="str">
        <f t="shared" si="17"/>
        <v/>
      </c>
    </row>
    <row r="121" spans="2:30" ht="30" customHeight="1" x14ac:dyDescent="0.25">
      <c r="B121" s="1">
        <f t="shared" si="9"/>
        <v>1.1599999999999977E-4</v>
      </c>
      <c r="C121" s="79"/>
      <c r="D121" s="15"/>
      <c r="E121" s="79"/>
      <c r="F121" s="79"/>
      <c r="G121" s="79"/>
      <c r="H121" s="79"/>
      <c r="I121" s="83" t="str">
        <f t="shared" si="13"/>
        <v/>
      </c>
      <c r="J121" s="79"/>
      <c r="K121" s="84"/>
      <c r="L121" s="85"/>
      <c r="W121" s="1" t="str">
        <f t="shared" si="10"/>
        <v/>
      </c>
      <c r="X121" s="1" t="str">
        <f t="shared" si="11"/>
        <v/>
      </c>
      <c r="Y121" s="1" t="str">
        <f t="shared" si="12"/>
        <v/>
      </c>
      <c r="Z121" s="1" t="str">
        <f t="shared" si="14"/>
        <v/>
      </c>
      <c r="AB121" s="1">
        <f t="shared" si="15"/>
        <v>1.1599999999999977E-4</v>
      </c>
      <c r="AC121" s="1">
        <f t="shared" si="16"/>
        <v>1.1599999999999977E-4</v>
      </c>
      <c r="AD121" s="1" t="str">
        <f t="shared" si="17"/>
        <v/>
      </c>
    </row>
    <row r="122" spans="2:30" ht="30" customHeight="1" x14ac:dyDescent="0.25">
      <c r="B122" s="1">
        <f t="shared" si="9"/>
        <v>1.1699999999999977E-4</v>
      </c>
      <c r="C122" s="79"/>
      <c r="D122" s="15"/>
      <c r="E122" s="79"/>
      <c r="F122" s="79"/>
      <c r="G122" s="79"/>
      <c r="H122" s="79"/>
      <c r="I122" s="83" t="str">
        <f t="shared" si="13"/>
        <v/>
      </c>
      <c r="J122" s="79"/>
      <c r="K122" s="84"/>
      <c r="L122" s="85"/>
      <c r="W122" s="1" t="str">
        <f t="shared" si="10"/>
        <v/>
      </c>
      <c r="X122" s="1" t="str">
        <f t="shared" si="11"/>
        <v/>
      </c>
      <c r="Y122" s="1" t="str">
        <f t="shared" si="12"/>
        <v/>
      </c>
      <c r="Z122" s="1" t="str">
        <f t="shared" si="14"/>
        <v/>
      </c>
      <c r="AB122" s="1">
        <f t="shared" si="15"/>
        <v>1.1699999999999977E-4</v>
      </c>
      <c r="AC122" s="1">
        <f t="shared" si="16"/>
        <v>1.1699999999999977E-4</v>
      </c>
      <c r="AD122" s="1" t="str">
        <f t="shared" si="17"/>
        <v/>
      </c>
    </row>
    <row r="123" spans="2:30" ht="30" customHeight="1" x14ac:dyDescent="0.25">
      <c r="B123" s="1">
        <f t="shared" si="9"/>
        <v>1.1799999999999976E-4</v>
      </c>
      <c r="C123" s="79"/>
      <c r="D123" s="15"/>
      <c r="E123" s="79"/>
      <c r="F123" s="79"/>
      <c r="G123" s="79"/>
      <c r="H123" s="79"/>
      <c r="I123" s="83" t="str">
        <f t="shared" si="13"/>
        <v/>
      </c>
      <c r="J123" s="79"/>
      <c r="K123" s="84"/>
      <c r="L123" s="85"/>
      <c r="W123" s="1" t="str">
        <f t="shared" si="10"/>
        <v/>
      </c>
      <c r="X123" s="1" t="str">
        <f t="shared" si="11"/>
        <v/>
      </c>
      <c r="Y123" s="1" t="str">
        <f t="shared" si="12"/>
        <v/>
      </c>
      <c r="Z123" s="1" t="str">
        <f t="shared" si="14"/>
        <v/>
      </c>
      <c r="AB123" s="1">
        <f t="shared" si="15"/>
        <v>1.1799999999999976E-4</v>
      </c>
      <c r="AC123" s="1">
        <f t="shared" si="16"/>
        <v>1.1799999999999976E-4</v>
      </c>
      <c r="AD123" s="1" t="str">
        <f t="shared" si="17"/>
        <v/>
      </c>
    </row>
    <row r="124" spans="2:30" ht="30" customHeight="1" x14ac:dyDescent="0.25">
      <c r="B124" s="1">
        <f t="shared" si="9"/>
        <v>1.1899999999999976E-4</v>
      </c>
      <c r="C124" s="79"/>
      <c r="D124" s="15"/>
      <c r="E124" s="79"/>
      <c r="F124" s="79"/>
      <c r="G124" s="79"/>
      <c r="H124" s="79"/>
      <c r="I124" s="83" t="str">
        <f t="shared" si="13"/>
        <v/>
      </c>
      <c r="J124" s="79"/>
      <c r="K124" s="84"/>
      <c r="L124" s="85"/>
      <c r="W124" s="1" t="str">
        <f t="shared" si="10"/>
        <v/>
      </c>
      <c r="X124" s="1" t="str">
        <f t="shared" si="11"/>
        <v/>
      </c>
      <c r="Y124" s="1" t="str">
        <f t="shared" si="12"/>
        <v/>
      </c>
      <c r="Z124" s="1" t="str">
        <f t="shared" si="14"/>
        <v/>
      </c>
      <c r="AB124" s="1">
        <f t="shared" si="15"/>
        <v>1.1899999999999976E-4</v>
      </c>
      <c r="AC124" s="1">
        <f t="shared" si="16"/>
        <v>1.1899999999999976E-4</v>
      </c>
      <c r="AD124" s="1" t="str">
        <f t="shared" si="17"/>
        <v/>
      </c>
    </row>
    <row r="125" spans="2:30" ht="30" customHeight="1" x14ac:dyDescent="0.25">
      <c r="B125" s="1">
        <f t="shared" si="9"/>
        <v>1.1999999999999976E-4</v>
      </c>
      <c r="C125" s="79"/>
      <c r="D125" s="15"/>
      <c r="E125" s="79"/>
      <c r="F125" s="79"/>
      <c r="G125" s="79"/>
      <c r="H125" s="79"/>
      <c r="I125" s="83" t="str">
        <f t="shared" si="13"/>
        <v/>
      </c>
      <c r="J125" s="79"/>
      <c r="K125" s="84"/>
      <c r="L125" s="85"/>
      <c r="W125" s="1" t="str">
        <f t="shared" si="10"/>
        <v/>
      </c>
      <c r="X125" s="1" t="str">
        <f t="shared" si="11"/>
        <v/>
      </c>
      <c r="Y125" s="1" t="str">
        <f t="shared" si="12"/>
        <v/>
      </c>
      <c r="Z125" s="1" t="str">
        <f t="shared" si="14"/>
        <v/>
      </c>
      <c r="AB125" s="1">
        <f t="shared" si="15"/>
        <v>1.1999999999999976E-4</v>
      </c>
      <c r="AC125" s="1">
        <f t="shared" si="16"/>
        <v>1.1999999999999976E-4</v>
      </c>
      <c r="AD125" s="1" t="str">
        <f t="shared" si="17"/>
        <v/>
      </c>
    </row>
    <row r="126" spans="2:30" ht="30" customHeight="1" x14ac:dyDescent="0.25">
      <c r="B126" s="1">
        <f t="shared" si="9"/>
        <v>1.2099999999999976E-4</v>
      </c>
      <c r="C126" s="79"/>
      <c r="D126" s="15"/>
      <c r="E126" s="79"/>
      <c r="F126" s="79"/>
      <c r="G126" s="79"/>
      <c r="H126" s="79"/>
      <c r="I126" s="83" t="str">
        <f t="shared" si="13"/>
        <v/>
      </c>
      <c r="J126" s="79"/>
      <c r="K126" s="84"/>
      <c r="L126" s="85"/>
      <c r="W126" s="1" t="str">
        <f t="shared" si="10"/>
        <v/>
      </c>
      <c r="X126" s="1" t="str">
        <f t="shared" si="11"/>
        <v/>
      </c>
      <c r="Y126" s="1" t="str">
        <f t="shared" si="12"/>
        <v/>
      </c>
      <c r="Z126" s="1" t="str">
        <f t="shared" si="14"/>
        <v/>
      </c>
      <c r="AB126" s="1">
        <f t="shared" si="15"/>
        <v>1.2099999999999976E-4</v>
      </c>
      <c r="AC126" s="1">
        <f t="shared" si="16"/>
        <v>1.2099999999999976E-4</v>
      </c>
      <c r="AD126" s="1" t="str">
        <f t="shared" si="17"/>
        <v/>
      </c>
    </row>
    <row r="127" spans="2:30" ht="30" customHeight="1" x14ac:dyDescent="0.25">
      <c r="B127" s="1">
        <f t="shared" si="9"/>
        <v>1.2199999999999975E-4</v>
      </c>
      <c r="C127" s="79"/>
      <c r="D127" s="15"/>
      <c r="E127" s="79"/>
      <c r="F127" s="79"/>
      <c r="G127" s="79"/>
      <c r="H127" s="79"/>
      <c r="I127" s="83" t="str">
        <f t="shared" si="13"/>
        <v/>
      </c>
      <c r="J127" s="79"/>
      <c r="K127" s="84"/>
      <c r="L127" s="85"/>
      <c r="W127" s="1" t="str">
        <f t="shared" si="10"/>
        <v/>
      </c>
      <c r="X127" s="1" t="str">
        <f t="shared" si="11"/>
        <v/>
      </c>
      <c r="Y127" s="1" t="str">
        <f t="shared" si="12"/>
        <v/>
      </c>
      <c r="Z127" s="1" t="str">
        <f t="shared" si="14"/>
        <v/>
      </c>
      <c r="AB127" s="1">
        <f t="shared" si="15"/>
        <v>1.2199999999999975E-4</v>
      </c>
      <c r="AC127" s="1">
        <f t="shared" si="16"/>
        <v>1.2199999999999975E-4</v>
      </c>
      <c r="AD127" s="1" t="str">
        <f t="shared" si="17"/>
        <v/>
      </c>
    </row>
    <row r="128" spans="2:30" ht="30" customHeight="1" x14ac:dyDescent="0.25">
      <c r="B128" s="1">
        <f t="shared" si="9"/>
        <v>1.2299999999999976E-4</v>
      </c>
      <c r="C128" s="79"/>
      <c r="D128" s="15"/>
      <c r="E128" s="79"/>
      <c r="F128" s="79"/>
      <c r="G128" s="79"/>
      <c r="H128" s="79"/>
      <c r="I128" s="83" t="str">
        <f t="shared" si="13"/>
        <v/>
      </c>
      <c r="J128" s="79"/>
      <c r="K128" s="84"/>
      <c r="L128" s="85"/>
      <c r="W128" s="1" t="str">
        <f t="shared" si="10"/>
        <v/>
      </c>
      <c r="X128" s="1" t="str">
        <f t="shared" si="11"/>
        <v/>
      </c>
      <c r="Y128" s="1" t="str">
        <f t="shared" si="12"/>
        <v/>
      </c>
      <c r="Z128" s="1" t="str">
        <f t="shared" si="14"/>
        <v/>
      </c>
      <c r="AB128" s="1">
        <f t="shared" si="15"/>
        <v>1.2299999999999976E-4</v>
      </c>
      <c r="AC128" s="1">
        <f t="shared" si="16"/>
        <v>1.2299999999999976E-4</v>
      </c>
      <c r="AD128" s="1" t="str">
        <f t="shared" si="17"/>
        <v/>
      </c>
    </row>
    <row r="129" spans="2:30" ht="30" customHeight="1" x14ac:dyDescent="0.25">
      <c r="B129" s="1">
        <f t="shared" si="9"/>
        <v>1.2399999999999976E-4</v>
      </c>
      <c r="C129" s="79"/>
      <c r="D129" s="15"/>
      <c r="E129" s="79"/>
      <c r="F129" s="79"/>
      <c r="G129" s="79"/>
      <c r="H129" s="79"/>
      <c r="I129" s="83" t="str">
        <f t="shared" si="13"/>
        <v/>
      </c>
      <c r="J129" s="79"/>
      <c r="K129" s="84"/>
      <c r="L129" s="85"/>
      <c r="W129" s="1" t="str">
        <f t="shared" si="10"/>
        <v/>
      </c>
      <c r="X129" s="1" t="str">
        <f t="shared" si="11"/>
        <v/>
      </c>
      <c r="Y129" s="1" t="str">
        <f t="shared" si="12"/>
        <v/>
      </c>
      <c r="Z129" s="1" t="str">
        <f t="shared" si="14"/>
        <v/>
      </c>
      <c r="AB129" s="1">
        <f t="shared" si="15"/>
        <v>1.2399999999999976E-4</v>
      </c>
      <c r="AC129" s="1">
        <f t="shared" si="16"/>
        <v>1.2399999999999976E-4</v>
      </c>
      <c r="AD129" s="1" t="str">
        <f t="shared" si="17"/>
        <v/>
      </c>
    </row>
    <row r="130" spans="2:30" ht="30" customHeight="1" x14ac:dyDescent="0.25">
      <c r="B130" s="1">
        <f t="shared" si="9"/>
        <v>1.2499999999999976E-4</v>
      </c>
      <c r="C130" s="79"/>
      <c r="D130" s="15"/>
      <c r="E130" s="79"/>
      <c r="F130" s="79"/>
      <c r="G130" s="79"/>
      <c r="H130" s="79"/>
      <c r="I130" s="83" t="str">
        <f t="shared" si="13"/>
        <v/>
      </c>
      <c r="J130" s="79"/>
      <c r="K130" s="84"/>
      <c r="L130" s="85"/>
      <c r="W130" s="1" t="str">
        <f t="shared" si="10"/>
        <v/>
      </c>
      <c r="X130" s="1" t="str">
        <f t="shared" si="11"/>
        <v/>
      </c>
      <c r="Y130" s="1" t="str">
        <f t="shared" si="12"/>
        <v/>
      </c>
      <c r="Z130" s="1" t="str">
        <f t="shared" si="14"/>
        <v/>
      </c>
      <c r="AB130" s="1">
        <f t="shared" si="15"/>
        <v>1.2499999999999976E-4</v>
      </c>
      <c r="AC130" s="1">
        <f t="shared" si="16"/>
        <v>1.2499999999999976E-4</v>
      </c>
      <c r="AD130" s="1" t="str">
        <f t="shared" si="17"/>
        <v/>
      </c>
    </row>
    <row r="131" spans="2:30" ht="30" customHeight="1" x14ac:dyDescent="0.25">
      <c r="B131" s="1">
        <f t="shared" si="9"/>
        <v>1.2599999999999976E-4</v>
      </c>
      <c r="C131" s="79"/>
      <c r="D131" s="15"/>
      <c r="E131" s="79"/>
      <c r="F131" s="79"/>
      <c r="G131" s="79"/>
      <c r="H131" s="79"/>
      <c r="I131" s="83" t="str">
        <f t="shared" si="13"/>
        <v/>
      </c>
      <c r="J131" s="79"/>
      <c r="K131" s="84"/>
      <c r="L131" s="85"/>
      <c r="W131" s="1" t="str">
        <f t="shared" si="10"/>
        <v/>
      </c>
      <c r="X131" s="1" t="str">
        <f t="shared" si="11"/>
        <v/>
      </c>
      <c r="Y131" s="1" t="str">
        <f t="shared" si="12"/>
        <v/>
      </c>
      <c r="Z131" s="1" t="str">
        <f t="shared" si="14"/>
        <v/>
      </c>
      <c r="AB131" s="1">
        <f t="shared" si="15"/>
        <v>1.2599999999999976E-4</v>
      </c>
      <c r="AC131" s="1">
        <f t="shared" si="16"/>
        <v>1.2599999999999976E-4</v>
      </c>
      <c r="AD131" s="1" t="str">
        <f t="shared" si="17"/>
        <v/>
      </c>
    </row>
    <row r="132" spans="2:30" ht="30" customHeight="1" x14ac:dyDescent="0.25">
      <c r="B132" s="1">
        <f t="shared" si="9"/>
        <v>1.2699999999999975E-4</v>
      </c>
      <c r="C132" s="79"/>
      <c r="D132" s="15"/>
      <c r="E132" s="79"/>
      <c r="F132" s="79"/>
      <c r="G132" s="79"/>
      <c r="H132" s="79"/>
      <c r="I132" s="83" t="str">
        <f t="shared" si="13"/>
        <v/>
      </c>
      <c r="J132" s="79"/>
      <c r="K132" s="84"/>
      <c r="L132" s="85"/>
      <c r="W132" s="1" t="str">
        <f t="shared" si="10"/>
        <v/>
      </c>
      <c r="X132" s="1" t="str">
        <f t="shared" si="11"/>
        <v/>
      </c>
      <c r="Y132" s="1" t="str">
        <f t="shared" si="12"/>
        <v/>
      </c>
      <c r="Z132" s="1" t="str">
        <f t="shared" si="14"/>
        <v/>
      </c>
      <c r="AB132" s="1">
        <f t="shared" si="15"/>
        <v>1.2699999999999975E-4</v>
      </c>
      <c r="AC132" s="1">
        <f t="shared" si="16"/>
        <v>1.2699999999999975E-4</v>
      </c>
      <c r="AD132" s="1" t="str">
        <f t="shared" si="17"/>
        <v/>
      </c>
    </row>
    <row r="133" spans="2:30" ht="30" customHeight="1" x14ac:dyDescent="0.25">
      <c r="B133" s="1">
        <f t="shared" si="9"/>
        <v>1.2799999999999975E-4</v>
      </c>
      <c r="C133" s="79"/>
      <c r="D133" s="15"/>
      <c r="E133" s="79"/>
      <c r="F133" s="79"/>
      <c r="G133" s="79"/>
      <c r="H133" s="79"/>
      <c r="I133" s="83" t="str">
        <f t="shared" si="13"/>
        <v/>
      </c>
      <c r="J133" s="79"/>
      <c r="K133" s="84"/>
      <c r="L133" s="85"/>
      <c r="W133" s="1" t="str">
        <f t="shared" si="10"/>
        <v/>
      </c>
      <c r="X133" s="1" t="str">
        <f t="shared" si="11"/>
        <v/>
      </c>
      <c r="Y133" s="1" t="str">
        <f t="shared" si="12"/>
        <v/>
      </c>
      <c r="Z133" s="1" t="str">
        <f t="shared" si="14"/>
        <v/>
      </c>
      <c r="AB133" s="1">
        <f t="shared" si="15"/>
        <v>1.2799999999999975E-4</v>
      </c>
      <c r="AC133" s="1">
        <f t="shared" si="16"/>
        <v>1.2799999999999975E-4</v>
      </c>
      <c r="AD133" s="1" t="str">
        <f t="shared" si="17"/>
        <v/>
      </c>
    </row>
    <row r="134" spans="2:30" ht="30" customHeight="1" x14ac:dyDescent="0.25">
      <c r="B134" s="1">
        <f t="shared" ref="B134:B197" si="18">AB134</f>
        <v>1.2899999999999975E-4</v>
      </c>
      <c r="C134" s="79"/>
      <c r="D134" s="15"/>
      <c r="E134" s="79"/>
      <c r="F134" s="79"/>
      <c r="G134" s="79"/>
      <c r="H134" s="79"/>
      <c r="I134" s="83" t="str">
        <f t="shared" si="13"/>
        <v/>
      </c>
      <c r="J134" s="79"/>
      <c r="K134" s="84"/>
      <c r="L134" s="85"/>
      <c r="W134" s="1" t="str">
        <f t="shared" ref="W134:W197" si="19">IF(F134="","",VLOOKUP(F134,$N$5:$O$7,2,FALSE))</f>
        <v/>
      </c>
      <c r="X134" s="1" t="str">
        <f t="shared" ref="X134:X197" si="20">IF(G134="","",VLOOKUP(G134,$Q$5:$R$8,2,FALSE))</f>
        <v/>
      </c>
      <c r="Y134" s="1" t="str">
        <f t="shared" ref="Y134:Y197" si="21">IF(H134="","",VLOOKUP(H134,$T$5:$U$9,2,FALSE))</f>
        <v/>
      </c>
      <c r="Z134" s="1" t="str">
        <f t="shared" si="14"/>
        <v/>
      </c>
      <c r="AB134" s="1">
        <f t="shared" si="15"/>
        <v>1.2899999999999975E-4</v>
      </c>
      <c r="AC134" s="1">
        <f t="shared" si="16"/>
        <v>1.2899999999999975E-4</v>
      </c>
      <c r="AD134" s="1" t="str">
        <f t="shared" si="17"/>
        <v/>
      </c>
    </row>
    <row r="135" spans="2:30" ht="30" customHeight="1" x14ac:dyDescent="0.25">
      <c r="B135" s="1">
        <f t="shared" si="18"/>
        <v>1.2999999999999974E-4</v>
      </c>
      <c r="C135" s="79"/>
      <c r="D135" s="15"/>
      <c r="E135" s="79"/>
      <c r="F135" s="79"/>
      <c r="G135" s="79"/>
      <c r="H135" s="79"/>
      <c r="I135" s="83" t="str">
        <f t="shared" ref="I135:I198" si="22">Z135</f>
        <v/>
      </c>
      <c r="J135" s="79"/>
      <c r="K135" s="84"/>
      <c r="L135" s="85"/>
      <c r="W135" s="1" t="str">
        <f t="shared" si="19"/>
        <v/>
      </c>
      <c r="X135" s="1" t="str">
        <f t="shared" si="20"/>
        <v/>
      </c>
      <c r="Y135" s="1" t="str">
        <f t="shared" si="21"/>
        <v/>
      </c>
      <c r="Z135" s="1" t="str">
        <f t="shared" ref="Z135:Z198" si="23">IF(W135="","",IFERROR(W135*X135*Y135,0))</f>
        <v/>
      </c>
      <c r="AB135" s="1">
        <f t="shared" ref="AB135:AB198" si="24">IFERROR(AC135+Z135,AC135)</f>
        <v>1.2999999999999974E-4</v>
      </c>
      <c r="AC135" s="1">
        <f t="shared" ref="AC135:AC198" si="25">AC134+$AC$6</f>
        <v>1.2999999999999974E-4</v>
      </c>
      <c r="AD135" s="1" t="str">
        <f t="shared" ref="AD135:AD198" si="26">IF(C135="","",C135)</f>
        <v/>
      </c>
    </row>
    <row r="136" spans="2:30" ht="30" customHeight="1" x14ac:dyDescent="0.25">
      <c r="B136" s="1">
        <f t="shared" si="18"/>
        <v>1.3099999999999974E-4</v>
      </c>
      <c r="C136" s="79"/>
      <c r="D136" s="15"/>
      <c r="E136" s="79"/>
      <c r="F136" s="79"/>
      <c r="G136" s="79"/>
      <c r="H136" s="79"/>
      <c r="I136" s="83" t="str">
        <f t="shared" si="22"/>
        <v/>
      </c>
      <c r="J136" s="79"/>
      <c r="K136" s="84"/>
      <c r="L136" s="85"/>
      <c r="W136" s="1" t="str">
        <f t="shared" si="19"/>
        <v/>
      </c>
      <c r="X136" s="1" t="str">
        <f t="shared" si="20"/>
        <v/>
      </c>
      <c r="Y136" s="1" t="str">
        <f t="shared" si="21"/>
        <v/>
      </c>
      <c r="Z136" s="1" t="str">
        <f t="shared" si="23"/>
        <v/>
      </c>
      <c r="AB136" s="1">
        <f t="shared" si="24"/>
        <v>1.3099999999999974E-4</v>
      </c>
      <c r="AC136" s="1">
        <f t="shared" si="25"/>
        <v>1.3099999999999974E-4</v>
      </c>
      <c r="AD136" s="1" t="str">
        <f t="shared" si="26"/>
        <v/>
      </c>
    </row>
    <row r="137" spans="2:30" ht="30" customHeight="1" x14ac:dyDescent="0.25">
      <c r="B137" s="1">
        <f t="shared" si="18"/>
        <v>1.3199999999999974E-4</v>
      </c>
      <c r="C137" s="79"/>
      <c r="D137" s="15"/>
      <c r="E137" s="79"/>
      <c r="F137" s="79"/>
      <c r="G137" s="79"/>
      <c r="H137" s="79"/>
      <c r="I137" s="83" t="str">
        <f t="shared" si="22"/>
        <v/>
      </c>
      <c r="J137" s="79"/>
      <c r="K137" s="84"/>
      <c r="L137" s="85"/>
      <c r="W137" s="1" t="str">
        <f t="shared" si="19"/>
        <v/>
      </c>
      <c r="X137" s="1" t="str">
        <f t="shared" si="20"/>
        <v/>
      </c>
      <c r="Y137" s="1" t="str">
        <f t="shared" si="21"/>
        <v/>
      </c>
      <c r="Z137" s="1" t="str">
        <f t="shared" si="23"/>
        <v/>
      </c>
      <c r="AB137" s="1">
        <f t="shared" si="24"/>
        <v>1.3199999999999974E-4</v>
      </c>
      <c r="AC137" s="1">
        <f t="shared" si="25"/>
        <v>1.3199999999999974E-4</v>
      </c>
      <c r="AD137" s="1" t="str">
        <f t="shared" si="26"/>
        <v/>
      </c>
    </row>
    <row r="138" spans="2:30" ht="30" customHeight="1" x14ac:dyDescent="0.25">
      <c r="B138" s="1">
        <f t="shared" si="18"/>
        <v>1.3299999999999974E-4</v>
      </c>
      <c r="C138" s="79"/>
      <c r="D138" s="15"/>
      <c r="E138" s="79"/>
      <c r="F138" s="79"/>
      <c r="G138" s="79"/>
      <c r="H138" s="79"/>
      <c r="I138" s="83" t="str">
        <f t="shared" si="22"/>
        <v/>
      </c>
      <c r="J138" s="79"/>
      <c r="K138" s="84"/>
      <c r="L138" s="85"/>
      <c r="W138" s="1" t="str">
        <f t="shared" si="19"/>
        <v/>
      </c>
      <c r="X138" s="1" t="str">
        <f t="shared" si="20"/>
        <v/>
      </c>
      <c r="Y138" s="1" t="str">
        <f t="shared" si="21"/>
        <v/>
      </c>
      <c r="Z138" s="1" t="str">
        <f t="shared" si="23"/>
        <v/>
      </c>
      <c r="AB138" s="1">
        <f t="shared" si="24"/>
        <v>1.3299999999999974E-4</v>
      </c>
      <c r="AC138" s="1">
        <f t="shared" si="25"/>
        <v>1.3299999999999974E-4</v>
      </c>
      <c r="AD138" s="1" t="str">
        <f t="shared" si="26"/>
        <v/>
      </c>
    </row>
    <row r="139" spans="2:30" ht="30" customHeight="1" x14ac:dyDescent="0.25">
      <c r="B139" s="1">
        <f t="shared" si="18"/>
        <v>1.3399999999999973E-4</v>
      </c>
      <c r="C139" s="79"/>
      <c r="D139" s="15"/>
      <c r="E139" s="79"/>
      <c r="F139" s="79"/>
      <c r="G139" s="79"/>
      <c r="H139" s="79"/>
      <c r="I139" s="83" t="str">
        <f t="shared" si="22"/>
        <v/>
      </c>
      <c r="J139" s="79"/>
      <c r="K139" s="84"/>
      <c r="L139" s="85"/>
      <c r="W139" s="1" t="str">
        <f t="shared" si="19"/>
        <v/>
      </c>
      <c r="X139" s="1" t="str">
        <f t="shared" si="20"/>
        <v/>
      </c>
      <c r="Y139" s="1" t="str">
        <f t="shared" si="21"/>
        <v/>
      </c>
      <c r="Z139" s="1" t="str">
        <f t="shared" si="23"/>
        <v/>
      </c>
      <c r="AB139" s="1">
        <f t="shared" si="24"/>
        <v>1.3399999999999973E-4</v>
      </c>
      <c r="AC139" s="1">
        <f t="shared" si="25"/>
        <v>1.3399999999999973E-4</v>
      </c>
      <c r="AD139" s="1" t="str">
        <f t="shared" si="26"/>
        <v/>
      </c>
    </row>
    <row r="140" spans="2:30" ht="30" customHeight="1" x14ac:dyDescent="0.25">
      <c r="B140" s="1">
        <f t="shared" si="18"/>
        <v>1.3499999999999973E-4</v>
      </c>
      <c r="C140" s="79"/>
      <c r="D140" s="15"/>
      <c r="E140" s="79"/>
      <c r="F140" s="79"/>
      <c r="G140" s="79"/>
      <c r="H140" s="79"/>
      <c r="I140" s="83" t="str">
        <f t="shared" si="22"/>
        <v/>
      </c>
      <c r="J140" s="79"/>
      <c r="K140" s="84"/>
      <c r="L140" s="85"/>
      <c r="W140" s="1" t="str">
        <f t="shared" si="19"/>
        <v/>
      </c>
      <c r="X140" s="1" t="str">
        <f t="shared" si="20"/>
        <v/>
      </c>
      <c r="Y140" s="1" t="str">
        <f t="shared" si="21"/>
        <v/>
      </c>
      <c r="Z140" s="1" t="str">
        <f t="shared" si="23"/>
        <v/>
      </c>
      <c r="AB140" s="1">
        <f t="shared" si="24"/>
        <v>1.3499999999999973E-4</v>
      </c>
      <c r="AC140" s="1">
        <f t="shared" si="25"/>
        <v>1.3499999999999973E-4</v>
      </c>
      <c r="AD140" s="1" t="str">
        <f t="shared" si="26"/>
        <v/>
      </c>
    </row>
    <row r="141" spans="2:30" ht="30" customHeight="1" x14ac:dyDescent="0.25">
      <c r="B141" s="1">
        <f t="shared" si="18"/>
        <v>1.3599999999999973E-4</v>
      </c>
      <c r="C141" s="79"/>
      <c r="D141" s="15"/>
      <c r="E141" s="79"/>
      <c r="F141" s="79"/>
      <c r="G141" s="79"/>
      <c r="H141" s="79"/>
      <c r="I141" s="83" t="str">
        <f t="shared" si="22"/>
        <v/>
      </c>
      <c r="J141" s="79"/>
      <c r="K141" s="84"/>
      <c r="L141" s="85"/>
      <c r="W141" s="1" t="str">
        <f t="shared" si="19"/>
        <v/>
      </c>
      <c r="X141" s="1" t="str">
        <f t="shared" si="20"/>
        <v/>
      </c>
      <c r="Y141" s="1" t="str">
        <f t="shared" si="21"/>
        <v/>
      </c>
      <c r="Z141" s="1" t="str">
        <f t="shared" si="23"/>
        <v/>
      </c>
      <c r="AB141" s="1">
        <f t="shared" si="24"/>
        <v>1.3599999999999973E-4</v>
      </c>
      <c r="AC141" s="1">
        <f t="shared" si="25"/>
        <v>1.3599999999999973E-4</v>
      </c>
      <c r="AD141" s="1" t="str">
        <f t="shared" si="26"/>
        <v/>
      </c>
    </row>
    <row r="142" spans="2:30" ht="30" customHeight="1" x14ac:dyDescent="0.25">
      <c r="B142" s="1">
        <f t="shared" si="18"/>
        <v>1.3699999999999973E-4</v>
      </c>
      <c r="C142" s="79"/>
      <c r="D142" s="15"/>
      <c r="E142" s="79"/>
      <c r="F142" s="79"/>
      <c r="G142" s="79"/>
      <c r="H142" s="79"/>
      <c r="I142" s="83" t="str">
        <f t="shared" si="22"/>
        <v/>
      </c>
      <c r="J142" s="79"/>
      <c r="K142" s="84"/>
      <c r="L142" s="85"/>
      <c r="W142" s="1" t="str">
        <f t="shared" si="19"/>
        <v/>
      </c>
      <c r="X142" s="1" t="str">
        <f t="shared" si="20"/>
        <v/>
      </c>
      <c r="Y142" s="1" t="str">
        <f t="shared" si="21"/>
        <v/>
      </c>
      <c r="Z142" s="1" t="str">
        <f t="shared" si="23"/>
        <v/>
      </c>
      <c r="AB142" s="1">
        <f t="shared" si="24"/>
        <v>1.3699999999999973E-4</v>
      </c>
      <c r="AC142" s="1">
        <f t="shared" si="25"/>
        <v>1.3699999999999973E-4</v>
      </c>
      <c r="AD142" s="1" t="str">
        <f t="shared" si="26"/>
        <v/>
      </c>
    </row>
    <row r="143" spans="2:30" ht="30" customHeight="1" x14ac:dyDescent="0.25">
      <c r="B143" s="1">
        <f t="shared" si="18"/>
        <v>1.3799999999999972E-4</v>
      </c>
      <c r="C143" s="79"/>
      <c r="D143" s="15"/>
      <c r="E143" s="79"/>
      <c r="F143" s="79"/>
      <c r="G143" s="79"/>
      <c r="H143" s="79"/>
      <c r="I143" s="83" t="str">
        <f t="shared" si="22"/>
        <v/>
      </c>
      <c r="J143" s="79"/>
      <c r="K143" s="84"/>
      <c r="L143" s="85"/>
      <c r="W143" s="1" t="str">
        <f t="shared" si="19"/>
        <v/>
      </c>
      <c r="X143" s="1" t="str">
        <f t="shared" si="20"/>
        <v/>
      </c>
      <c r="Y143" s="1" t="str">
        <f t="shared" si="21"/>
        <v/>
      </c>
      <c r="Z143" s="1" t="str">
        <f t="shared" si="23"/>
        <v/>
      </c>
      <c r="AB143" s="1">
        <f t="shared" si="24"/>
        <v>1.3799999999999972E-4</v>
      </c>
      <c r="AC143" s="1">
        <f t="shared" si="25"/>
        <v>1.3799999999999972E-4</v>
      </c>
      <c r="AD143" s="1" t="str">
        <f t="shared" si="26"/>
        <v/>
      </c>
    </row>
    <row r="144" spans="2:30" ht="30" customHeight="1" x14ac:dyDescent="0.25">
      <c r="B144" s="1">
        <f t="shared" si="18"/>
        <v>1.3899999999999972E-4</v>
      </c>
      <c r="C144" s="79"/>
      <c r="D144" s="15"/>
      <c r="E144" s="79"/>
      <c r="F144" s="79"/>
      <c r="G144" s="79"/>
      <c r="H144" s="79"/>
      <c r="I144" s="83" t="str">
        <f t="shared" si="22"/>
        <v/>
      </c>
      <c r="J144" s="79"/>
      <c r="K144" s="84"/>
      <c r="L144" s="85"/>
      <c r="W144" s="1" t="str">
        <f t="shared" si="19"/>
        <v/>
      </c>
      <c r="X144" s="1" t="str">
        <f t="shared" si="20"/>
        <v/>
      </c>
      <c r="Y144" s="1" t="str">
        <f t="shared" si="21"/>
        <v/>
      </c>
      <c r="Z144" s="1" t="str">
        <f t="shared" si="23"/>
        <v/>
      </c>
      <c r="AB144" s="1">
        <f t="shared" si="24"/>
        <v>1.3899999999999972E-4</v>
      </c>
      <c r="AC144" s="1">
        <f t="shared" si="25"/>
        <v>1.3899999999999972E-4</v>
      </c>
      <c r="AD144" s="1" t="str">
        <f t="shared" si="26"/>
        <v/>
      </c>
    </row>
    <row r="145" spans="2:30" ht="30" customHeight="1" x14ac:dyDescent="0.25">
      <c r="B145" s="1">
        <f t="shared" si="18"/>
        <v>1.3999999999999972E-4</v>
      </c>
      <c r="C145" s="79"/>
      <c r="D145" s="15"/>
      <c r="E145" s="79"/>
      <c r="F145" s="79"/>
      <c r="G145" s="79"/>
      <c r="H145" s="79"/>
      <c r="I145" s="83" t="str">
        <f t="shared" si="22"/>
        <v/>
      </c>
      <c r="J145" s="79"/>
      <c r="K145" s="84"/>
      <c r="L145" s="85"/>
      <c r="W145" s="1" t="str">
        <f t="shared" si="19"/>
        <v/>
      </c>
      <c r="X145" s="1" t="str">
        <f t="shared" si="20"/>
        <v/>
      </c>
      <c r="Y145" s="1" t="str">
        <f t="shared" si="21"/>
        <v/>
      </c>
      <c r="Z145" s="1" t="str">
        <f t="shared" si="23"/>
        <v/>
      </c>
      <c r="AB145" s="1">
        <f t="shared" si="24"/>
        <v>1.3999999999999972E-4</v>
      </c>
      <c r="AC145" s="1">
        <f t="shared" si="25"/>
        <v>1.3999999999999972E-4</v>
      </c>
      <c r="AD145" s="1" t="str">
        <f t="shared" si="26"/>
        <v/>
      </c>
    </row>
    <row r="146" spans="2:30" ht="30" customHeight="1" x14ac:dyDescent="0.25">
      <c r="B146" s="1">
        <f t="shared" si="18"/>
        <v>1.4099999999999971E-4</v>
      </c>
      <c r="C146" s="79"/>
      <c r="D146" s="15"/>
      <c r="E146" s="79"/>
      <c r="F146" s="79"/>
      <c r="G146" s="79"/>
      <c r="H146" s="79"/>
      <c r="I146" s="83" t="str">
        <f t="shared" si="22"/>
        <v/>
      </c>
      <c r="J146" s="79"/>
      <c r="K146" s="84"/>
      <c r="L146" s="85"/>
      <c r="W146" s="1" t="str">
        <f t="shared" si="19"/>
        <v/>
      </c>
      <c r="X146" s="1" t="str">
        <f t="shared" si="20"/>
        <v/>
      </c>
      <c r="Y146" s="1" t="str">
        <f t="shared" si="21"/>
        <v/>
      </c>
      <c r="Z146" s="1" t="str">
        <f t="shared" si="23"/>
        <v/>
      </c>
      <c r="AB146" s="1">
        <f t="shared" si="24"/>
        <v>1.4099999999999971E-4</v>
      </c>
      <c r="AC146" s="1">
        <f t="shared" si="25"/>
        <v>1.4099999999999971E-4</v>
      </c>
      <c r="AD146" s="1" t="str">
        <f t="shared" si="26"/>
        <v/>
      </c>
    </row>
    <row r="147" spans="2:30" ht="30" customHeight="1" x14ac:dyDescent="0.25">
      <c r="B147" s="1">
        <f t="shared" si="18"/>
        <v>1.4199999999999971E-4</v>
      </c>
      <c r="C147" s="79"/>
      <c r="D147" s="15"/>
      <c r="E147" s="79"/>
      <c r="F147" s="79"/>
      <c r="G147" s="79"/>
      <c r="H147" s="79"/>
      <c r="I147" s="83" t="str">
        <f t="shared" si="22"/>
        <v/>
      </c>
      <c r="J147" s="79"/>
      <c r="K147" s="84"/>
      <c r="L147" s="85"/>
      <c r="W147" s="1" t="str">
        <f t="shared" si="19"/>
        <v/>
      </c>
      <c r="X147" s="1" t="str">
        <f t="shared" si="20"/>
        <v/>
      </c>
      <c r="Y147" s="1" t="str">
        <f t="shared" si="21"/>
        <v/>
      </c>
      <c r="Z147" s="1" t="str">
        <f t="shared" si="23"/>
        <v/>
      </c>
      <c r="AB147" s="1">
        <f t="shared" si="24"/>
        <v>1.4199999999999971E-4</v>
      </c>
      <c r="AC147" s="1">
        <f t="shared" si="25"/>
        <v>1.4199999999999971E-4</v>
      </c>
      <c r="AD147" s="1" t="str">
        <f t="shared" si="26"/>
        <v/>
      </c>
    </row>
    <row r="148" spans="2:30" ht="30" customHeight="1" x14ac:dyDescent="0.25">
      <c r="B148" s="1">
        <f t="shared" si="18"/>
        <v>1.4299999999999971E-4</v>
      </c>
      <c r="C148" s="79"/>
      <c r="D148" s="15"/>
      <c r="E148" s="79"/>
      <c r="F148" s="79"/>
      <c r="G148" s="79"/>
      <c r="H148" s="79"/>
      <c r="I148" s="83" t="str">
        <f t="shared" si="22"/>
        <v/>
      </c>
      <c r="J148" s="79"/>
      <c r="K148" s="84"/>
      <c r="L148" s="85"/>
      <c r="W148" s="1" t="str">
        <f t="shared" si="19"/>
        <v/>
      </c>
      <c r="X148" s="1" t="str">
        <f t="shared" si="20"/>
        <v/>
      </c>
      <c r="Y148" s="1" t="str">
        <f t="shared" si="21"/>
        <v/>
      </c>
      <c r="Z148" s="1" t="str">
        <f t="shared" si="23"/>
        <v/>
      </c>
      <c r="AB148" s="1">
        <f t="shared" si="24"/>
        <v>1.4299999999999971E-4</v>
      </c>
      <c r="AC148" s="1">
        <f t="shared" si="25"/>
        <v>1.4299999999999971E-4</v>
      </c>
      <c r="AD148" s="1" t="str">
        <f t="shared" si="26"/>
        <v/>
      </c>
    </row>
    <row r="149" spans="2:30" ht="30" customHeight="1" x14ac:dyDescent="0.25">
      <c r="B149" s="1">
        <f t="shared" si="18"/>
        <v>1.4399999999999971E-4</v>
      </c>
      <c r="C149" s="79"/>
      <c r="D149" s="15"/>
      <c r="E149" s="79"/>
      <c r="F149" s="79"/>
      <c r="G149" s="79"/>
      <c r="H149" s="79"/>
      <c r="I149" s="83" t="str">
        <f t="shared" si="22"/>
        <v/>
      </c>
      <c r="J149" s="79"/>
      <c r="K149" s="84"/>
      <c r="L149" s="85"/>
      <c r="W149" s="1" t="str">
        <f t="shared" si="19"/>
        <v/>
      </c>
      <c r="X149" s="1" t="str">
        <f t="shared" si="20"/>
        <v/>
      </c>
      <c r="Y149" s="1" t="str">
        <f t="shared" si="21"/>
        <v/>
      </c>
      <c r="Z149" s="1" t="str">
        <f t="shared" si="23"/>
        <v/>
      </c>
      <c r="AB149" s="1">
        <f t="shared" si="24"/>
        <v>1.4399999999999971E-4</v>
      </c>
      <c r="AC149" s="1">
        <f t="shared" si="25"/>
        <v>1.4399999999999971E-4</v>
      </c>
      <c r="AD149" s="1" t="str">
        <f t="shared" si="26"/>
        <v/>
      </c>
    </row>
    <row r="150" spans="2:30" ht="30" customHeight="1" x14ac:dyDescent="0.25">
      <c r="B150" s="1">
        <f t="shared" si="18"/>
        <v>1.449999999999997E-4</v>
      </c>
      <c r="C150" s="79"/>
      <c r="D150" s="15"/>
      <c r="E150" s="79"/>
      <c r="F150" s="79"/>
      <c r="G150" s="79"/>
      <c r="H150" s="79"/>
      <c r="I150" s="83" t="str">
        <f t="shared" si="22"/>
        <v/>
      </c>
      <c r="J150" s="79"/>
      <c r="K150" s="84"/>
      <c r="L150" s="85"/>
      <c r="W150" s="1" t="str">
        <f t="shared" si="19"/>
        <v/>
      </c>
      <c r="X150" s="1" t="str">
        <f t="shared" si="20"/>
        <v/>
      </c>
      <c r="Y150" s="1" t="str">
        <f t="shared" si="21"/>
        <v/>
      </c>
      <c r="Z150" s="1" t="str">
        <f t="shared" si="23"/>
        <v/>
      </c>
      <c r="AB150" s="1">
        <f t="shared" si="24"/>
        <v>1.449999999999997E-4</v>
      </c>
      <c r="AC150" s="1">
        <f t="shared" si="25"/>
        <v>1.449999999999997E-4</v>
      </c>
      <c r="AD150" s="1" t="str">
        <f t="shared" si="26"/>
        <v/>
      </c>
    </row>
    <row r="151" spans="2:30" ht="30" customHeight="1" x14ac:dyDescent="0.25">
      <c r="B151" s="1">
        <f t="shared" si="18"/>
        <v>1.459999999999997E-4</v>
      </c>
      <c r="C151" s="79"/>
      <c r="D151" s="15"/>
      <c r="E151" s="79"/>
      <c r="F151" s="79"/>
      <c r="G151" s="79"/>
      <c r="H151" s="79"/>
      <c r="I151" s="83" t="str">
        <f t="shared" si="22"/>
        <v/>
      </c>
      <c r="J151" s="79"/>
      <c r="K151" s="84"/>
      <c r="L151" s="85"/>
      <c r="W151" s="1" t="str">
        <f t="shared" si="19"/>
        <v/>
      </c>
      <c r="X151" s="1" t="str">
        <f t="shared" si="20"/>
        <v/>
      </c>
      <c r="Y151" s="1" t="str">
        <f t="shared" si="21"/>
        <v/>
      </c>
      <c r="Z151" s="1" t="str">
        <f t="shared" si="23"/>
        <v/>
      </c>
      <c r="AB151" s="1">
        <f t="shared" si="24"/>
        <v>1.459999999999997E-4</v>
      </c>
      <c r="AC151" s="1">
        <f t="shared" si="25"/>
        <v>1.459999999999997E-4</v>
      </c>
      <c r="AD151" s="1" t="str">
        <f t="shared" si="26"/>
        <v/>
      </c>
    </row>
    <row r="152" spans="2:30" ht="30" customHeight="1" x14ac:dyDescent="0.25">
      <c r="B152" s="1">
        <f t="shared" si="18"/>
        <v>1.469999999999997E-4</v>
      </c>
      <c r="C152" s="79"/>
      <c r="D152" s="15"/>
      <c r="E152" s="79"/>
      <c r="F152" s="79"/>
      <c r="G152" s="79"/>
      <c r="H152" s="79"/>
      <c r="I152" s="83" t="str">
        <f t="shared" si="22"/>
        <v/>
      </c>
      <c r="J152" s="79"/>
      <c r="K152" s="84"/>
      <c r="L152" s="85"/>
      <c r="W152" s="1" t="str">
        <f t="shared" si="19"/>
        <v/>
      </c>
      <c r="X152" s="1" t="str">
        <f t="shared" si="20"/>
        <v/>
      </c>
      <c r="Y152" s="1" t="str">
        <f t="shared" si="21"/>
        <v/>
      </c>
      <c r="Z152" s="1" t="str">
        <f t="shared" si="23"/>
        <v/>
      </c>
      <c r="AB152" s="1">
        <f t="shared" si="24"/>
        <v>1.469999999999997E-4</v>
      </c>
      <c r="AC152" s="1">
        <f t="shared" si="25"/>
        <v>1.469999999999997E-4</v>
      </c>
      <c r="AD152" s="1" t="str">
        <f t="shared" si="26"/>
        <v/>
      </c>
    </row>
    <row r="153" spans="2:30" ht="30" customHeight="1" x14ac:dyDescent="0.25">
      <c r="B153" s="1">
        <f t="shared" si="18"/>
        <v>1.4799999999999969E-4</v>
      </c>
      <c r="C153" s="79"/>
      <c r="D153" s="15"/>
      <c r="E153" s="79"/>
      <c r="F153" s="79"/>
      <c r="G153" s="79"/>
      <c r="H153" s="79"/>
      <c r="I153" s="83" t="str">
        <f t="shared" si="22"/>
        <v/>
      </c>
      <c r="J153" s="79"/>
      <c r="K153" s="84"/>
      <c r="L153" s="85"/>
      <c r="W153" s="1" t="str">
        <f t="shared" si="19"/>
        <v/>
      </c>
      <c r="X153" s="1" t="str">
        <f t="shared" si="20"/>
        <v/>
      </c>
      <c r="Y153" s="1" t="str">
        <f t="shared" si="21"/>
        <v/>
      </c>
      <c r="Z153" s="1" t="str">
        <f t="shared" si="23"/>
        <v/>
      </c>
      <c r="AB153" s="1">
        <f t="shared" si="24"/>
        <v>1.4799999999999969E-4</v>
      </c>
      <c r="AC153" s="1">
        <f t="shared" si="25"/>
        <v>1.4799999999999969E-4</v>
      </c>
      <c r="AD153" s="1" t="str">
        <f t="shared" si="26"/>
        <v/>
      </c>
    </row>
    <row r="154" spans="2:30" ht="30" customHeight="1" x14ac:dyDescent="0.25">
      <c r="B154" s="1">
        <f t="shared" si="18"/>
        <v>1.4899999999999969E-4</v>
      </c>
      <c r="C154" s="79"/>
      <c r="D154" s="15"/>
      <c r="E154" s="79"/>
      <c r="F154" s="79"/>
      <c r="G154" s="79"/>
      <c r="H154" s="79"/>
      <c r="I154" s="83" t="str">
        <f t="shared" si="22"/>
        <v/>
      </c>
      <c r="J154" s="79"/>
      <c r="K154" s="84"/>
      <c r="L154" s="85"/>
      <c r="W154" s="1" t="str">
        <f t="shared" si="19"/>
        <v/>
      </c>
      <c r="X154" s="1" t="str">
        <f t="shared" si="20"/>
        <v/>
      </c>
      <c r="Y154" s="1" t="str">
        <f t="shared" si="21"/>
        <v/>
      </c>
      <c r="Z154" s="1" t="str">
        <f t="shared" si="23"/>
        <v/>
      </c>
      <c r="AB154" s="1">
        <f t="shared" si="24"/>
        <v>1.4899999999999969E-4</v>
      </c>
      <c r="AC154" s="1">
        <f t="shared" si="25"/>
        <v>1.4899999999999969E-4</v>
      </c>
      <c r="AD154" s="1" t="str">
        <f t="shared" si="26"/>
        <v/>
      </c>
    </row>
    <row r="155" spans="2:30" ht="30" customHeight="1" x14ac:dyDescent="0.25">
      <c r="B155" s="1">
        <f t="shared" si="18"/>
        <v>1.4999999999999969E-4</v>
      </c>
      <c r="C155" s="79"/>
      <c r="D155" s="15"/>
      <c r="E155" s="79"/>
      <c r="F155" s="79"/>
      <c r="G155" s="79"/>
      <c r="H155" s="79"/>
      <c r="I155" s="83" t="str">
        <f t="shared" si="22"/>
        <v/>
      </c>
      <c r="J155" s="79"/>
      <c r="K155" s="84"/>
      <c r="L155" s="85"/>
      <c r="W155" s="1" t="str">
        <f t="shared" si="19"/>
        <v/>
      </c>
      <c r="X155" s="1" t="str">
        <f t="shared" si="20"/>
        <v/>
      </c>
      <c r="Y155" s="1" t="str">
        <f t="shared" si="21"/>
        <v/>
      </c>
      <c r="Z155" s="1" t="str">
        <f t="shared" si="23"/>
        <v/>
      </c>
      <c r="AB155" s="1">
        <f t="shared" si="24"/>
        <v>1.4999999999999969E-4</v>
      </c>
      <c r="AC155" s="1">
        <f t="shared" si="25"/>
        <v>1.4999999999999969E-4</v>
      </c>
      <c r="AD155" s="1" t="str">
        <f t="shared" si="26"/>
        <v/>
      </c>
    </row>
    <row r="156" spans="2:30" ht="30" customHeight="1" x14ac:dyDescent="0.25">
      <c r="B156" s="1">
        <f t="shared" si="18"/>
        <v>1.5099999999999969E-4</v>
      </c>
      <c r="C156" s="79"/>
      <c r="D156" s="15"/>
      <c r="E156" s="79"/>
      <c r="F156" s="79"/>
      <c r="G156" s="79"/>
      <c r="H156" s="79"/>
      <c r="I156" s="83" t="str">
        <f t="shared" si="22"/>
        <v/>
      </c>
      <c r="J156" s="79"/>
      <c r="K156" s="84"/>
      <c r="L156" s="85"/>
      <c r="W156" s="1" t="str">
        <f t="shared" si="19"/>
        <v/>
      </c>
      <c r="X156" s="1" t="str">
        <f t="shared" si="20"/>
        <v/>
      </c>
      <c r="Y156" s="1" t="str">
        <f t="shared" si="21"/>
        <v/>
      </c>
      <c r="Z156" s="1" t="str">
        <f t="shared" si="23"/>
        <v/>
      </c>
      <c r="AB156" s="1">
        <f t="shared" si="24"/>
        <v>1.5099999999999969E-4</v>
      </c>
      <c r="AC156" s="1">
        <f t="shared" si="25"/>
        <v>1.5099999999999969E-4</v>
      </c>
      <c r="AD156" s="1" t="str">
        <f t="shared" si="26"/>
        <v/>
      </c>
    </row>
    <row r="157" spans="2:30" ht="30" customHeight="1" x14ac:dyDescent="0.25">
      <c r="B157" s="1">
        <f t="shared" si="18"/>
        <v>1.5199999999999968E-4</v>
      </c>
      <c r="C157" s="79"/>
      <c r="D157" s="15"/>
      <c r="E157" s="79"/>
      <c r="F157" s="79"/>
      <c r="G157" s="79"/>
      <c r="H157" s="79"/>
      <c r="I157" s="83" t="str">
        <f t="shared" si="22"/>
        <v/>
      </c>
      <c r="J157" s="79"/>
      <c r="K157" s="84"/>
      <c r="L157" s="85"/>
      <c r="W157" s="1" t="str">
        <f t="shared" si="19"/>
        <v/>
      </c>
      <c r="X157" s="1" t="str">
        <f t="shared" si="20"/>
        <v/>
      </c>
      <c r="Y157" s="1" t="str">
        <f t="shared" si="21"/>
        <v/>
      </c>
      <c r="Z157" s="1" t="str">
        <f t="shared" si="23"/>
        <v/>
      </c>
      <c r="AB157" s="1">
        <f t="shared" si="24"/>
        <v>1.5199999999999968E-4</v>
      </c>
      <c r="AC157" s="1">
        <f t="shared" si="25"/>
        <v>1.5199999999999968E-4</v>
      </c>
      <c r="AD157" s="1" t="str">
        <f t="shared" si="26"/>
        <v/>
      </c>
    </row>
    <row r="158" spans="2:30" ht="30" customHeight="1" x14ac:dyDescent="0.25">
      <c r="B158" s="1">
        <f t="shared" si="18"/>
        <v>1.5299999999999968E-4</v>
      </c>
      <c r="C158" s="79"/>
      <c r="D158" s="15"/>
      <c r="E158" s="79"/>
      <c r="F158" s="79"/>
      <c r="G158" s="79"/>
      <c r="H158" s="79"/>
      <c r="I158" s="83" t="str">
        <f t="shared" si="22"/>
        <v/>
      </c>
      <c r="J158" s="79"/>
      <c r="K158" s="84"/>
      <c r="L158" s="85"/>
      <c r="W158" s="1" t="str">
        <f t="shared" si="19"/>
        <v/>
      </c>
      <c r="X158" s="1" t="str">
        <f t="shared" si="20"/>
        <v/>
      </c>
      <c r="Y158" s="1" t="str">
        <f t="shared" si="21"/>
        <v/>
      </c>
      <c r="Z158" s="1" t="str">
        <f t="shared" si="23"/>
        <v/>
      </c>
      <c r="AB158" s="1">
        <f t="shared" si="24"/>
        <v>1.5299999999999968E-4</v>
      </c>
      <c r="AC158" s="1">
        <f t="shared" si="25"/>
        <v>1.5299999999999968E-4</v>
      </c>
      <c r="AD158" s="1" t="str">
        <f t="shared" si="26"/>
        <v/>
      </c>
    </row>
    <row r="159" spans="2:30" ht="30" customHeight="1" x14ac:dyDescent="0.25">
      <c r="B159" s="1">
        <f t="shared" si="18"/>
        <v>1.5399999999999968E-4</v>
      </c>
      <c r="C159" s="79"/>
      <c r="D159" s="15"/>
      <c r="E159" s="79"/>
      <c r="F159" s="79"/>
      <c r="G159" s="79"/>
      <c r="H159" s="79"/>
      <c r="I159" s="83" t="str">
        <f t="shared" si="22"/>
        <v/>
      </c>
      <c r="J159" s="79"/>
      <c r="K159" s="84"/>
      <c r="L159" s="85"/>
      <c r="W159" s="1" t="str">
        <f t="shared" si="19"/>
        <v/>
      </c>
      <c r="X159" s="1" t="str">
        <f t="shared" si="20"/>
        <v/>
      </c>
      <c r="Y159" s="1" t="str">
        <f t="shared" si="21"/>
        <v/>
      </c>
      <c r="Z159" s="1" t="str">
        <f t="shared" si="23"/>
        <v/>
      </c>
      <c r="AB159" s="1">
        <f t="shared" si="24"/>
        <v>1.5399999999999968E-4</v>
      </c>
      <c r="AC159" s="1">
        <f t="shared" si="25"/>
        <v>1.5399999999999968E-4</v>
      </c>
      <c r="AD159" s="1" t="str">
        <f t="shared" si="26"/>
        <v/>
      </c>
    </row>
    <row r="160" spans="2:30" ht="30" customHeight="1" x14ac:dyDescent="0.25">
      <c r="B160" s="1">
        <f t="shared" si="18"/>
        <v>1.5499999999999967E-4</v>
      </c>
      <c r="C160" s="79"/>
      <c r="D160" s="15"/>
      <c r="E160" s="79"/>
      <c r="F160" s="79"/>
      <c r="G160" s="79"/>
      <c r="H160" s="79"/>
      <c r="I160" s="83" t="str">
        <f t="shared" si="22"/>
        <v/>
      </c>
      <c r="J160" s="79"/>
      <c r="K160" s="84"/>
      <c r="L160" s="85"/>
      <c r="W160" s="1" t="str">
        <f t="shared" si="19"/>
        <v/>
      </c>
      <c r="X160" s="1" t="str">
        <f t="shared" si="20"/>
        <v/>
      </c>
      <c r="Y160" s="1" t="str">
        <f t="shared" si="21"/>
        <v/>
      </c>
      <c r="Z160" s="1" t="str">
        <f t="shared" si="23"/>
        <v/>
      </c>
      <c r="AB160" s="1">
        <f t="shared" si="24"/>
        <v>1.5499999999999967E-4</v>
      </c>
      <c r="AC160" s="1">
        <f t="shared" si="25"/>
        <v>1.5499999999999967E-4</v>
      </c>
      <c r="AD160" s="1" t="str">
        <f t="shared" si="26"/>
        <v/>
      </c>
    </row>
    <row r="161" spans="2:30" ht="30" customHeight="1" x14ac:dyDescent="0.25">
      <c r="B161" s="1">
        <f t="shared" si="18"/>
        <v>1.5599999999999967E-4</v>
      </c>
      <c r="C161" s="79"/>
      <c r="D161" s="15"/>
      <c r="E161" s="79"/>
      <c r="F161" s="79"/>
      <c r="G161" s="79"/>
      <c r="H161" s="79"/>
      <c r="I161" s="83" t="str">
        <f t="shared" si="22"/>
        <v/>
      </c>
      <c r="J161" s="79"/>
      <c r="K161" s="84"/>
      <c r="L161" s="85"/>
      <c r="W161" s="1" t="str">
        <f t="shared" si="19"/>
        <v/>
      </c>
      <c r="X161" s="1" t="str">
        <f t="shared" si="20"/>
        <v/>
      </c>
      <c r="Y161" s="1" t="str">
        <f t="shared" si="21"/>
        <v/>
      </c>
      <c r="Z161" s="1" t="str">
        <f t="shared" si="23"/>
        <v/>
      </c>
      <c r="AB161" s="1">
        <f t="shared" si="24"/>
        <v>1.5599999999999967E-4</v>
      </c>
      <c r="AC161" s="1">
        <f t="shared" si="25"/>
        <v>1.5599999999999967E-4</v>
      </c>
      <c r="AD161" s="1" t="str">
        <f t="shared" si="26"/>
        <v/>
      </c>
    </row>
    <row r="162" spans="2:30" ht="30" customHeight="1" x14ac:dyDescent="0.25">
      <c r="B162" s="1">
        <f t="shared" si="18"/>
        <v>1.5699999999999967E-4</v>
      </c>
      <c r="C162" s="79"/>
      <c r="D162" s="15"/>
      <c r="E162" s="79"/>
      <c r="F162" s="79"/>
      <c r="G162" s="79"/>
      <c r="H162" s="79"/>
      <c r="I162" s="83" t="str">
        <f t="shared" si="22"/>
        <v/>
      </c>
      <c r="J162" s="79"/>
      <c r="K162" s="84"/>
      <c r="L162" s="85"/>
      <c r="W162" s="1" t="str">
        <f t="shared" si="19"/>
        <v/>
      </c>
      <c r="X162" s="1" t="str">
        <f t="shared" si="20"/>
        <v/>
      </c>
      <c r="Y162" s="1" t="str">
        <f t="shared" si="21"/>
        <v/>
      </c>
      <c r="Z162" s="1" t="str">
        <f t="shared" si="23"/>
        <v/>
      </c>
      <c r="AB162" s="1">
        <f t="shared" si="24"/>
        <v>1.5699999999999967E-4</v>
      </c>
      <c r="AC162" s="1">
        <f t="shared" si="25"/>
        <v>1.5699999999999967E-4</v>
      </c>
      <c r="AD162" s="1" t="str">
        <f t="shared" si="26"/>
        <v/>
      </c>
    </row>
    <row r="163" spans="2:30" ht="30" customHeight="1" x14ac:dyDescent="0.25">
      <c r="B163" s="1">
        <f t="shared" si="18"/>
        <v>1.5799999999999967E-4</v>
      </c>
      <c r="C163" s="79"/>
      <c r="D163" s="15"/>
      <c r="E163" s="79"/>
      <c r="F163" s="79"/>
      <c r="G163" s="79"/>
      <c r="H163" s="79"/>
      <c r="I163" s="83" t="str">
        <f t="shared" si="22"/>
        <v/>
      </c>
      <c r="J163" s="79"/>
      <c r="K163" s="84"/>
      <c r="L163" s="85"/>
      <c r="W163" s="1" t="str">
        <f t="shared" si="19"/>
        <v/>
      </c>
      <c r="X163" s="1" t="str">
        <f t="shared" si="20"/>
        <v/>
      </c>
      <c r="Y163" s="1" t="str">
        <f t="shared" si="21"/>
        <v/>
      </c>
      <c r="Z163" s="1" t="str">
        <f t="shared" si="23"/>
        <v/>
      </c>
      <c r="AB163" s="1">
        <f t="shared" si="24"/>
        <v>1.5799999999999967E-4</v>
      </c>
      <c r="AC163" s="1">
        <f t="shared" si="25"/>
        <v>1.5799999999999967E-4</v>
      </c>
      <c r="AD163" s="1" t="str">
        <f t="shared" si="26"/>
        <v/>
      </c>
    </row>
    <row r="164" spans="2:30" ht="30" customHeight="1" x14ac:dyDescent="0.25">
      <c r="B164" s="1">
        <f t="shared" si="18"/>
        <v>1.5899999999999966E-4</v>
      </c>
      <c r="C164" s="79"/>
      <c r="D164" s="15"/>
      <c r="E164" s="79"/>
      <c r="F164" s="79"/>
      <c r="G164" s="79"/>
      <c r="H164" s="79"/>
      <c r="I164" s="83" t="str">
        <f t="shared" si="22"/>
        <v/>
      </c>
      <c r="J164" s="79"/>
      <c r="K164" s="84"/>
      <c r="L164" s="85"/>
      <c r="W164" s="1" t="str">
        <f t="shared" si="19"/>
        <v/>
      </c>
      <c r="X164" s="1" t="str">
        <f t="shared" si="20"/>
        <v/>
      </c>
      <c r="Y164" s="1" t="str">
        <f t="shared" si="21"/>
        <v/>
      </c>
      <c r="Z164" s="1" t="str">
        <f t="shared" si="23"/>
        <v/>
      </c>
      <c r="AB164" s="1">
        <f t="shared" si="24"/>
        <v>1.5899999999999966E-4</v>
      </c>
      <c r="AC164" s="1">
        <f t="shared" si="25"/>
        <v>1.5899999999999966E-4</v>
      </c>
      <c r="AD164" s="1" t="str">
        <f t="shared" si="26"/>
        <v/>
      </c>
    </row>
    <row r="165" spans="2:30" ht="30" customHeight="1" x14ac:dyDescent="0.25">
      <c r="B165" s="1">
        <f t="shared" si="18"/>
        <v>1.5999999999999966E-4</v>
      </c>
      <c r="C165" s="79"/>
      <c r="D165" s="15"/>
      <c r="E165" s="79"/>
      <c r="F165" s="79"/>
      <c r="G165" s="79"/>
      <c r="H165" s="79"/>
      <c r="I165" s="83" t="str">
        <f t="shared" si="22"/>
        <v/>
      </c>
      <c r="J165" s="79"/>
      <c r="K165" s="84"/>
      <c r="L165" s="85"/>
      <c r="W165" s="1" t="str">
        <f t="shared" si="19"/>
        <v/>
      </c>
      <c r="X165" s="1" t="str">
        <f t="shared" si="20"/>
        <v/>
      </c>
      <c r="Y165" s="1" t="str">
        <f t="shared" si="21"/>
        <v/>
      </c>
      <c r="Z165" s="1" t="str">
        <f t="shared" si="23"/>
        <v/>
      </c>
      <c r="AB165" s="1">
        <f t="shared" si="24"/>
        <v>1.5999999999999966E-4</v>
      </c>
      <c r="AC165" s="1">
        <f t="shared" si="25"/>
        <v>1.5999999999999966E-4</v>
      </c>
      <c r="AD165" s="1" t="str">
        <f t="shared" si="26"/>
        <v/>
      </c>
    </row>
    <row r="166" spans="2:30" ht="30" customHeight="1" x14ac:dyDescent="0.25">
      <c r="B166" s="1">
        <f t="shared" si="18"/>
        <v>1.6099999999999966E-4</v>
      </c>
      <c r="C166" s="79"/>
      <c r="D166" s="15"/>
      <c r="E166" s="79"/>
      <c r="F166" s="79"/>
      <c r="G166" s="79"/>
      <c r="H166" s="79"/>
      <c r="I166" s="83" t="str">
        <f t="shared" si="22"/>
        <v/>
      </c>
      <c r="J166" s="79"/>
      <c r="K166" s="84"/>
      <c r="L166" s="85"/>
      <c r="W166" s="1" t="str">
        <f t="shared" si="19"/>
        <v/>
      </c>
      <c r="X166" s="1" t="str">
        <f t="shared" si="20"/>
        <v/>
      </c>
      <c r="Y166" s="1" t="str">
        <f t="shared" si="21"/>
        <v/>
      </c>
      <c r="Z166" s="1" t="str">
        <f t="shared" si="23"/>
        <v/>
      </c>
      <c r="AB166" s="1">
        <f t="shared" si="24"/>
        <v>1.6099999999999966E-4</v>
      </c>
      <c r="AC166" s="1">
        <f t="shared" si="25"/>
        <v>1.6099999999999966E-4</v>
      </c>
      <c r="AD166" s="1" t="str">
        <f t="shared" si="26"/>
        <v/>
      </c>
    </row>
    <row r="167" spans="2:30" ht="30" customHeight="1" x14ac:dyDescent="0.25">
      <c r="B167" s="1">
        <f t="shared" si="18"/>
        <v>1.6199999999999966E-4</v>
      </c>
      <c r="C167" s="79"/>
      <c r="D167" s="15"/>
      <c r="E167" s="79"/>
      <c r="F167" s="79"/>
      <c r="G167" s="79"/>
      <c r="H167" s="79"/>
      <c r="I167" s="83" t="str">
        <f t="shared" si="22"/>
        <v/>
      </c>
      <c r="J167" s="79"/>
      <c r="K167" s="84"/>
      <c r="L167" s="85"/>
      <c r="W167" s="1" t="str">
        <f t="shared" si="19"/>
        <v/>
      </c>
      <c r="X167" s="1" t="str">
        <f t="shared" si="20"/>
        <v/>
      </c>
      <c r="Y167" s="1" t="str">
        <f t="shared" si="21"/>
        <v/>
      </c>
      <c r="Z167" s="1" t="str">
        <f t="shared" si="23"/>
        <v/>
      </c>
      <c r="AB167" s="1">
        <f t="shared" si="24"/>
        <v>1.6199999999999966E-4</v>
      </c>
      <c r="AC167" s="1">
        <f t="shared" si="25"/>
        <v>1.6199999999999966E-4</v>
      </c>
      <c r="AD167" s="1" t="str">
        <f t="shared" si="26"/>
        <v/>
      </c>
    </row>
    <row r="168" spans="2:30" ht="30" customHeight="1" x14ac:dyDescent="0.25">
      <c r="B168" s="1">
        <f t="shared" si="18"/>
        <v>1.6299999999999965E-4</v>
      </c>
      <c r="C168" s="79"/>
      <c r="D168" s="15"/>
      <c r="E168" s="79"/>
      <c r="F168" s="79"/>
      <c r="G168" s="79"/>
      <c r="H168" s="79"/>
      <c r="I168" s="83" t="str">
        <f t="shared" si="22"/>
        <v/>
      </c>
      <c r="J168" s="79"/>
      <c r="K168" s="84"/>
      <c r="L168" s="85"/>
      <c r="W168" s="1" t="str">
        <f t="shared" si="19"/>
        <v/>
      </c>
      <c r="X168" s="1" t="str">
        <f t="shared" si="20"/>
        <v/>
      </c>
      <c r="Y168" s="1" t="str">
        <f t="shared" si="21"/>
        <v/>
      </c>
      <c r="Z168" s="1" t="str">
        <f t="shared" si="23"/>
        <v/>
      </c>
      <c r="AB168" s="1">
        <f t="shared" si="24"/>
        <v>1.6299999999999965E-4</v>
      </c>
      <c r="AC168" s="1">
        <f t="shared" si="25"/>
        <v>1.6299999999999965E-4</v>
      </c>
      <c r="AD168" s="1" t="str">
        <f t="shared" si="26"/>
        <v/>
      </c>
    </row>
    <row r="169" spans="2:30" ht="30" customHeight="1" x14ac:dyDescent="0.25">
      <c r="B169" s="1">
        <f t="shared" si="18"/>
        <v>1.6399999999999965E-4</v>
      </c>
      <c r="C169" s="79"/>
      <c r="D169" s="15"/>
      <c r="E169" s="79"/>
      <c r="F169" s="79"/>
      <c r="G169" s="79"/>
      <c r="H169" s="79"/>
      <c r="I169" s="83" t="str">
        <f t="shared" si="22"/>
        <v/>
      </c>
      <c r="J169" s="79"/>
      <c r="K169" s="84"/>
      <c r="L169" s="85"/>
      <c r="W169" s="1" t="str">
        <f t="shared" si="19"/>
        <v/>
      </c>
      <c r="X169" s="1" t="str">
        <f t="shared" si="20"/>
        <v/>
      </c>
      <c r="Y169" s="1" t="str">
        <f t="shared" si="21"/>
        <v/>
      </c>
      <c r="Z169" s="1" t="str">
        <f t="shared" si="23"/>
        <v/>
      </c>
      <c r="AB169" s="1">
        <f t="shared" si="24"/>
        <v>1.6399999999999965E-4</v>
      </c>
      <c r="AC169" s="1">
        <f t="shared" si="25"/>
        <v>1.6399999999999965E-4</v>
      </c>
      <c r="AD169" s="1" t="str">
        <f t="shared" si="26"/>
        <v/>
      </c>
    </row>
    <row r="170" spans="2:30" ht="30" customHeight="1" x14ac:dyDescent="0.25">
      <c r="B170" s="1">
        <f t="shared" si="18"/>
        <v>1.6499999999999965E-4</v>
      </c>
      <c r="C170" s="79"/>
      <c r="D170" s="15"/>
      <c r="E170" s="79"/>
      <c r="F170" s="79"/>
      <c r="G170" s="79"/>
      <c r="H170" s="79"/>
      <c r="I170" s="83" t="str">
        <f t="shared" si="22"/>
        <v/>
      </c>
      <c r="J170" s="79"/>
      <c r="K170" s="84"/>
      <c r="L170" s="85"/>
      <c r="W170" s="1" t="str">
        <f t="shared" si="19"/>
        <v/>
      </c>
      <c r="X170" s="1" t="str">
        <f t="shared" si="20"/>
        <v/>
      </c>
      <c r="Y170" s="1" t="str">
        <f t="shared" si="21"/>
        <v/>
      </c>
      <c r="Z170" s="1" t="str">
        <f t="shared" si="23"/>
        <v/>
      </c>
      <c r="AB170" s="1">
        <f t="shared" si="24"/>
        <v>1.6499999999999965E-4</v>
      </c>
      <c r="AC170" s="1">
        <f t="shared" si="25"/>
        <v>1.6499999999999965E-4</v>
      </c>
      <c r="AD170" s="1" t="str">
        <f t="shared" si="26"/>
        <v/>
      </c>
    </row>
    <row r="171" spans="2:30" ht="30" customHeight="1" x14ac:dyDescent="0.25">
      <c r="B171" s="1">
        <f t="shared" si="18"/>
        <v>1.6599999999999964E-4</v>
      </c>
      <c r="C171" s="79"/>
      <c r="D171" s="15"/>
      <c r="E171" s="79"/>
      <c r="F171" s="79"/>
      <c r="G171" s="79"/>
      <c r="H171" s="79"/>
      <c r="I171" s="83" t="str">
        <f t="shared" si="22"/>
        <v/>
      </c>
      <c r="J171" s="79"/>
      <c r="K171" s="84"/>
      <c r="L171" s="85"/>
      <c r="W171" s="1" t="str">
        <f t="shared" si="19"/>
        <v/>
      </c>
      <c r="X171" s="1" t="str">
        <f t="shared" si="20"/>
        <v/>
      </c>
      <c r="Y171" s="1" t="str">
        <f t="shared" si="21"/>
        <v/>
      </c>
      <c r="Z171" s="1" t="str">
        <f t="shared" si="23"/>
        <v/>
      </c>
      <c r="AB171" s="1">
        <f t="shared" si="24"/>
        <v>1.6599999999999964E-4</v>
      </c>
      <c r="AC171" s="1">
        <f t="shared" si="25"/>
        <v>1.6599999999999964E-4</v>
      </c>
      <c r="AD171" s="1" t="str">
        <f t="shared" si="26"/>
        <v/>
      </c>
    </row>
    <row r="172" spans="2:30" ht="30" customHeight="1" x14ac:dyDescent="0.25">
      <c r="B172" s="1">
        <f t="shared" si="18"/>
        <v>1.6699999999999964E-4</v>
      </c>
      <c r="C172" s="79"/>
      <c r="D172" s="15"/>
      <c r="E172" s="79"/>
      <c r="F172" s="79"/>
      <c r="G172" s="79"/>
      <c r="H172" s="79"/>
      <c r="I172" s="83" t="str">
        <f t="shared" si="22"/>
        <v/>
      </c>
      <c r="J172" s="79"/>
      <c r="K172" s="84"/>
      <c r="L172" s="85"/>
      <c r="W172" s="1" t="str">
        <f t="shared" si="19"/>
        <v/>
      </c>
      <c r="X172" s="1" t="str">
        <f t="shared" si="20"/>
        <v/>
      </c>
      <c r="Y172" s="1" t="str">
        <f t="shared" si="21"/>
        <v/>
      </c>
      <c r="Z172" s="1" t="str">
        <f t="shared" si="23"/>
        <v/>
      </c>
      <c r="AB172" s="1">
        <f t="shared" si="24"/>
        <v>1.6699999999999964E-4</v>
      </c>
      <c r="AC172" s="1">
        <f t="shared" si="25"/>
        <v>1.6699999999999964E-4</v>
      </c>
      <c r="AD172" s="1" t="str">
        <f t="shared" si="26"/>
        <v/>
      </c>
    </row>
    <row r="173" spans="2:30" ht="30" customHeight="1" x14ac:dyDescent="0.25">
      <c r="B173" s="1">
        <f t="shared" si="18"/>
        <v>1.6799999999999964E-4</v>
      </c>
      <c r="C173" s="79"/>
      <c r="D173" s="15"/>
      <c r="E173" s="79"/>
      <c r="F173" s="79"/>
      <c r="G173" s="79"/>
      <c r="H173" s="79"/>
      <c r="I173" s="83" t="str">
        <f t="shared" si="22"/>
        <v/>
      </c>
      <c r="J173" s="79"/>
      <c r="K173" s="84"/>
      <c r="L173" s="85"/>
      <c r="W173" s="1" t="str">
        <f t="shared" si="19"/>
        <v/>
      </c>
      <c r="X173" s="1" t="str">
        <f t="shared" si="20"/>
        <v/>
      </c>
      <c r="Y173" s="1" t="str">
        <f t="shared" si="21"/>
        <v/>
      </c>
      <c r="Z173" s="1" t="str">
        <f t="shared" si="23"/>
        <v/>
      </c>
      <c r="AB173" s="1">
        <f t="shared" si="24"/>
        <v>1.6799999999999964E-4</v>
      </c>
      <c r="AC173" s="1">
        <f t="shared" si="25"/>
        <v>1.6799999999999964E-4</v>
      </c>
      <c r="AD173" s="1" t="str">
        <f t="shared" si="26"/>
        <v/>
      </c>
    </row>
    <row r="174" spans="2:30" ht="30" customHeight="1" x14ac:dyDescent="0.25">
      <c r="B174" s="1">
        <f t="shared" si="18"/>
        <v>1.6899999999999964E-4</v>
      </c>
      <c r="C174" s="79"/>
      <c r="D174" s="15"/>
      <c r="E174" s="79"/>
      <c r="F174" s="79"/>
      <c r="G174" s="79"/>
      <c r="H174" s="79"/>
      <c r="I174" s="83" t="str">
        <f t="shared" si="22"/>
        <v/>
      </c>
      <c r="J174" s="79"/>
      <c r="K174" s="84"/>
      <c r="L174" s="85"/>
      <c r="W174" s="1" t="str">
        <f t="shared" si="19"/>
        <v/>
      </c>
      <c r="X174" s="1" t="str">
        <f t="shared" si="20"/>
        <v/>
      </c>
      <c r="Y174" s="1" t="str">
        <f t="shared" si="21"/>
        <v/>
      </c>
      <c r="Z174" s="1" t="str">
        <f t="shared" si="23"/>
        <v/>
      </c>
      <c r="AB174" s="1">
        <f t="shared" si="24"/>
        <v>1.6899999999999964E-4</v>
      </c>
      <c r="AC174" s="1">
        <f t="shared" si="25"/>
        <v>1.6899999999999964E-4</v>
      </c>
      <c r="AD174" s="1" t="str">
        <f t="shared" si="26"/>
        <v/>
      </c>
    </row>
    <row r="175" spans="2:30" ht="30" customHeight="1" x14ac:dyDescent="0.25">
      <c r="B175" s="1">
        <f t="shared" si="18"/>
        <v>1.6999999999999963E-4</v>
      </c>
      <c r="C175" s="79"/>
      <c r="D175" s="15"/>
      <c r="E175" s="79"/>
      <c r="F175" s="79"/>
      <c r="G175" s="79"/>
      <c r="H175" s="79"/>
      <c r="I175" s="83" t="str">
        <f t="shared" si="22"/>
        <v/>
      </c>
      <c r="J175" s="79"/>
      <c r="K175" s="84"/>
      <c r="L175" s="85"/>
      <c r="W175" s="1" t="str">
        <f t="shared" si="19"/>
        <v/>
      </c>
      <c r="X175" s="1" t="str">
        <f t="shared" si="20"/>
        <v/>
      </c>
      <c r="Y175" s="1" t="str">
        <f t="shared" si="21"/>
        <v/>
      </c>
      <c r="Z175" s="1" t="str">
        <f t="shared" si="23"/>
        <v/>
      </c>
      <c r="AB175" s="1">
        <f t="shared" si="24"/>
        <v>1.6999999999999963E-4</v>
      </c>
      <c r="AC175" s="1">
        <f t="shared" si="25"/>
        <v>1.6999999999999963E-4</v>
      </c>
      <c r="AD175" s="1" t="str">
        <f t="shared" si="26"/>
        <v/>
      </c>
    </row>
    <row r="176" spans="2:30" ht="30" customHeight="1" x14ac:dyDescent="0.25">
      <c r="B176" s="1">
        <f t="shared" si="18"/>
        <v>1.7099999999999963E-4</v>
      </c>
      <c r="C176" s="79"/>
      <c r="D176" s="15"/>
      <c r="E176" s="79"/>
      <c r="F176" s="79"/>
      <c r="G176" s="79"/>
      <c r="H176" s="79"/>
      <c r="I176" s="83" t="str">
        <f t="shared" si="22"/>
        <v/>
      </c>
      <c r="J176" s="79"/>
      <c r="K176" s="84"/>
      <c r="L176" s="85"/>
      <c r="W176" s="1" t="str">
        <f t="shared" si="19"/>
        <v/>
      </c>
      <c r="X176" s="1" t="str">
        <f t="shared" si="20"/>
        <v/>
      </c>
      <c r="Y176" s="1" t="str">
        <f t="shared" si="21"/>
        <v/>
      </c>
      <c r="Z176" s="1" t="str">
        <f t="shared" si="23"/>
        <v/>
      </c>
      <c r="AB176" s="1">
        <f t="shared" si="24"/>
        <v>1.7099999999999963E-4</v>
      </c>
      <c r="AC176" s="1">
        <f t="shared" si="25"/>
        <v>1.7099999999999963E-4</v>
      </c>
      <c r="AD176" s="1" t="str">
        <f t="shared" si="26"/>
        <v/>
      </c>
    </row>
    <row r="177" spans="2:30" ht="30" customHeight="1" x14ac:dyDescent="0.25">
      <c r="B177" s="1">
        <f t="shared" si="18"/>
        <v>1.7199999999999963E-4</v>
      </c>
      <c r="C177" s="79"/>
      <c r="D177" s="15"/>
      <c r="E177" s="79"/>
      <c r="F177" s="79"/>
      <c r="G177" s="79"/>
      <c r="H177" s="79"/>
      <c r="I177" s="83" t="str">
        <f t="shared" si="22"/>
        <v/>
      </c>
      <c r="J177" s="79"/>
      <c r="K177" s="84"/>
      <c r="L177" s="85"/>
      <c r="W177" s="1" t="str">
        <f t="shared" si="19"/>
        <v/>
      </c>
      <c r="X177" s="1" t="str">
        <f t="shared" si="20"/>
        <v/>
      </c>
      <c r="Y177" s="1" t="str">
        <f t="shared" si="21"/>
        <v/>
      </c>
      <c r="Z177" s="1" t="str">
        <f t="shared" si="23"/>
        <v/>
      </c>
      <c r="AB177" s="1">
        <f t="shared" si="24"/>
        <v>1.7199999999999963E-4</v>
      </c>
      <c r="AC177" s="1">
        <f t="shared" si="25"/>
        <v>1.7199999999999963E-4</v>
      </c>
      <c r="AD177" s="1" t="str">
        <f t="shared" si="26"/>
        <v/>
      </c>
    </row>
    <row r="178" spans="2:30" ht="30" customHeight="1" x14ac:dyDescent="0.25">
      <c r="B178" s="1">
        <f t="shared" si="18"/>
        <v>1.7299999999999962E-4</v>
      </c>
      <c r="C178" s="79"/>
      <c r="D178" s="15"/>
      <c r="E178" s="79"/>
      <c r="F178" s="79"/>
      <c r="G178" s="79"/>
      <c r="H178" s="79"/>
      <c r="I178" s="83" t="str">
        <f t="shared" si="22"/>
        <v/>
      </c>
      <c r="J178" s="79"/>
      <c r="K178" s="84"/>
      <c r="L178" s="85"/>
      <c r="W178" s="1" t="str">
        <f t="shared" si="19"/>
        <v/>
      </c>
      <c r="X178" s="1" t="str">
        <f t="shared" si="20"/>
        <v/>
      </c>
      <c r="Y178" s="1" t="str">
        <f t="shared" si="21"/>
        <v/>
      </c>
      <c r="Z178" s="1" t="str">
        <f t="shared" si="23"/>
        <v/>
      </c>
      <c r="AB178" s="1">
        <f t="shared" si="24"/>
        <v>1.7299999999999962E-4</v>
      </c>
      <c r="AC178" s="1">
        <f t="shared" si="25"/>
        <v>1.7299999999999962E-4</v>
      </c>
      <c r="AD178" s="1" t="str">
        <f t="shared" si="26"/>
        <v/>
      </c>
    </row>
    <row r="179" spans="2:30" ht="30" customHeight="1" x14ac:dyDescent="0.25">
      <c r="B179" s="1">
        <f t="shared" si="18"/>
        <v>1.7399999999999962E-4</v>
      </c>
      <c r="C179" s="79"/>
      <c r="D179" s="15"/>
      <c r="E179" s="79"/>
      <c r="F179" s="79"/>
      <c r="G179" s="79"/>
      <c r="H179" s="79"/>
      <c r="I179" s="83" t="str">
        <f t="shared" si="22"/>
        <v/>
      </c>
      <c r="J179" s="79"/>
      <c r="K179" s="84"/>
      <c r="L179" s="85"/>
      <c r="W179" s="1" t="str">
        <f t="shared" si="19"/>
        <v/>
      </c>
      <c r="X179" s="1" t="str">
        <f t="shared" si="20"/>
        <v/>
      </c>
      <c r="Y179" s="1" t="str">
        <f t="shared" si="21"/>
        <v/>
      </c>
      <c r="Z179" s="1" t="str">
        <f t="shared" si="23"/>
        <v/>
      </c>
      <c r="AB179" s="1">
        <f t="shared" si="24"/>
        <v>1.7399999999999962E-4</v>
      </c>
      <c r="AC179" s="1">
        <f t="shared" si="25"/>
        <v>1.7399999999999962E-4</v>
      </c>
      <c r="AD179" s="1" t="str">
        <f t="shared" si="26"/>
        <v/>
      </c>
    </row>
    <row r="180" spans="2:30" ht="30" customHeight="1" x14ac:dyDescent="0.25">
      <c r="B180" s="1">
        <f t="shared" si="18"/>
        <v>1.7499999999999962E-4</v>
      </c>
      <c r="C180" s="79"/>
      <c r="D180" s="15"/>
      <c r="E180" s="79"/>
      <c r="F180" s="79"/>
      <c r="G180" s="79"/>
      <c r="H180" s="79"/>
      <c r="I180" s="83" t="str">
        <f t="shared" si="22"/>
        <v/>
      </c>
      <c r="J180" s="79"/>
      <c r="K180" s="84"/>
      <c r="L180" s="85"/>
      <c r="W180" s="1" t="str">
        <f t="shared" si="19"/>
        <v/>
      </c>
      <c r="X180" s="1" t="str">
        <f t="shared" si="20"/>
        <v/>
      </c>
      <c r="Y180" s="1" t="str">
        <f t="shared" si="21"/>
        <v/>
      </c>
      <c r="Z180" s="1" t="str">
        <f t="shared" si="23"/>
        <v/>
      </c>
      <c r="AB180" s="1">
        <f t="shared" si="24"/>
        <v>1.7499999999999962E-4</v>
      </c>
      <c r="AC180" s="1">
        <f t="shared" si="25"/>
        <v>1.7499999999999962E-4</v>
      </c>
      <c r="AD180" s="1" t="str">
        <f t="shared" si="26"/>
        <v/>
      </c>
    </row>
    <row r="181" spans="2:30" ht="30" customHeight="1" x14ac:dyDescent="0.25">
      <c r="B181" s="1">
        <f t="shared" si="18"/>
        <v>1.7599999999999962E-4</v>
      </c>
      <c r="C181" s="79"/>
      <c r="D181" s="15"/>
      <c r="E181" s="79"/>
      <c r="F181" s="79"/>
      <c r="G181" s="79"/>
      <c r="H181" s="79"/>
      <c r="I181" s="83" t="str">
        <f t="shared" si="22"/>
        <v/>
      </c>
      <c r="J181" s="79"/>
      <c r="K181" s="84"/>
      <c r="L181" s="85"/>
      <c r="W181" s="1" t="str">
        <f t="shared" si="19"/>
        <v/>
      </c>
      <c r="X181" s="1" t="str">
        <f t="shared" si="20"/>
        <v/>
      </c>
      <c r="Y181" s="1" t="str">
        <f t="shared" si="21"/>
        <v/>
      </c>
      <c r="Z181" s="1" t="str">
        <f t="shared" si="23"/>
        <v/>
      </c>
      <c r="AB181" s="1">
        <f t="shared" si="24"/>
        <v>1.7599999999999962E-4</v>
      </c>
      <c r="AC181" s="1">
        <f t="shared" si="25"/>
        <v>1.7599999999999962E-4</v>
      </c>
      <c r="AD181" s="1" t="str">
        <f t="shared" si="26"/>
        <v/>
      </c>
    </row>
    <row r="182" spans="2:30" ht="30" customHeight="1" x14ac:dyDescent="0.25">
      <c r="B182" s="1">
        <f t="shared" si="18"/>
        <v>1.7699999999999961E-4</v>
      </c>
      <c r="C182" s="79"/>
      <c r="D182" s="15"/>
      <c r="E182" s="79"/>
      <c r="F182" s="79"/>
      <c r="G182" s="79"/>
      <c r="H182" s="79"/>
      <c r="I182" s="83" t="str">
        <f t="shared" si="22"/>
        <v/>
      </c>
      <c r="J182" s="79"/>
      <c r="K182" s="84"/>
      <c r="L182" s="85"/>
      <c r="W182" s="1" t="str">
        <f t="shared" si="19"/>
        <v/>
      </c>
      <c r="X182" s="1" t="str">
        <f t="shared" si="20"/>
        <v/>
      </c>
      <c r="Y182" s="1" t="str">
        <f t="shared" si="21"/>
        <v/>
      </c>
      <c r="Z182" s="1" t="str">
        <f t="shared" si="23"/>
        <v/>
      </c>
      <c r="AB182" s="1">
        <f t="shared" si="24"/>
        <v>1.7699999999999961E-4</v>
      </c>
      <c r="AC182" s="1">
        <f t="shared" si="25"/>
        <v>1.7699999999999961E-4</v>
      </c>
      <c r="AD182" s="1" t="str">
        <f t="shared" si="26"/>
        <v/>
      </c>
    </row>
    <row r="183" spans="2:30" ht="30" customHeight="1" x14ac:dyDescent="0.25">
      <c r="B183" s="1">
        <f t="shared" si="18"/>
        <v>1.7799999999999961E-4</v>
      </c>
      <c r="C183" s="79"/>
      <c r="D183" s="15"/>
      <c r="E183" s="79"/>
      <c r="F183" s="79"/>
      <c r="G183" s="79"/>
      <c r="H183" s="79"/>
      <c r="I183" s="83" t="str">
        <f t="shared" si="22"/>
        <v/>
      </c>
      <c r="J183" s="79"/>
      <c r="K183" s="84"/>
      <c r="L183" s="85"/>
      <c r="W183" s="1" t="str">
        <f t="shared" si="19"/>
        <v/>
      </c>
      <c r="X183" s="1" t="str">
        <f t="shared" si="20"/>
        <v/>
      </c>
      <c r="Y183" s="1" t="str">
        <f t="shared" si="21"/>
        <v/>
      </c>
      <c r="Z183" s="1" t="str">
        <f t="shared" si="23"/>
        <v/>
      </c>
      <c r="AB183" s="1">
        <f t="shared" si="24"/>
        <v>1.7799999999999961E-4</v>
      </c>
      <c r="AC183" s="1">
        <f t="shared" si="25"/>
        <v>1.7799999999999961E-4</v>
      </c>
      <c r="AD183" s="1" t="str">
        <f t="shared" si="26"/>
        <v/>
      </c>
    </row>
    <row r="184" spans="2:30" ht="30" customHeight="1" x14ac:dyDescent="0.25">
      <c r="B184" s="1">
        <f t="shared" si="18"/>
        <v>1.7899999999999961E-4</v>
      </c>
      <c r="C184" s="79"/>
      <c r="D184" s="15"/>
      <c r="E184" s="79"/>
      <c r="F184" s="79"/>
      <c r="G184" s="79"/>
      <c r="H184" s="79"/>
      <c r="I184" s="83" t="str">
        <f t="shared" si="22"/>
        <v/>
      </c>
      <c r="J184" s="79"/>
      <c r="K184" s="84"/>
      <c r="L184" s="85"/>
      <c r="W184" s="1" t="str">
        <f t="shared" si="19"/>
        <v/>
      </c>
      <c r="X184" s="1" t="str">
        <f t="shared" si="20"/>
        <v/>
      </c>
      <c r="Y184" s="1" t="str">
        <f t="shared" si="21"/>
        <v/>
      </c>
      <c r="Z184" s="1" t="str">
        <f t="shared" si="23"/>
        <v/>
      </c>
      <c r="AB184" s="1">
        <f t="shared" si="24"/>
        <v>1.7899999999999961E-4</v>
      </c>
      <c r="AC184" s="1">
        <f t="shared" si="25"/>
        <v>1.7899999999999961E-4</v>
      </c>
      <c r="AD184" s="1" t="str">
        <f t="shared" si="26"/>
        <v/>
      </c>
    </row>
    <row r="185" spans="2:30" ht="30" customHeight="1" x14ac:dyDescent="0.25">
      <c r="B185" s="1">
        <f t="shared" si="18"/>
        <v>1.799999999999996E-4</v>
      </c>
      <c r="C185" s="79"/>
      <c r="D185" s="15"/>
      <c r="E185" s="79"/>
      <c r="F185" s="79"/>
      <c r="G185" s="79"/>
      <c r="H185" s="79"/>
      <c r="I185" s="83" t="str">
        <f t="shared" si="22"/>
        <v/>
      </c>
      <c r="J185" s="79"/>
      <c r="K185" s="84"/>
      <c r="L185" s="85"/>
      <c r="W185" s="1" t="str">
        <f t="shared" si="19"/>
        <v/>
      </c>
      <c r="X185" s="1" t="str">
        <f t="shared" si="20"/>
        <v/>
      </c>
      <c r="Y185" s="1" t="str">
        <f t="shared" si="21"/>
        <v/>
      </c>
      <c r="Z185" s="1" t="str">
        <f t="shared" si="23"/>
        <v/>
      </c>
      <c r="AB185" s="1">
        <f t="shared" si="24"/>
        <v>1.799999999999996E-4</v>
      </c>
      <c r="AC185" s="1">
        <f t="shared" si="25"/>
        <v>1.799999999999996E-4</v>
      </c>
      <c r="AD185" s="1" t="str">
        <f t="shared" si="26"/>
        <v/>
      </c>
    </row>
    <row r="186" spans="2:30" ht="30" customHeight="1" x14ac:dyDescent="0.25">
      <c r="B186" s="1">
        <f t="shared" si="18"/>
        <v>1.809999999999996E-4</v>
      </c>
      <c r="C186" s="79"/>
      <c r="D186" s="15"/>
      <c r="E186" s="79"/>
      <c r="F186" s="79"/>
      <c r="G186" s="79"/>
      <c r="H186" s="79"/>
      <c r="I186" s="83" t="str">
        <f t="shared" si="22"/>
        <v/>
      </c>
      <c r="J186" s="79"/>
      <c r="K186" s="84"/>
      <c r="L186" s="85"/>
      <c r="W186" s="1" t="str">
        <f t="shared" si="19"/>
        <v/>
      </c>
      <c r="X186" s="1" t="str">
        <f t="shared" si="20"/>
        <v/>
      </c>
      <c r="Y186" s="1" t="str">
        <f t="shared" si="21"/>
        <v/>
      </c>
      <c r="Z186" s="1" t="str">
        <f t="shared" si="23"/>
        <v/>
      </c>
      <c r="AB186" s="1">
        <f t="shared" si="24"/>
        <v>1.809999999999996E-4</v>
      </c>
      <c r="AC186" s="1">
        <f t="shared" si="25"/>
        <v>1.809999999999996E-4</v>
      </c>
      <c r="AD186" s="1" t="str">
        <f t="shared" si="26"/>
        <v/>
      </c>
    </row>
    <row r="187" spans="2:30" ht="30" customHeight="1" x14ac:dyDescent="0.25">
      <c r="B187" s="1">
        <f t="shared" si="18"/>
        <v>1.819999999999996E-4</v>
      </c>
      <c r="C187" s="79"/>
      <c r="D187" s="15"/>
      <c r="E187" s="79"/>
      <c r="F187" s="79"/>
      <c r="G187" s="79"/>
      <c r="H187" s="79"/>
      <c r="I187" s="83" t="str">
        <f t="shared" si="22"/>
        <v/>
      </c>
      <c r="J187" s="79"/>
      <c r="K187" s="84"/>
      <c r="L187" s="85"/>
      <c r="W187" s="1" t="str">
        <f t="shared" si="19"/>
        <v/>
      </c>
      <c r="X187" s="1" t="str">
        <f t="shared" si="20"/>
        <v/>
      </c>
      <c r="Y187" s="1" t="str">
        <f t="shared" si="21"/>
        <v/>
      </c>
      <c r="Z187" s="1" t="str">
        <f t="shared" si="23"/>
        <v/>
      </c>
      <c r="AB187" s="1">
        <f t="shared" si="24"/>
        <v>1.819999999999996E-4</v>
      </c>
      <c r="AC187" s="1">
        <f t="shared" si="25"/>
        <v>1.819999999999996E-4</v>
      </c>
      <c r="AD187" s="1" t="str">
        <f t="shared" si="26"/>
        <v/>
      </c>
    </row>
    <row r="188" spans="2:30" ht="30" customHeight="1" x14ac:dyDescent="0.25">
      <c r="B188" s="1">
        <f t="shared" si="18"/>
        <v>1.829999999999996E-4</v>
      </c>
      <c r="C188" s="79"/>
      <c r="D188" s="15"/>
      <c r="E188" s="79"/>
      <c r="F188" s="79"/>
      <c r="G188" s="79"/>
      <c r="H188" s="79"/>
      <c r="I188" s="83" t="str">
        <f t="shared" si="22"/>
        <v/>
      </c>
      <c r="J188" s="79"/>
      <c r="K188" s="84"/>
      <c r="L188" s="85"/>
      <c r="W188" s="1" t="str">
        <f t="shared" si="19"/>
        <v/>
      </c>
      <c r="X188" s="1" t="str">
        <f t="shared" si="20"/>
        <v/>
      </c>
      <c r="Y188" s="1" t="str">
        <f t="shared" si="21"/>
        <v/>
      </c>
      <c r="Z188" s="1" t="str">
        <f t="shared" si="23"/>
        <v/>
      </c>
      <c r="AB188" s="1">
        <f t="shared" si="24"/>
        <v>1.829999999999996E-4</v>
      </c>
      <c r="AC188" s="1">
        <f t="shared" si="25"/>
        <v>1.829999999999996E-4</v>
      </c>
      <c r="AD188" s="1" t="str">
        <f t="shared" si="26"/>
        <v/>
      </c>
    </row>
    <row r="189" spans="2:30" ht="30" customHeight="1" x14ac:dyDescent="0.25">
      <c r="B189" s="1">
        <f t="shared" si="18"/>
        <v>1.8399999999999959E-4</v>
      </c>
      <c r="C189" s="79"/>
      <c r="D189" s="15"/>
      <c r="E189" s="79"/>
      <c r="F189" s="79"/>
      <c r="G189" s="79"/>
      <c r="H189" s="79"/>
      <c r="I189" s="83" t="str">
        <f t="shared" si="22"/>
        <v/>
      </c>
      <c r="J189" s="79"/>
      <c r="K189" s="84"/>
      <c r="L189" s="85"/>
      <c r="W189" s="1" t="str">
        <f t="shared" si="19"/>
        <v/>
      </c>
      <c r="X189" s="1" t="str">
        <f t="shared" si="20"/>
        <v/>
      </c>
      <c r="Y189" s="1" t="str">
        <f t="shared" si="21"/>
        <v/>
      </c>
      <c r="Z189" s="1" t="str">
        <f t="shared" si="23"/>
        <v/>
      </c>
      <c r="AB189" s="1">
        <f t="shared" si="24"/>
        <v>1.8399999999999959E-4</v>
      </c>
      <c r="AC189" s="1">
        <f t="shared" si="25"/>
        <v>1.8399999999999959E-4</v>
      </c>
      <c r="AD189" s="1" t="str">
        <f t="shared" si="26"/>
        <v/>
      </c>
    </row>
    <row r="190" spans="2:30" ht="30" customHeight="1" x14ac:dyDescent="0.25">
      <c r="B190" s="1">
        <f t="shared" si="18"/>
        <v>1.8499999999999959E-4</v>
      </c>
      <c r="C190" s="79"/>
      <c r="D190" s="15"/>
      <c r="E190" s="79"/>
      <c r="F190" s="79"/>
      <c r="G190" s="79"/>
      <c r="H190" s="79"/>
      <c r="I190" s="83" t="str">
        <f t="shared" si="22"/>
        <v/>
      </c>
      <c r="J190" s="79"/>
      <c r="K190" s="84"/>
      <c r="L190" s="85"/>
      <c r="W190" s="1" t="str">
        <f t="shared" si="19"/>
        <v/>
      </c>
      <c r="X190" s="1" t="str">
        <f t="shared" si="20"/>
        <v/>
      </c>
      <c r="Y190" s="1" t="str">
        <f t="shared" si="21"/>
        <v/>
      </c>
      <c r="Z190" s="1" t="str">
        <f t="shared" si="23"/>
        <v/>
      </c>
      <c r="AB190" s="1">
        <f t="shared" si="24"/>
        <v>1.8499999999999959E-4</v>
      </c>
      <c r="AC190" s="1">
        <f t="shared" si="25"/>
        <v>1.8499999999999959E-4</v>
      </c>
      <c r="AD190" s="1" t="str">
        <f t="shared" si="26"/>
        <v/>
      </c>
    </row>
    <row r="191" spans="2:30" ht="30" customHeight="1" x14ac:dyDescent="0.25">
      <c r="B191" s="1">
        <f t="shared" si="18"/>
        <v>1.8599999999999959E-4</v>
      </c>
      <c r="C191" s="79"/>
      <c r="D191" s="15"/>
      <c r="E191" s="79"/>
      <c r="F191" s="79"/>
      <c r="G191" s="79"/>
      <c r="H191" s="79"/>
      <c r="I191" s="83" t="str">
        <f t="shared" si="22"/>
        <v/>
      </c>
      <c r="J191" s="79"/>
      <c r="K191" s="84"/>
      <c r="L191" s="85"/>
      <c r="W191" s="1" t="str">
        <f t="shared" si="19"/>
        <v/>
      </c>
      <c r="X191" s="1" t="str">
        <f t="shared" si="20"/>
        <v/>
      </c>
      <c r="Y191" s="1" t="str">
        <f t="shared" si="21"/>
        <v/>
      </c>
      <c r="Z191" s="1" t="str">
        <f t="shared" si="23"/>
        <v/>
      </c>
      <c r="AB191" s="1">
        <f t="shared" si="24"/>
        <v>1.8599999999999959E-4</v>
      </c>
      <c r="AC191" s="1">
        <f t="shared" si="25"/>
        <v>1.8599999999999959E-4</v>
      </c>
      <c r="AD191" s="1" t="str">
        <f t="shared" si="26"/>
        <v/>
      </c>
    </row>
    <row r="192" spans="2:30" ht="30" customHeight="1" x14ac:dyDescent="0.25">
      <c r="B192" s="1">
        <f t="shared" si="18"/>
        <v>1.8699999999999959E-4</v>
      </c>
      <c r="C192" s="79"/>
      <c r="D192" s="15"/>
      <c r="E192" s="79"/>
      <c r="F192" s="79"/>
      <c r="G192" s="79"/>
      <c r="H192" s="79"/>
      <c r="I192" s="83" t="str">
        <f t="shared" si="22"/>
        <v/>
      </c>
      <c r="J192" s="79"/>
      <c r="K192" s="84"/>
      <c r="L192" s="85"/>
      <c r="W192" s="1" t="str">
        <f t="shared" si="19"/>
        <v/>
      </c>
      <c r="X192" s="1" t="str">
        <f t="shared" si="20"/>
        <v/>
      </c>
      <c r="Y192" s="1" t="str">
        <f t="shared" si="21"/>
        <v/>
      </c>
      <c r="Z192" s="1" t="str">
        <f t="shared" si="23"/>
        <v/>
      </c>
      <c r="AB192" s="1">
        <f t="shared" si="24"/>
        <v>1.8699999999999959E-4</v>
      </c>
      <c r="AC192" s="1">
        <f t="shared" si="25"/>
        <v>1.8699999999999959E-4</v>
      </c>
      <c r="AD192" s="1" t="str">
        <f t="shared" si="26"/>
        <v/>
      </c>
    </row>
    <row r="193" spans="2:30" ht="30" customHeight="1" x14ac:dyDescent="0.25">
      <c r="B193" s="1">
        <f t="shared" si="18"/>
        <v>1.8799999999999958E-4</v>
      </c>
      <c r="C193" s="79"/>
      <c r="D193" s="15"/>
      <c r="E193" s="79"/>
      <c r="F193" s="79"/>
      <c r="G193" s="79"/>
      <c r="H193" s="79"/>
      <c r="I193" s="83" t="str">
        <f t="shared" si="22"/>
        <v/>
      </c>
      <c r="J193" s="79"/>
      <c r="K193" s="84"/>
      <c r="L193" s="85"/>
      <c r="W193" s="1" t="str">
        <f t="shared" si="19"/>
        <v/>
      </c>
      <c r="X193" s="1" t="str">
        <f t="shared" si="20"/>
        <v/>
      </c>
      <c r="Y193" s="1" t="str">
        <f t="shared" si="21"/>
        <v/>
      </c>
      <c r="Z193" s="1" t="str">
        <f t="shared" si="23"/>
        <v/>
      </c>
      <c r="AB193" s="1">
        <f t="shared" si="24"/>
        <v>1.8799999999999958E-4</v>
      </c>
      <c r="AC193" s="1">
        <f t="shared" si="25"/>
        <v>1.8799999999999958E-4</v>
      </c>
      <c r="AD193" s="1" t="str">
        <f t="shared" si="26"/>
        <v/>
      </c>
    </row>
    <row r="194" spans="2:30" ht="30" customHeight="1" x14ac:dyDescent="0.25">
      <c r="B194" s="1">
        <f t="shared" si="18"/>
        <v>1.8899999999999958E-4</v>
      </c>
      <c r="C194" s="79"/>
      <c r="D194" s="15"/>
      <c r="E194" s="79"/>
      <c r="F194" s="79"/>
      <c r="G194" s="79"/>
      <c r="H194" s="79"/>
      <c r="I194" s="83" t="str">
        <f t="shared" si="22"/>
        <v/>
      </c>
      <c r="J194" s="79"/>
      <c r="K194" s="84"/>
      <c r="L194" s="85"/>
      <c r="W194" s="1" t="str">
        <f t="shared" si="19"/>
        <v/>
      </c>
      <c r="X194" s="1" t="str">
        <f t="shared" si="20"/>
        <v/>
      </c>
      <c r="Y194" s="1" t="str">
        <f t="shared" si="21"/>
        <v/>
      </c>
      <c r="Z194" s="1" t="str">
        <f t="shared" si="23"/>
        <v/>
      </c>
      <c r="AB194" s="1">
        <f t="shared" si="24"/>
        <v>1.8899999999999958E-4</v>
      </c>
      <c r="AC194" s="1">
        <f t="shared" si="25"/>
        <v>1.8899999999999958E-4</v>
      </c>
      <c r="AD194" s="1" t="str">
        <f t="shared" si="26"/>
        <v/>
      </c>
    </row>
    <row r="195" spans="2:30" ht="30" customHeight="1" x14ac:dyDescent="0.25">
      <c r="B195" s="1">
        <f t="shared" si="18"/>
        <v>1.8999999999999958E-4</v>
      </c>
      <c r="C195" s="79"/>
      <c r="D195" s="15"/>
      <c r="E195" s="79"/>
      <c r="F195" s="79"/>
      <c r="G195" s="79"/>
      <c r="H195" s="79"/>
      <c r="I195" s="83" t="str">
        <f t="shared" si="22"/>
        <v/>
      </c>
      <c r="J195" s="79"/>
      <c r="K195" s="84"/>
      <c r="L195" s="85"/>
      <c r="W195" s="1" t="str">
        <f t="shared" si="19"/>
        <v/>
      </c>
      <c r="X195" s="1" t="str">
        <f t="shared" si="20"/>
        <v/>
      </c>
      <c r="Y195" s="1" t="str">
        <f t="shared" si="21"/>
        <v/>
      </c>
      <c r="Z195" s="1" t="str">
        <f t="shared" si="23"/>
        <v/>
      </c>
      <c r="AB195" s="1">
        <f t="shared" si="24"/>
        <v>1.8999999999999958E-4</v>
      </c>
      <c r="AC195" s="1">
        <f t="shared" si="25"/>
        <v>1.8999999999999958E-4</v>
      </c>
      <c r="AD195" s="1" t="str">
        <f t="shared" si="26"/>
        <v/>
      </c>
    </row>
    <row r="196" spans="2:30" ht="30" customHeight="1" x14ac:dyDescent="0.25">
      <c r="B196" s="1">
        <f t="shared" si="18"/>
        <v>1.9099999999999957E-4</v>
      </c>
      <c r="C196" s="79"/>
      <c r="D196" s="15"/>
      <c r="E196" s="79"/>
      <c r="F196" s="79"/>
      <c r="G196" s="79"/>
      <c r="H196" s="79"/>
      <c r="I196" s="83" t="str">
        <f t="shared" si="22"/>
        <v/>
      </c>
      <c r="J196" s="79"/>
      <c r="K196" s="84"/>
      <c r="L196" s="85"/>
      <c r="W196" s="1" t="str">
        <f t="shared" si="19"/>
        <v/>
      </c>
      <c r="X196" s="1" t="str">
        <f t="shared" si="20"/>
        <v/>
      </c>
      <c r="Y196" s="1" t="str">
        <f t="shared" si="21"/>
        <v/>
      </c>
      <c r="Z196" s="1" t="str">
        <f t="shared" si="23"/>
        <v/>
      </c>
      <c r="AB196" s="1">
        <f t="shared" si="24"/>
        <v>1.9099999999999957E-4</v>
      </c>
      <c r="AC196" s="1">
        <f t="shared" si="25"/>
        <v>1.9099999999999957E-4</v>
      </c>
      <c r="AD196" s="1" t="str">
        <f t="shared" si="26"/>
        <v/>
      </c>
    </row>
    <row r="197" spans="2:30" ht="30" customHeight="1" x14ac:dyDescent="0.25">
      <c r="B197" s="1">
        <f t="shared" si="18"/>
        <v>1.9199999999999957E-4</v>
      </c>
      <c r="C197" s="79"/>
      <c r="D197" s="15"/>
      <c r="E197" s="79"/>
      <c r="F197" s="79"/>
      <c r="G197" s="79"/>
      <c r="H197" s="79"/>
      <c r="I197" s="83" t="str">
        <f t="shared" si="22"/>
        <v/>
      </c>
      <c r="J197" s="79"/>
      <c r="K197" s="84"/>
      <c r="L197" s="85"/>
      <c r="W197" s="1" t="str">
        <f t="shared" si="19"/>
        <v/>
      </c>
      <c r="X197" s="1" t="str">
        <f t="shared" si="20"/>
        <v/>
      </c>
      <c r="Y197" s="1" t="str">
        <f t="shared" si="21"/>
        <v/>
      </c>
      <c r="Z197" s="1" t="str">
        <f t="shared" si="23"/>
        <v/>
      </c>
      <c r="AB197" s="1">
        <f t="shared" si="24"/>
        <v>1.9199999999999957E-4</v>
      </c>
      <c r="AC197" s="1">
        <f t="shared" si="25"/>
        <v>1.9199999999999957E-4</v>
      </c>
      <c r="AD197" s="1" t="str">
        <f t="shared" si="26"/>
        <v/>
      </c>
    </row>
    <row r="198" spans="2:30" ht="30" customHeight="1" x14ac:dyDescent="0.25">
      <c r="B198" s="1">
        <f t="shared" ref="B198:B261" si="27">AB198</f>
        <v>1.9299999999999957E-4</v>
      </c>
      <c r="C198" s="79"/>
      <c r="D198" s="15"/>
      <c r="E198" s="79"/>
      <c r="F198" s="79"/>
      <c r="G198" s="79"/>
      <c r="H198" s="79"/>
      <c r="I198" s="83" t="str">
        <f t="shared" si="22"/>
        <v/>
      </c>
      <c r="J198" s="79"/>
      <c r="K198" s="84"/>
      <c r="L198" s="85"/>
      <c r="W198" s="1" t="str">
        <f t="shared" ref="W198:W261" si="28">IF(F198="","",VLOOKUP(F198,$N$5:$O$7,2,FALSE))</f>
        <v/>
      </c>
      <c r="X198" s="1" t="str">
        <f t="shared" ref="X198:X261" si="29">IF(G198="","",VLOOKUP(G198,$Q$5:$R$8,2,FALSE))</f>
        <v/>
      </c>
      <c r="Y198" s="1" t="str">
        <f t="shared" ref="Y198:Y261" si="30">IF(H198="","",VLOOKUP(H198,$T$5:$U$9,2,FALSE))</f>
        <v/>
      </c>
      <c r="Z198" s="1" t="str">
        <f t="shared" si="23"/>
        <v/>
      </c>
      <c r="AB198" s="1">
        <f t="shared" si="24"/>
        <v>1.9299999999999957E-4</v>
      </c>
      <c r="AC198" s="1">
        <f t="shared" si="25"/>
        <v>1.9299999999999957E-4</v>
      </c>
      <c r="AD198" s="1" t="str">
        <f t="shared" si="26"/>
        <v/>
      </c>
    </row>
    <row r="199" spans="2:30" ht="30" customHeight="1" x14ac:dyDescent="0.25">
      <c r="B199" s="1">
        <f t="shared" si="27"/>
        <v>1.9399999999999957E-4</v>
      </c>
      <c r="C199" s="79"/>
      <c r="D199" s="15"/>
      <c r="E199" s="79"/>
      <c r="F199" s="79"/>
      <c r="G199" s="79"/>
      <c r="H199" s="79"/>
      <c r="I199" s="83" t="str">
        <f t="shared" ref="I199:I262" si="31">Z199</f>
        <v/>
      </c>
      <c r="J199" s="79"/>
      <c r="K199" s="84"/>
      <c r="L199" s="85"/>
      <c r="W199" s="1" t="str">
        <f t="shared" si="28"/>
        <v/>
      </c>
      <c r="X199" s="1" t="str">
        <f t="shared" si="29"/>
        <v/>
      </c>
      <c r="Y199" s="1" t="str">
        <f t="shared" si="30"/>
        <v/>
      </c>
      <c r="Z199" s="1" t="str">
        <f t="shared" ref="Z199:Z262" si="32">IF(W199="","",IFERROR(W199*X199*Y199,0))</f>
        <v/>
      </c>
      <c r="AB199" s="1">
        <f t="shared" ref="AB199:AB262" si="33">IFERROR(AC199+Z199,AC199)</f>
        <v>1.9399999999999957E-4</v>
      </c>
      <c r="AC199" s="1">
        <f t="shared" ref="AC199:AC262" si="34">AC198+$AC$6</f>
        <v>1.9399999999999957E-4</v>
      </c>
      <c r="AD199" s="1" t="str">
        <f t="shared" ref="AD199:AD262" si="35">IF(C199="","",C199)</f>
        <v/>
      </c>
    </row>
    <row r="200" spans="2:30" ht="30" customHeight="1" x14ac:dyDescent="0.25">
      <c r="B200" s="1">
        <f t="shared" si="27"/>
        <v>1.9499999999999956E-4</v>
      </c>
      <c r="C200" s="79"/>
      <c r="D200" s="15"/>
      <c r="E200" s="79"/>
      <c r="F200" s="79"/>
      <c r="G200" s="79"/>
      <c r="H200" s="79"/>
      <c r="I200" s="83" t="str">
        <f t="shared" si="31"/>
        <v/>
      </c>
      <c r="J200" s="79"/>
      <c r="K200" s="84"/>
      <c r="L200" s="85"/>
      <c r="W200" s="1" t="str">
        <f t="shared" si="28"/>
        <v/>
      </c>
      <c r="X200" s="1" t="str">
        <f t="shared" si="29"/>
        <v/>
      </c>
      <c r="Y200" s="1" t="str">
        <f t="shared" si="30"/>
        <v/>
      </c>
      <c r="Z200" s="1" t="str">
        <f t="shared" si="32"/>
        <v/>
      </c>
      <c r="AB200" s="1">
        <f t="shared" si="33"/>
        <v>1.9499999999999956E-4</v>
      </c>
      <c r="AC200" s="1">
        <f t="shared" si="34"/>
        <v>1.9499999999999956E-4</v>
      </c>
      <c r="AD200" s="1" t="str">
        <f t="shared" si="35"/>
        <v/>
      </c>
    </row>
    <row r="201" spans="2:30" ht="30" customHeight="1" x14ac:dyDescent="0.25">
      <c r="B201" s="1">
        <f t="shared" si="27"/>
        <v>1.9599999999999956E-4</v>
      </c>
      <c r="C201" s="79"/>
      <c r="D201" s="15"/>
      <c r="E201" s="79"/>
      <c r="F201" s="79"/>
      <c r="G201" s="79"/>
      <c r="H201" s="79"/>
      <c r="I201" s="83" t="str">
        <f t="shared" si="31"/>
        <v/>
      </c>
      <c r="J201" s="79"/>
      <c r="K201" s="84"/>
      <c r="L201" s="85"/>
      <c r="W201" s="1" t="str">
        <f t="shared" si="28"/>
        <v/>
      </c>
      <c r="X201" s="1" t="str">
        <f t="shared" si="29"/>
        <v/>
      </c>
      <c r="Y201" s="1" t="str">
        <f t="shared" si="30"/>
        <v/>
      </c>
      <c r="Z201" s="1" t="str">
        <f t="shared" si="32"/>
        <v/>
      </c>
      <c r="AB201" s="1">
        <f t="shared" si="33"/>
        <v>1.9599999999999956E-4</v>
      </c>
      <c r="AC201" s="1">
        <f t="shared" si="34"/>
        <v>1.9599999999999956E-4</v>
      </c>
      <c r="AD201" s="1" t="str">
        <f t="shared" si="35"/>
        <v/>
      </c>
    </row>
    <row r="202" spans="2:30" ht="30" customHeight="1" x14ac:dyDescent="0.25">
      <c r="B202" s="1">
        <f t="shared" si="27"/>
        <v>1.9699999999999956E-4</v>
      </c>
      <c r="C202" s="79"/>
      <c r="D202" s="15"/>
      <c r="E202" s="79"/>
      <c r="F202" s="79"/>
      <c r="G202" s="79"/>
      <c r="H202" s="79"/>
      <c r="I202" s="83" t="str">
        <f t="shared" si="31"/>
        <v/>
      </c>
      <c r="J202" s="79"/>
      <c r="K202" s="84"/>
      <c r="L202" s="85"/>
      <c r="W202" s="1" t="str">
        <f t="shared" si="28"/>
        <v/>
      </c>
      <c r="X202" s="1" t="str">
        <f t="shared" si="29"/>
        <v/>
      </c>
      <c r="Y202" s="1" t="str">
        <f t="shared" si="30"/>
        <v/>
      </c>
      <c r="Z202" s="1" t="str">
        <f t="shared" si="32"/>
        <v/>
      </c>
      <c r="AB202" s="1">
        <f t="shared" si="33"/>
        <v>1.9699999999999956E-4</v>
      </c>
      <c r="AC202" s="1">
        <f t="shared" si="34"/>
        <v>1.9699999999999956E-4</v>
      </c>
      <c r="AD202" s="1" t="str">
        <f t="shared" si="35"/>
        <v/>
      </c>
    </row>
    <row r="203" spans="2:30" ht="30" customHeight="1" x14ac:dyDescent="0.25">
      <c r="B203" s="1">
        <f t="shared" si="27"/>
        <v>1.9799999999999955E-4</v>
      </c>
      <c r="C203" s="79"/>
      <c r="D203" s="15"/>
      <c r="E203" s="79"/>
      <c r="F203" s="79"/>
      <c r="G203" s="79"/>
      <c r="H203" s="79"/>
      <c r="I203" s="83" t="str">
        <f t="shared" si="31"/>
        <v/>
      </c>
      <c r="J203" s="79"/>
      <c r="K203" s="84"/>
      <c r="L203" s="85"/>
      <c r="W203" s="1" t="str">
        <f t="shared" si="28"/>
        <v/>
      </c>
      <c r="X203" s="1" t="str">
        <f t="shared" si="29"/>
        <v/>
      </c>
      <c r="Y203" s="1" t="str">
        <f t="shared" si="30"/>
        <v/>
      </c>
      <c r="Z203" s="1" t="str">
        <f t="shared" si="32"/>
        <v/>
      </c>
      <c r="AB203" s="1">
        <f t="shared" si="33"/>
        <v>1.9799999999999955E-4</v>
      </c>
      <c r="AC203" s="1">
        <f t="shared" si="34"/>
        <v>1.9799999999999955E-4</v>
      </c>
      <c r="AD203" s="1" t="str">
        <f t="shared" si="35"/>
        <v/>
      </c>
    </row>
    <row r="204" spans="2:30" ht="30" customHeight="1" x14ac:dyDescent="0.25">
      <c r="B204" s="1">
        <f t="shared" si="27"/>
        <v>1.9899999999999955E-4</v>
      </c>
      <c r="C204" s="79"/>
      <c r="D204" s="15"/>
      <c r="E204" s="79"/>
      <c r="F204" s="79"/>
      <c r="G204" s="79"/>
      <c r="H204" s="79"/>
      <c r="I204" s="83" t="str">
        <f t="shared" si="31"/>
        <v/>
      </c>
      <c r="J204" s="79"/>
      <c r="K204" s="84"/>
      <c r="L204" s="85"/>
      <c r="W204" s="1" t="str">
        <f t="shared" si="28"/>
        <v/>
      </c>
      <c r="X204" s="1" t="str">
        <f t="shared" si="29"/>
        <v/>
      </c>
      <c r="Y204" s="1" t="str">
        <f t="shared" si="30"/>
        <v/>
      </c>
      <c r="Z204" s="1" t="str">
        <f t="shared" si="32"/>
        <v/>
      </c>
      <c r="AB204" s="1">
        <f t="shared" si="33"/>
        <v>1.9899999999999955E-4</v>
      </c>
      <c r="AC204" s="1">
        <f t="shared" si="34"/>
        <v>1.9899999999999955E-4</v>
      </c>
      <c r="AD204" s="1" t="str">
        <f t="shared" si="35"/>
        <v/>
      </c>
    </row>
    <row r="205" spans="2:30" ht="30" customHeight="1" x14ac:dyDescent="0.25">
      <c r="B205" s="1">
        <f t="shared" si="27"/>
        <v>1.9999999999999955E-4</v>
      </c>
      <c r="C205" s="79"/>
      <c r="D205" s="15"/>
      <c r="E205" s="79"/>
      <c r="F205" s="79"/>
      <c r="G205" s="79"/>
      <c r="H205" s="79"/>
      <c r="I205" s="83" t="str">
        <f t="shared" si="31"/>
        <v/>
      </c>
      <c r="J205" s="79"/>
      <c r="K205" s="84"/>
      <c r="L205" s="85"/>
      <c r="W205" s="1" t="str">
        <f t="shared" si="28"/>
        <v/>
      </c>
      <c r="X205" s="1" t="str">
        <f t="shared" si="29"/>
        <v/>
      </c>
      <c r="Y205" s="1" t="str">
        <f t="shared" si="30"/>
        <v/>
      </c>
      <c r="Z205" s="1" t="str">
        <f t="shared" si="32"/>
        <v/>
      </c>
      <c r="AB205" s="1">
        <f t="shared" si="33"/>
        <v>1.9999999999999955E-4</v>
      </c>
      <c r="AC205" s="1">
        <f t="shared" si="34"/>
        <v>1.9999999999999955E-4</v>
      </c>
      <c r="AD205" s="1" t="str">
        <f t="shared" si="35"/>
        <v/>
      </c>
    </row>
    <row r="206" spans="2:30" ht="30" customHeight="1" x14ac:dyDescent="0.25">
      <c r="B206" s="1">
        <f t="shared" si="27"/>
        <v>2.0099999999999955E-4</v>
      </c>
      <c r="C206" s="79"/>
      <c r="D206" s="15"/>
      <c r="E206" s="79"/>
      <c r="F206" s="79"/>
      <c r="G206" s="79"/>
      <c r="H206" s="79"/>
      <c r="I206" s="83" t="str">
        <f t="shared" si="31"/>
        <v/>
      </c>
      <c r="J206" s="79"/>
      <c r="K206" s="84"/>
      <c r="L206" s="85"/>
      <c r="W206" s="1" t="str">
        <f t="shared" si="28"/>
        <v/>
      </c>
      <c r="X206" s="1" t="str">
        <f t="shared" si="29"/>
        <v/>
      </c>
      <c r="Y206" s="1" t="str">
        <f t="shared" si="30"/>
        <v/>
      </c>
      <c r="Z206" s="1" t="str">
        <f t="shared" si="32"/>
        <v/>
      </c>
      <c r="AB206" s="1">
        <f t="shared" si="33"/>
        <v>2.0099999999999955E-4</v>
      </c>
      <c r="AC206" s="1">
        <f t="shared" si="34"/>
        <v>2.0099999999999955E-4</v>
      </c>
      <c r="AD206" s="1" t="str">
        <f t="shared" si="35"/>
        <v/>
      </c>
    </row>
    <row r="207" spans="2:30" ht="30" customHeight="1" x14ac:dyDescent="0.25">
      <c r="B207" s="1">
        <f t="shared" si="27"/>
        <v>2.0199999999999954E-4</v>
      </c>
      <c r="C207" s="79"/>
      <c r="D207" s="15"/>
      <c r="E207" s="79"/>
      <c r="F207" s="79"/>
      <c r="G207" s="79"/>
      <c r="H207" s="79"/>
      <c r="I207" s="83" t="str">
        <f t="shared" si="31"/>
        <v/>
      </c>
      <c r="J207" s="79"/>
      <c r="K207" s="84"/>
      <c r="L207" s="85"/>
      <c r="W207" s="1" t="str">
        <f t="shared" si="28"/>
        <v/>
      </c>
      <c r="X207" s="1" t="str">
        <f t="shared" si="29"/>
        <v/>
      </c>
      <c r="Y207" s="1" t="str">
        <f t="shared" si="30"/>
        <v/>
      </c>
      <c r="Z207" s="1" t="str">
        <f t="shared" si="32"/>
        <v/>
      </c>
      <c r="AB207" s="1">
        <f t="shared" si="33"/>
        <v>2.0199999999999954E-4</v>
      </c>
      <c r="AC207" s="1">
        <f t="shared" si="34"/>
        <v>2.0199999999999954E-4</v>
      </c>
      <c r="AD207" s="1" t="str">
        <f t="shared" si="35"/>
        <v/>
      </c>
    </row>
    <row r="208" spans="2:30" ht="30" customHeight="1" x14ac:dyDescent="0.25">
      <c r="B208" s="1">
        <f t="shared" si="27"/>
        <v>2.0299999999999954E-4</v>
      </c>
      <c r="C208" s="79"/>
      <c r="D208" s="15"/>
      <c r="E208" s="79"/>
      <c r="F208" s="79"/>
      <c r="G208" s="79"/>
      <c r="H208" s="79"/>
      <c r="I208" s="83" t="str">
        <f t="shared" si="31"/>
        <v/>
      </c>
      <c r="J208" s="79"/>
      <c r="K208" s="84"/>
      <c r="L208" s="85"/>
      <c r="W208" s="1" t="str">
        <f t="shared" si="28"/>
        <v/>
      </c>
      <c r="X208" s="1" t="str">
        <f t="shared" si="29"/>
        <v/>
      </c>
      <c r="Y208" s="1" t="str">
        <f t="shared" si="30"/>
        <v/>
      </c>
      <c r="Z208" s="1" t="str">
        <f t="shared" si="32"/>
        <v/>
      </c>
      <c r="AB208" s="1">
        <f t="shared" si="33"/>
        <v>2.0299999999999954E-4</v>
      </c>
      <c r="AC208" s="1">
        <f t="shared" si="34"/>
        <v>2.0299999999999954E-4</v>
      </c>
      <c r="AD208" s="1" t="str">
        <f t="shared" si="35"/>
        <v/>
      </c>
    </row>
    <row r="209" spans="2:30" ht="30" customHeight="1" x14ac:dyDescent="0.25">
      <c r="B209" s="1">
        <f t="shared" si="27"/>
        <v>2.0399999999999954E-4</v>
      </c>
      <c r="C209" s="79"/>
      <c r="D209" s="15"/>
      <c r="E209" s="79"/>
      <c r="F209" s="79"/>
      <c r="G209" s="79"/>
      <c r="H209" s="79"/>
      <c r="I209" s="83" t="str">
        <f t="shared" si="31"/>
        <v/>
      </c>
      <c r="J209" s="79"/>
      <c r="K209" s="84"/>
      <c r="L209" s="85"/>
      <c r="W209" s="1" t="str">
        <f t="shared" si="28"/>
        <v/>
      </c>
      <c r="X209" s="1" t="str">
        <f t="shared" si="29"/>
        <v/>
      </c>
      <c r="Y209" s="1" t="str">
        <f t="shared" si="30"/>
        <v/>
      </c>
      <c r="Z209" s="1" t="str">
        <f t="shared" si="32"/>
        <v/>
      </c>
      <c r="AB209" s="1">
        <f t="shared" si="33"/>
        <v>2.0399999999999954E-4</v>
      </c>
      <c r="AC209" s="1">
        <f t="shared" si="34"/>
        <v>2.0399999999999954E-4</v>
      </c>
      <c r="AD209" s="1" t="str">
        <f t="shared" si="35"/>
        <v/>
      </c>
    </row>
    <row r="210" spans="2:30" ht="30" customHeight="1" x14ac:dyDescent="0.25">
      <c r="B210" s="1">
        <f t="shared" si="27"/>
        <v>2.0499999999999953E-4</v>
      </c>
      <c r="C210" s="79"/>
      <c r="D210" s="15"/>
      <c r="E210" s="79"/>
      <c r="F210" s="79"/>
      <c r="G210" s="79"/>
      <c r="H210" s="79"/>
      <c r="I210" s="83" t="str">
        <f t="shared" si="31"/>
        <v/>
      </c>
      <c r="J210" s="79"/>
      <c r="K210" s="84"/>
      <c r="L210" s="85"/>
      <c r="W210" s="1" t="str">
        <f t="shared" si="28"/>
        <v/>
      </c>
      <c r="X210" s="1" t="str">
        <f t="shared" si="29"/>
        <v/>
      </c>
      <c r="Y210" s="1" t="str">
        <f t="shared" si="30"/>
        <v/>
      </c>
      <c r="Z210" s="1" t="str">
        <f t="shared" si="32"/>
        <v/>
      </c>
      <c r="AB210" s="1">
        <f t="shared" si="33"/>
        <v>2.0499999999999953E-4</v>
      </c>
      <c r="AC210" s="1">
        <f t="shared" si="34"/>
        <v>2.0499999999999953E-4</v>
      </c>
      <c r="AD210" s="1" t="str">
        <f t="shared" si="35"/>
        <v/>
      </c>
    </row>
    <row r="211" spans="2:30" ht="30" customHeight="1" x14ac:dyDescent="0.25">
      <c r="B211" s="1">
        <f t="shared" si="27"/>
        <v>2.0599999999999953E-4</v>
      </c>
      <c r="C211" s="79"/>
      <c r="D211" s="15"/>
      <c r="E211" s="79"/>
      <c r="F211" s="79"/>
      <c r="G211" s="79"/>
      <c r="H211" s="79"/>
      <c r="I211" s="83" t="str">
        <f t="shared" si="31"/>
        <v/>
      </c>
      <c r="J211" s="79"/>
      <c r="K211" s="84"/>
      <c r="L211" s="85"/>
      <c r="W211" s="1" t="str">
        <f t="shared" si="28"/>
        <v/>
      </c>
      <c r="X211" s="1" t="str">
        <f t="shared" si="29"/>
        <v/>
      </c>
      <c r="Y211" s="1" t="str">
        <f t="shared" si="30"/>
        <v/>
      </c>
      <c r="Z211" s="1" t="str">
        <f t="shared" si="32"/>
        <v/>
      </c>
      <c r="AB211" s="1">
        <f t="shared" si="33"/>
        <v>2.0599999999999953E-4</v>
      </c>
      <c r="AC211" s="1">
        <f t="shared" si="34"/>
        <v>2.0599999999999953E-4</v>
      </c>
      <c r="AD211" s="1" t="str">
        <f t="shared" si="35"/>
        <v/>
      </c>
    </row>
    <row r="212" spans="2:30" ht="30" customHeight="1" x14ac:dyDescent="0.25">
      <c r="B212" s="1">
        <f t="shared" si="27"/>
        <v>2.0699999999999953E-4</v>
      </c>
      <c r="C212" s="79"/>
      <c r="D212" s="15"/>
      <c r="E212" s="79"/>
      <c r="F212" s="79"/>
      <c r="G212" s="79"/>
      <c r="H212" s="79"/>
      <c r="I212" s="83" t="str">
        <f t="shared" si="31"/>
        <v/>
      </c>
      <c r="J212" s="79"/>
      <c r="K212" s="84"/>
      <c r="L212" s="85"/>
      <c r="W212" s="1" t="str">
        <f t="shared" si="28"/>
        <v/>
      </c>
      <c r="X212" s="1" t="str">
        <f t="shared" si="29"/>
        <v/>
      </c>
      <c r="Y212" s="1" t="str">
        <f t="shared" si="30"/>
        <v/>
      </c>
      <c r="Z212" s="1" t="str">
        <f t="shared" si="32"/>
        <v/>
      </c>
      <c r="AB212" s="1">
        <f t="shared" si="33"/>
        <v>2.0699999999999953E-4</v>
      </c>
      <c r="AC212" s="1">
        <f t="shared" si="34"/>
        <v>2.0699999999999953E-4</v>
      </c>
      <c r="AD212" s="1" t="str">
        <f t="shared" si="35"/>
        <v/>
      </c>
    </row>
    <row r="213" spans="2:30" ht="30" customHeight="1" x14ac:dyDescent="0.25">
      <c r="B213" s="1">
        <f t="shared" si="27"/>
        <v>2.0799999999999953E-4</v>
      </c>
      <c r="C213" s="79"/>
      <c r="D213" s="15"/>
      <c r="E213" s="79"/>
      <c r="F213" s="79"/>
      <c r="G213" s="79"/>
      <c r="H213" s="79"/>
      <c r="I213" s="83" t="str">
        <f t="shared" si="31"/>
        <v/>
      </c>
      <c r="J213" s="79"/>
      <c r="K213" s="84"/>
      <c r="L213" s="85"/>
      <c r="W213" s="1" t="str">
        <f t="shared" si="28"/>
        <v/>
      </c>
      <c r="X213" s="1" t="str">
        <f t="shared" si="29"/>
        <v/>
      </c>
      <c r="Y213" s="1" t="str">
        <f t="shared" si="30"/>
        <v/>
      </c>
      <c r="Z213" s="1" t="str">
        <f t="shared" si="32"/>
        <v/>
      </c>
      <c r="AB213" s="1">
        <f t="shared" si="33"/>
        <v>2.0799999999999953E-4</v>
      </c>
      <c r="AC213" s="1">
        <f t="shared" si="34"/>
        <v>2.0799999999999953E-4</v>
      </c>
      <c r="AD213" s="1" t="str">
        <f t="shared" si="35"/>
        <v/>
      </c>
    </row>
    <row r="214" spans="2:30" ht="30" customHeight="1" x14ac:dyDescent="0.25">
      <c r="B214" s="1">
        <f t="shared" si="27"/>
        <v>2.0899999999999952E-4</v>
      </c>
      <c r="C214" s="79"/>
      <c r="D214" s="15"/>
      <c r="E214" s="79"/>
      <c r="F214" s="79"/>
      <c r="G214" s="79"/>
      <c r="H214" s="79"/>
      <c r="I214" s="83" t="str">
        <f t="shared" si="31"/>
        <v/>
      </c>
      <c r="J214" s="79"/>
      <c r="K214" s="84"/>
      <c r="L214" s="85"/>
      <c r="W214" s="1" t="str">
        <f t="shared" si="28"/>
        <v/>
      </c>
      <c r="X214" s="1" t="str">
        <f t="shared" si="29"/>
        <v/>
      </c>
      <c r="Y214" s="1" t="str">
        <f t="shared" si="30"/>
        <v/>
      </c>
      <c r="Z214" s="1" t="str">
        <f t="shared" si="32"/>
        <v/>
      </c>
      <c r="AB214" s="1">
        <f t="shared" si="33"/>
        <v>2.0899999999999952E-4</v>
      </c>
      <c r="AC214" s="1">
        <f t="shared" si="34"/>
        <v>2.0899999999999952E-4</v>
      </c>
      <c r="AD214" s="1" t="str">
        <f t="shared" si="35"/>
        <v/>
      </c>
    </row>
    <row r="215" spans="2:30" ht="30" customHeight="1" x14ac:dyDescent="0.25">
      <c r="B215" s="1">
        <f t="shared" si="27"/>
        <v>2.0999999999999952E-4</v>
      </c>
      <c r="C215" s="79"/>
      <c r="D215" s="15"/>
      <c r="E215" s="79"/>
      <c r="F215" s="79"/>
      <c r="G215" s="79"/>
      <c r="H215" s="79"/>
      <c r="I215" s="83" t="str">
        <f t="shared" si="31"/>
        <v/>
      </c>
      <c r="J215" s="79"/>
      <c r="K215" s="84"/>
      <c r="L215" s="85"/>
      <c r="W215" s="1" t="str">
        <f t="shared" si="28"/>
        <v/>
      </c>
      <c r="X215" s="1" t="str">
        <f t="shared" si="29"/>
        <v/>
      </c>
      <c r="Y215" s="1" t="str">
        <f t="shared" si="30"/>
        <v/>
      </c>
      <c r="Z215" s="1" t="str">
        <f t="shared" si="32"/>
        <v/>
      </c>
      <c r="AB215" s="1">
        <f t="shared" si="33"/>
        <v>2.0999999999999952E-4</v>
      </c>
      <c r="AC215" s="1">
        <f t="shared" si="34"/>
        <v>2.0999999999999952E-4</v>
      </c>
      <c r="AD215" s="1" t="str">
        <f t="shared" si="35"/>
        <v/>
      </c>
    </row>
    <row r="216" spans="2:30" ht="30" customHeight="1" x14ac:dyDescent="0.25">
      <c r="B216" s="1">
        <f t="shared" si="27"/>
        <v>2.1099999999999952E-4</v>
      </c>
      <c r="C216" s="79"/>
      <c r="D216" s="15"/>
      <c r="E216" s="79"/>
      <c r="F216" s="79"/>
      <c r="G216" s="79"/>
      <c r="H216" s="79"/>
      <c r="I216" s="83" t="str">
        <f t="shared" si="31"/>
        <v/>
      </c>
      <c r="J216" s="79"/>
      <c r="K216" s="84"/>
      <c r="L216" s="85"/>
      <c r="W216" s="1" t="str">
        <f t="shared" si="28"/>
        <v/>
      </c>
      <c r="X216" s="1" t="str">
        <f t="shared" si="29"/>
        <v/>
      </c>
      <c r="Y216" s="1" t="str">
        <f t="shared" si="30"/>
        <v/>
      </c>
      <c r="Z216" s="1" t="str">
        <f t="shared" si="32"/>
        <v/>
      </c>
      <c r="AB216" s="1">
        <f t="shared" si="33"/>
        <v>2.1099999999999952E-4</v>
      </c>
      <c r="AC216" s="1">
        <f t="shared" si="34"/>
        <v>2.1099999999999952E-4</v>
      </c>
      <c r="AD216" s="1" t="str">
        <f t="shared" si="35"/>
        <v/>
      </c>
    </row>
    <row r="217" spans="2:30" ht="30" customHeight="1" x14ac:dyDescent="0.25">
      <c r="B217" s="1">
        <f t="shared" si="27"/>
        <v>2.1199999999999952E-4</v>
      </c>
      <c r="C217" s="79"/>
      <c r="D217" s="15"/>
      <c r="E217" s="79"/>
      <c r="F217" s="79"/>
      <c r="G217" s="79"/>
      <c r="H217" s="79"/>
      <c r="I217" s="83" t="str">
        <f t="shared" si="31"/>
        <v/>
      </c>
      <c r="J217" s="79"/>
      <c r="K217" s="84"/>
      <c r="L217" s="85"/>
      <c r="W217" s="1" t="str">
        <f t="shared" si="28"/>
        <v/>
      </c>
      <c r="X217" s="1" t="str">
        <f t="shared" si="29"/>
        <v/>
      </c>
      <c r="Y217" s="1" t="str">
        <f t="shared" si="30"/>
        <v/>
      </c>
      <c r="Z217" s="1" t="str">
        <f t="shared" si="32"/>
        <v/>
      </c>
      <c r="AB217" s="1">
        <f t="shared" si="33"/>
        <v>2.1199999999999952E-4</v>
      </c>
      <c r="AC217" s="1">
        <f t="shared" si="34"/>
        <v>2.1199999999999952E-4</v>
      </c>
      <c r="AD217" s="1" t="str">
        <f t="shared" si="35"/>
        <v/>
      </c>
    </row>
    <row r="218" spans="2:30" ht="30" customHeight="1" x14ac:dyDescent="0.25">
      <c r="B218" s="1">
        <f t="shared" si="27"/>
        <v>2.1299999999999951E-4</v>
      </c>
      <c r="C218" s="79"/>
      <c r="D218" s="15"/>
      <c r="E218" s="79"/>
      <c r="F218" s="79"/>
      <c r="G218" s="79"/>
      <c r="H218" s="79"/>
      <c r="I218" s="83" t="str">
        <f t="shared" si="31"/>
        <v/>
      </c>
      <c r="J218" s="79"/>
      <c r="K218" s="84"/>
      <c r="L218" s="85"/>
      <c r="W218" s="1" t="str">
        <f t="shared" si="28"/>
        <v/>
      </c>
      <c r="X218" s="1" t="str">
        <f t="shared" si="29"/>
        <v/>
      </c>
      <c r="Y218" s="1" t="str">
        <f t="shared" si="30"/>
        <v/>
      </c>
      <c r="Z218" s="1" t="str">
        <f t="shared" si="32"/>
        <v/>
      </c>
      <c r="AB218" s="1">
        <f t="shared" si="33"/>
        <v>2.1299999999999951E-4</v>
      </c>
      <c r="AC218" s="1">
        <f t="shared" si="34"/>
        <v>2.1299999999999951E-4</v>
      </c>
      <c r="AD218" s="1" t="str">
        <f t="shared" si="35"/>
        <v/>
      </c>
    </row>
    <row r="219" spans="2:30" ht="30" customHeight="1" x14ac:dyDescent="0.25">
      <c r="B219" s="1">
        <f t="shared" si="27"/>
        <v>2.1399999999999951E-4</v>
      </c>
      <c r="C219" s="79"/>
      <c r="D219" s="15"/>
      <c r="E219" s="79"/>
      <c r="F219" s="79"/>
      <c r="G219" s="79"/>
      <c r="H219" s="79"/>
      <c r="I219" s="83" t="str">
        <f t="shared" si="31"/>
        <v/>
      </c>
      <c r="J219" s="79"/>
      <c r="K219" s="84"/>
      <c r="L219" s="85"/>
      <c r="W219" s="1" t="str">
        <f t="shared" si="28"/>
        <v/>
      </c>
      <c r="X219" s="1" t="str">
        <f t="shared" si="29"/>
        <v/>
      </c>
      <c r="Y219" s="1" t="str">
        <f t="shared" si="30"/>
        <v/>
      </c>
      <c r="Z219" s="1" t="str">
        <f t="shared" si="32"/>
        <v/>
      </c>
      <c r="AB219" s="1">
        <f t="shared" si="33"/>
        <v>2.1399999999999951E-4</v>
      </c>
      <c r="AC219" s="1">
        <f t="shared" si="34"/>
        <v>2.1399999999999951E-4</v>
      </c>
      <c r="AD219" s="1" t="str">
        <f t="shared" si="35"/>
        <v/>
      </c>
    </row>
    <row r="220" spans="2:30" ht="30" customHeight="1" x14ac:dyDescent="0.25">
      <c r="B220" s="1">
        <f t="shared" si="27"/>
        <v>2.1499999999999951E-4</v>
      </c>
      <c r="C220" s="79"/>
      <c r="D220" s="15"/>
      <c r="E220" s="79"/>
      <c r="F220" s="79"/>
      <c r="G220" s="79"/>
      <c r="H220" s="79"/>
      <c r="I220" s="83" t="str">
        <f t="shared" si="31"/>
        <v/>
      </c>
      <c r="J220" s="79"/>
      <c r="K220" s="84"/>
      <c r="L220" s="85"/>
      <c r="W220" s="1" t="str">
        <f t="shared" si="28"/>
        <v/>
      </c>
      <c r="X220" s="1" t="str">
        <f t="shared" si="29"/>
        <v/>
      </c>
      <c r="Y220" s="1" t="str">
        <f t="shared" si="30"/>
        <v/>
      </c>
      <c r="Z220" s="1" t="str">
        <f t="shared" si="32"/>
        <v/>
      </c>
      <c r="AB220" s="1">
        <f t="shared" si="33"/>
        <v>2.1499999999999951E-4</v>
      </c>
      <c r="AC220" s="1">
        <f t="shared" si="34"/>
        <v>2.1499999999999951E-4</v>
      </c>
      <c r="AD220" s="1" t="str">
        <f t="shared" si="35"/>
        <v/>
      </c>
    </row>
    <row r="221" spans="2:30" ht="30" customHeight="1" x14ac:dyDescent="0.25">
      <c r="B221" s="1">
        <f t="shared" si="27"/>
        <v>2.159999999999995E-4</v>
      </c>
      <c r="C221" s="79"/>
      <c r="D221" s="15"/>
      <c r="E221" s="79"/>
      <c r="F221" s="79"/>
      <c r="G221" s="79"/>
      <c r="H221" s="79"/>
      <c r="I221" s="83" t="str">
        <f t="shared" si="31"/>
        <v/>
      </c>
      <c r="J221" s="79"/>
      <c r="K221" s="84"/>
      <c r="L221" s="85"/>
      <c r="W221" s="1" t="str">
        <f t="shared" si="28"/>
        <v/>
      </c>
      <c r="X221" s="1" t="str">
        <f t="shared" si="29"/>
        <v/>
      </c>
      <c r="Y221" s="1" t="str">
        <f t="shared" si="30"/>
        <v/>
      </c>
      <c r="Z221" s="1" t="str">
        <f t="shared" si="32"/>
        <v/>
      </c>
      <c r="AB221" s="1">
        <f t="shared" si="33"/>
        <v>2.159999999999995E-4</v>
      </c>
      <c r="AC221" s="1">
        <f t="shared" si="34"/>
        <v>2.159999999999995E-4</v>
      </c>
      <c r="AD221" s="1" t="str">
        <f t="shared" si="35"/>
        <v/>
      </c>
    </row>
    <row r="222" spans="2:30" ht="30" customHeight="1" x14ac:dyDescent="0.25">
      <c r="B222" s="1">
        <f t="shared" si="27"/>
        <v>2.169999999999995E-4</v>
      </c>
      <c r="C222" s="79"/>
      <c r="D222" s="15"/>
      <c r="E222" s="79"/>
      <c r="F222" s="79"/>
      <c r="G222" s="79"/>
      <c r="H222" s="79"/>
      <c r="I222" s="83" t="str">
        <f t="shared" si="31"/>
        <v/>
      </c>
      <c r="J222" s="79"/>
      <c r="K222" s="84"/>
      <c r="L222" s="85"/>
      <c r="W222" s="1" t="str">
        <f t="shared" si="28"/>
        <v/>
      </c>
      <c r="X222" s="1" t="str">
        <f t="shared" si="29"/>
        <v/>
      </c>
      <c r="Y222" s="1" t="str">
        <f t="shared" si="30"/>
        <v/>
      </c>
      <c r="Z222" s="1" t="str">
        <f t="shared" si="32"/>
        <v/>
      </c>
      <c r="AB222" s="1">
        <f t="shared" si="33"/>
        <v>2.169999999999995E-4</v>
      </c>
      <c r="AC222" s="1">
        <f t="shared" si="34"/>
        <v>2.169999999999995E-4</v>
      </c>
      <c r="AD222" s="1" t="str">
        <f t="shared" si="35"/>
        <v/>
      </c>
    </row>
    <row r="223" spans="2:30" ht="30" customHeight="1" x14ac:dyDescent="0.25">
      <c r="B223" s="1">
        <f t="shared" si="27"/>
        <v>2.179999999999995E-4</v>
      </c>
      <c r="C223" s="79"/>
      <c r="D223" s="15"/>
      <c r="E223" s="79"/>
      <c r="F223" s="79"/>
      <c r="G223" s="79"/>
      <c r="H223" s="79"/>
      <c r="I223" s="83" t="str">
        <f t="shared" si="31"/>
        <v/>
      </c>
      <c r="J223" s="79"/>
      <c r="K223" s="84"/>
      <c r="L223" s="85"/>
      <c r="W223" s="1" t="str">
        <f t="shared" si="28"/>
        <v/>
      </c>
      <c r="X223" s="1" t="str">
        <f t="shared" si="29"/>
        <v/>
      </c>
      <c r="Y223" s="1" t="str">
        <f t="shared" si="30"/>
        <v/>
      </c>
      <c r="Z223" s="1" t="str">
        <f t="shared" si="32"/>
        <v/>
      </c>
      <c r="AB223" s="1">
        <f t="shared" si="33"/>
        <v>2.179999999999995E-4</v>
      </c>
      <c r="AC223" s="1">
        <f t="shared" si="34"/>
        <v>2.179999999999995E-4</v>
      </c>
      <c r="AD223" s="1" t="str">
        <f t="shared" si="35"/>
        <v/>
      </c>
    </row>
    <row r="224" spans="2:30" ht="30" customHeight="1" x14ac:dyDescent="0.25">
      <c r="B224" s="1">
        <f t="shared" si="27"/>
        <v>2.189999999999995E-4</v>
      </c>
      <c r="C224" s="79"/>
      <c r="D224" s="15"/>
      <c r="E224" s="79"/>
      <c r="F224" s="79"/>
      <c r="G224" s="79"/>
      <c r="H224" s="79"/>
      <c r="I224" s="83" t="str">
        <f t="shared" si="31"/>
        <v/>
      </c>
      <c r="J224" s="79"/>
      <c r="K224" s="84"/>
      <c r="L224" s="85"/>
      <c r="W224" s="1" t="str">
        <f t="shared" si="28"/>
        <v/>
      </c>
      <c r="X224" s="1" t="str">
        <f t="shared" si="29"/>
        <v/>
      </c>
      <c r="Y224" s="1" t="str">
        <f t="shared" si="30"/>
        <v/>
      </c>
      <c r="Z224" s="1" t="str">
        <f t="shared" si="32"/>
        <v/>
      </c>
      <c r="AB224" s="1">
        <f t="shared" si="33"/>
        <v>2.189999999999995E-4</v>
      </c>
      <c r="AC224" s="1">
        <f t="shared" si="34"/>
        <v>2.189999999999995E-4</v>
      </c>
      <c r="AD224" s="1" t="str">
        <f t="shared" si="35"/>
        <v/>
      </c>
    </row>
    <row r="225" spans="2:30" ht="30" customHeight="1" x14ac:dyDescent="0.25">
      <c r="B225" s="1">
        <f t="shared" si="27"/>
        <v>2.1999999999999949E-4</v>
      </c>
      <c r="C225" s="79"/>
      <c r="D225" s="15"/>
      <c r="E225" s="79"/>
      <c r="F225" s="79"/>
      <c r="G225" s="79"/>
      <c r="H225" s="79"/>
      <c r="I225" s="83" t="str">
        <f t="shared" si="31"/>
        <v/>
      </c>
      <c r="J225" s="79"/>
      <c r="K225" s="84"/>
      <c r="L225" s="85"/>
      <c r="W225" s="1" t="str">
        <f t="shared" si="28"/>
        <v/>
      </c>
      <c r="X225" s="1" t="str">
        <f t="shared" si="29"/>
        <v/>
      </c>
      <c r="Y225" s="1" t="str">
        <f t="shared" si="30"/>
        <v/>
      </c>
      <c r="Z225" s="1" t="str">
        <f t="shared" si="32"/>
        <v/>
      </c>
      <c r="AB225" s="1">
        <f t="shared" si="33"/>
        <v>2.1999999999999949E-4</v>
      </c>
      <c r="AC225" s="1">
        <f t="shared" si="34"/>
        <v>2.1999999999999949E-4</v>
      </c>
      <c r="AD225" s="1" t="str">
        <f t="shared" si="35"/>
        <v/>
      </c>
    </row>
    <row r="226" spans="2:30" ht="30" customHeight="1" x14ac:dyDescent="0.25">
      <c r="B226" s="1">
        <f t="shared" si="27"/>
        <v>2.2099999999999949E-4</v>
      </c>
      <c r="C226" s="79"/>
      <c r="D226" s="15"/>
      <c r="E226" s="79"/>
      <c r="F226" s="79"/>
      <c r="G226" s="79"/>
      <c r="H226" s="79"/>
      <c r="I226" s="83" t="str">
        <f t="shared" si="31"/>
        <v/>
      </c>
      <c r="J226" s="79"/>
      <c r="K226" s="84"/>
      <c r="L226" s="85"/>
      <c r="W226" s="1" t="str">
        <f t="shared" si="28"/>
        <v/>
      </c>
      <c r="X226" s="1" t="str">
        <f t="shared" si="29"/>
        <v/>
      </c>
      <c r="Y226" s="1" t="str">
        <f t="shared" si="30"/>
        <v/>
      </c>
      <c r="Z226" s="1" t="str">
        <f t="shared" si="32"/>
        <v/>
      </c>
      <c r="AB226" s="1">
        <f t="shared" si="33"/>
        <v>2.2099999999999949E-4</v>
      </c>
      <c r="AC226" s="1">
        <f t="shared" si="34"/>
        <v>2.2099999999999949E-4</v>
      </c>
      <c r="AD226" s="1" t="str">
        <f t="shared" si="35"/>
        <v/>
      </c>
    </row>
    <row r="227" spans="2:30" ht="30" customHeight="1" x14ac:dyDescent="0.25">
      <c r="B227" s="1">
        <f t="shared" si="27"/>
        <v>2.2199999999999949E-4</v>
      </c>
      <c r="C227" s="79"/>
      <c r="D227" s="15"/>
      <c r="E227" s="79"/>
      <c r="F227" s="79"/>
      <c r="G227" s="79"/>
      <c r="H227" s="79"/>
      <c r="I227" s="83" t="str">
        <f t="shared" si="31"/>
        <v/>
      </c>
      <c r="J227" s="79"/>
      <c r="K227" s="84"/>
      <c r="L227" s="85"/>
      <c r="W227" s="1" t="str">
        <f t="shared" si="28"/>
        <v/>
      </c>
      <c r="X227" s="1" t="str">
        <f t="shared" si="29"/>
        <v/>
      </c>
      <c r="Y227" s="1" t="str">
        <f t="shared" si="30"/>
        <v/>
      </c>
      <c r="Z227" s="1" t="str">
        <f t="shared" si="32"/>
        <v/>
      </c>
      <c r="AB227" s="1">
        <f t="shared" si="33"/>
        <v>2.2199999999999949E-4</v>
      </c>
      <c r="AC227" s="1">
        <f t="shared" si="34"/>
        <v>2.2199999999999949E-4</v>
      </c>
      <c r="AD227" s="1" t="str">
        <f t="shared" si="35"/>
        <v/>
      </c>
    </row>
    <row r="228" spans="2:30" ht="30" customHeight="1" x14ac:dyDescent="0.25">
      <c r="B228" s="1">
        <f t="shared" si="27"/>
        <v>2.2299999999999948E-4</v>
      </c>
      <c r="C228" s="79"/>
      <c r="D228" s="15"/>
      <c r="E228" s="79"/>
      <c r="F228" s="79"/>
      <c r="G228" s="79"/>
      <c r="H228" s="79"/>
      <c r="I228" s="83" t="str">
        <f t="shared" si="31"/>
        <v/>
      </c>
      <c r="J228" s="79"/>
      <c r="K228" s="84"/>
      <c r="L228" s="85"/>
      <c r="W228" s="1" t="str">
        <f t="shared" si="28"/>
        <v/>
      </c>
      <c r="X228" s="1" t="str">
        <f t="shared" si="29"/>
        <v/>
      </c>
      <c r="Y228" s="1" t="str">
        <f t="shared" si="30"/>
        <v/>
      </c>
      <c r="Z228" s="1" t="str">
        <f t="shared" si="32"/>
        <v/>
      </c>
      <c r="AB228" s="1">
        <f t="shared" si="33"/>
        <v>2.2299999999999948E-4</v>
      </c>
      <c r="AC228" s="1">
        <f t="shared" si="34"/>
        <v>2.2299999999999948E-4</v>
      </c>
      <c r="AD228" s="1" t="str">
        <f t="shared" si="35"/>
        <v/>
      </c>
    </row>
    <row r="229" spans="2:30" ht="30" customHeight="1" x14ac:dyDescent="0.25">
      <c r="B229" s="1">
        <f t="shared" si="27"/>
        <v>2.2399999999999948E-4</v>
      </c>
      <c r="C229" s="79"/>
      <c r="D229" s="15"/>
      <c r="E229" s="79"/>
      <c r="F229" s="79"/>
      <c r="G229" s="79"/>
      <c r="H229" s="79"/>
      <c r="I229" s="83" t="str">
        <f t="shared" si="31"/>
        <v/>
      </c>
      <c r="J229" s="79"/>
      <c r="K229" s="84"/>
      <c r="L229" s="85"/>
      <c r="W229" s="1" t="str">
        <f t="shared" si="28"/>
        <v/>
      </c>
      <c r="X229" s="1" t="str">
        <f t="shared" si="29"/>
        <v/>
      </c>
      <c r="Y229" s="1" t="str">
        <f t="shared" si="30"/>
        <v/>
      </c>
      <c r="Z229" s="1" t="str">
        <f t="shared" si="32"/>
        <v/>
      </c>
      <c r="AB229" s="1">
        <f t="shared" si="33"/>
        <v>2.2399999999999948E-4</v>
      </c>
      <c r="AC229" s="1">
        <f t="shared" si="34"/>
        <v>2.2399999999999948E-4</v>
      </c>
      <c r="AD229" s="1" t="str">
        <f t="shared" si="35"/>
        <v/>
      </c>
    </row>
    <row r="230" spans="2:30" ht="30" customHeight="1" x14ac:dyDescent="0.25">
      <c r="B230" s="1">
        <f t="shared" si="27"/>
        <v>2.2499999999999948E-4</v>
      </c>
      <c r="C230" s="79"/>
      <c r="D230" s="15"/>
      <c r="E230" s="79"/>
      <c r="F230" s="79"/>
      <c r="G230" s="79"/>
      <c r="H230" s="79"/>
      <c r="I230" s="83" t="str">
        <f t="shared" si="31"/>
        <v/>
      </c>
      <c r="J230" s="79"/>
      <c r="K230" s="84"/>
      <c r="L230" s="85"/>
      <c r="W230" s="1" t="str">
        <f t="shared" si="28"/>
        <v/>
      </c>
      <c r="X230" s="1" t="str">
        <f t="shared" si="29"/>
        <v/>
      </c>
      <c r="Y230" s="1" t="str">
        <f t="shared" si="30"/>
        <v/>
      </c>
      <c r="Z230" s="1" t="str">
        <f t="shared" si="32"/>
        <v/>
      </c>
      <c r="AB230" s="1">
        <f t="shared" si="33"/>
        <v>2.2499999999999948E-4</v>
      </c>
      <c r="AC230" s="1">
        <f t="shared" si="34"/>
        <v>2.2499999999999948E-4</v>
      </c>
      <c r="AD230" s="1" t="str">
        <f t="shared" si="35"/>
        <v/>
      </c>
    </row>
    <row r="231" spans="2:30" ht="30" customHeight="1" x14ac:dyDescent="0.25">
      <c r="B231" s="1">
        <f t="shared" si="27"/>
        <v>2.2599999999999948E-4</v>
      </c>
      <c r="C231" s="79"/>
      <c r="D231" s="15"/>
      <c r="E231" s="79"/>
      <c r="F231" s="79"/>
      <c r="G231" s="79"/>
      <c r="H231" s="79"/>
      <c r="I231" s="83" t="str">
        <f t="shared" si="31"/>
        <v/>
      </c>
      <c r="J231" s="79"/>
      <c r="K231" s="84"/>
      <c r="L231" s="85"/>
      <c r="W231" s="1" t="str">
        <f t="shared" si="28"/>
        <v/>
      </c>
      <c r="X231" s="1" t="str">
        <f t="shared" si="29"/>
        <v/>
      </c>
      <c r="Y231" s="1" t="str">
        <f t="shared" si="30"/>
        <v/>
      </c>
      <c r="Z231" s="1" t="str">
        <f t="shared" si="32"/>
        <v/>
      </c>
      <c r="AB231" s="1">
        <f t="shared" si="33"/>
        <v>2.2599999999999948E-4</v>
      </c>
      <c r="AC231" s="1">
        <f t="shared" si="34"/>
        <v>2.2599999999999948E-4</v>
      </c>
      <c r="AD231" s="1" t="str">
        <f t="shared" si="35"/>
        <v/>
      </c>
    </row>
    <row r="232" spans="2:30" ht="30" customHeight="1" x14ac:dyDescent="0.25">
      <c r="B232" s="1">
        <f t="shared" si="27"/>
        <v>2.2699999999999947E-4</v>
      </c>
      <c r="C232" s="79"/>
      <c r="D232" s="15"/>
      <c r="E232" s="79"/>
      <c r="F232" s="79"/>
      <c r="G232" s="79"/>
      <c r="H232" s="79"/>
      <c r="I232" s="83" t="str">
        <f t="shared" si="31"/>
        <v/>
      </c>
      <c r="J232" s="79"/>
      <c r="K232" s="84"/>
      <c r="L232" s="85"/>
      <c r="W232" s="1" t="str">
        <f t="shared" si="28"/>
        <v/>
      </c>
      <c r="X232" s="1" t="str">
        <f t="shared" si="29"/>
        <v/>
      </c>
      <c r="Y232" s="1" t="str">
        <f t="shared" si="30"/>
        <v/>
      </c>
      <c r="Z232" s="1" t="str">
        <f t="shared" si="32"/>
        <v/>
      </c>
      <c r="AB232" s="1">
        <f t="shared" si="33"/>
        <v>2.2699999999999947E-4</v>
      </c>
      <c r="AC232" s="1">
        <f t="shared" si="34"/>
        <v>2.2699999999999947E-4</v>
      </c>
      <c r="AD232" s="1" t="str">
        <f t="shared" si="35"/>
        <v/>
      </c>
    </row>
    <row r="233" spans="2:30" ht="30" customHeight="1" x14ac:dyDescent="0.25">
      <c r="B233" s="1">
        <f t="shared" si="27"/>
        <v>2.2799999999999947E-4</v>
      </c>
      <c r="C233" s="79"/>
      <c r="D233" s="15"/>
      <c r="E233" s="79"/>
      <c r="F233" s="79"/>
      <c r="G233" s="79"/>
      <c r="H233" s="79"/>
      <c r="I233" s="83" t="str">
        <f t="shared" si="31"/>
        <v/>
      </c>
      <c r="J233" s="79"/>
      <c r="K233" s="84"/>
      <c r="L233" s="85"/>
      <c r="W233" s="1" t="str">
        <f t="shared" si="28"/>
        <v/>
      </c>
      <c r="X233" s="1" t="str">
        <f t="shared" si="29"/>
        <v/>
      </c>
      <c r="Y233" s="1" t="str">
        <f t="shared" si="30"/>
        <v/>
      </c>
      <c r="Z233" s="1" t="str">
        <f t="shared" si="32"/>
        <v/>
      </c>
      <c r="AB233" s="1">
        <f t="shared" si="33"/>
        <v>2.2799999999999947E-4</v>
      </c>
      <c r="AC233" s="1">
        <f t="shared" si="34"/>
        <v>2.2799999999999947E-4</v>
      </c>
      <c r="AD233" s="1" t="str">
        <f t="shared" si="35"/>
        <v/>
      </c>
    </row>
    <row r="234" spans="2:30" ht="30" customHeight="1" x14ac:dyDescent="0.25">
      <c r="B234" s="1">
        <f t="shared" si="27"/>
        <v>2.2899999999999947E-4</v>
      </c>
      <c r="C234" s="79"/>
      <c r="D234" s="15"/>
      <c r="E234" s="79"/>
      <c r="F234" s="79"/>
      <c r="G234" s="79"/>
      <c r="H234" s="79"/>
      <c r="I234" s="83" t="str">
        <f t="shared" si="31"/>
        <v/>
      </c>
      <c r="J234" s="79"/>
      <c r="K234" s="84"/>
      <c r="L234" s="85"/>
      <c r="W234" s="1" t="str">
        <f t="shared" si="28"/>
        <v/>
      </c>
      <c r="X234" s="1" t="str">
        <f t="shared" si="29"/>
        <v/>
      </c>
      <c r="Y234" s="1" t="str">
        <f t="shared" si="30"/>
        <v/>
      </c>
      <c r="Z234" s="1" t="str">
        <f t="shared" si="32"/>
        <v/>
      </c>
      <c r="AB234" s="1">
        <f t="shared" si="33"/>
        <v>2.2899999999999947E-4</v>
      </c>
      <c r="AC234" s="1">
        <f t="shared" si="34"/>
        <v>2.2899999999999947E-4</v>
      </c>
      <c r="AD234" s="1" t="str">
        <f t="shared" si="35"/>
        <v/>
      </c>
    </row>
    <row r="235" spans="2:30" ht="30" customHeight="1" x14ac:dyDescent="0.25">
      <c r="B235" s="1">
        <f t="shared" si="27"/>
        <v>2.2999999999999946E-4</v>
      </c>
      <c r="C235" s="79"/>
      <c r="D235" s="15"/>
      <c r="E235" s="79"/>
      <c r="F235" s="79"/>
      <c r="G235" s="79"/>
      <c r="H235" s="79"/>
      <c r="I235" s="83" t="str">
        <f t="shared" si="31"/>
        <v/>
      </c>
      <c r="J235" s="79"/>
      <c r="K235" s="84"/>
      <c r="L235" s="85"/>
      <c r="W235" s="1" t="str">
        <f t="shared" si="28"/>
        <v/>
      </c>
      <c r="X235" s="1" t="str">
        <f t="shared" si="29"/>
        <v/>
      </c>
      <c r="Y235" s="1" t="str">
        <f t="shared" si="30"/>
        <v/>
      </c>
      <c r="Z235" s="1" t="str">
        <f t="shared" si="32"/>
        <v/>
      </c>
      <c r="AB235" s="1">
        <f t="shared" si="33"/>
        <v>2.2999999999999946E-4</v>
      </c>
      <c r="AC235" s="1">
        <f t="shared" si="34"/>
        <v>2.2999999999999946E-4</v>
      </c>
      <c r="AD235" s="1" t="str">
        <f t="shared" si="35"/>
        <v/>
      </c>
    </row>
    <row r="236" spans="2:30" ht="30" customHeight="1" x14ac:dyDescent="0.25">
      <c r="B236" s="1">
        <f t="shared" si="27"/>
        <v>2.3099999999999946E-4</v>
      </c>
      <c r="C236" s="79"/>
      <c r="D236" s="15"/>
      <c r="E236" s="79"/>
      <c r="F236" s="79"/>
      <c r="G236" s="79"/>
      <c r="H236" s="79"/>
      <c r="I236" s="83" t="str">
        <f t="shared" si="31"/>
        <v/>
      </c>
      <c r="J236" s="79"/>
      <c r="K236" s="84"/>
      <c r="L236" s="85"/>
      <c r="W236" s="1" t="str">
        <f t="shared" si="28"/>
        <v/>
      </c>
      <c r="X236" s="1" t="str">
        <f t="shared" si="29"/>
        <v/>
      </c>
      <c r="Y236" s="1" t="str">
        <f t="shared" si="30"/>
        <v/>
      </c>
      <c r="Z236" s="1" t="str">
        <f t="shared" si="32"/>
        <v/>
      </c>
      <c r="AB236" s="1">
        <f t="shared" si="33"/>
        <v>2.3099999999999946E-4</v>
      </c>
      <c r="AC236" s="1">
        <f t="shared" si="34"/>
        <v>2.3099999999999946E-4</v>
      </c>
      <c r="AD236" s="1" t="str">
        <f t="shared" si="35"/>
        <v/>
      </c>
    </row>
    <row r="237" spans="2:30" ht="30" customHeight="1" x14ac:dyDescent="0.25">
      <c r="B237" s="1">
        <f t="shared" si="27"/>
        <v>2.3199999999999946E-4</v>
      </c>
      <c r="C237" s="79"/>
      <c r="D237" s="15"/>
      <c r="E237" s="79"/>
      <c r="F237" s="79"/>
      <c r="G237" s="79"/>
      <c r="H237" s="79"/>
      <c r="I237" s="83" t="str">
        <f t="shared" si="31"/>
        <v/>
      </c>
      <c r="J237" s="79"/>
      <c r="K237" s="84"/>
      <c r="L237" s="85"/>
      <c r="W237" s="1" t="str">
        <f t="shared" si="28"/>
        <v/>
      </c>
      <c r="X237" s="1" t="str">
        <f t="shared" si="29"/>
        <v/>
      </c>
      <c r="Y237" s="1" t="str">
        <f t="shared" si="30"/>
        <v/>
      </c>
      <c r="Z237" s="1" t="str">
        <f t="shared" si="32"/>
        <v/>
      </c>
      <c r="AB237" s="1">
        <f t="shared" si="33"/>
        <v>2.3199999999999946E-4</v>
      </c>
      <c r="AC237" s="1">
        <f t="shared" si="34"/>
        <v>2.3199999999999946E-4</v>
      </c>
      <c r="AD237" s="1" t="str">
        <f t="shared" si="35"/>
        <v/>
      </c>
    </row>
    <row r="238" spans="2:30" ht="30" customHeight="1" x14ac:dyDescent="0.25">
      <c r="B238" s="1">
        <f t="shared" si="27"/>
        <v>2.3299999999999946E-4</v>
      </c>
      <c r="C238" s="79"/>
      <c r="D238" s="15"/>
      <c r="E238" s="79"/>
      <c r="F238" s="79"/>
      <c r="G238" s="79"/>
      <c r="H238" s="79"/>
      <c r="I238" s="83" t="str">
        <f t="shared" si="31"/>
        <v/>
      </c>
      <c r="J238" s="79"/>
      <c r="K238" s="84"/>
      <c r="L238" s="85"/>
      <c r="W238" s="1" t="str">
        <f t="shared" si="28"/>
        <v/>
      </c>
      <c r="X238" s="1" t="str">
        <f t="shared" si="29"/>
        <v/>
      </c>
      <c r="Y238" s="1" t="str">
        <f t="shared" si="30"/>
        <v/>
      </c>
      <c r="Z238" s="1" t="str">
        <f t="shared" si="32"/>
        <v/>
      </c>
      <c r="AB238" s="1">
        <f t="shared" si="33"/>
        <v>2.3299999999999946E-4</v>
      </c>
      <c r="AC238" s="1">
        <f t="shared" si="34"/>
        <v>2.3299999999999946E-4</v>
      </c>
      <c r="AD238" s="1" t="str">
        <f t="shared" si="35"/>
        <v/>
      </c>
    </row>
    <row r="239" spans="2:30" ht="30" customHeight="1" x14ac:dyDescent="0.25">
      <c r="B239" s="1">
        <f t="shared" si="27"/>
        <v>2.3399999999999945E-4</v>
      </c>
      <c r="C239" s="79"/>
      <c r="D239" s="15"/>
      <c r="E239" s="79"/>
      <c r="F239" s="79"/>
      <c r="G239" s="79"/>
      <c r="H239" s="79"/>
      <c r="I239" s="83" t="str">
        <f t="shared" si="31"/>
        <v/>
      </c>
      <c r="J239" s="79"/>
      <c r="K239" s="84"/>
      <c r="L239" s="85"/>
      <c r="W239" s="1" t="str">
        <f t="shared" si="28"/>
        <v/>
      </c>
      <c r="X239" s="1" t="str">
        <f t="shared" si="29"/>
        <v/>
      </c>
      <c r="Y239" s="1" t="str">
        <f t="shared" si="30"/>
        <v/>
      </c>
      <c r="Z239" s="1" t="str">
        <f t="shared" si="32"/>
        <v/>
      </c>
      <c r="AB239" s="1">
        <f t="shared" si="33"/>
        <v>2.3399999999999945E-4</v>
      </c>
      <c r="AC239" s="1">
        <f t="shared" si="34"/>
        <v>2.3399999999999945E-4</v>
      </c>
      <c r="AD239" s="1" t="str">
        <f t="shared" si="35"/>
        <v/>
      </c>
    </row>
    <row r="240" spans="2:30" ht="30" customHeight="1" x14ac:dyDescent="0.25">
      <c r="B240" s="1">
        <f t="shared" si="27"/>
        <v>2.3499999999999945E-4</v>
      </c>
      <c r="C240" s="79"/>
      <c r="D240" s="15"/>
      <c r="E240" s="79"/>
      <c r="F240" s="79"/>
      <c r="G240" s="79"/>
      <c r="H240" s="79"/>
      <c r="I240" s="83" t="str">
        <f t="shared" si="31"/>
        <v/>
      </c>
      <c r="J240" s="79"/>
      <c r="K240" s="84"/>
      <c r="L240" s="85"/>
      <c r="W240" s="1" t="str">
        <f t="shared" si="28"/>
        <v/>
      </c>
      <c r="X240" s="1" t="str">
        <f t="shared" si="29"/>
        <v/>
      </c>
      <c r="Y240" s="1" t="str">
        <f t="shared" si="30"/>
        <v/>
      </c>
      <c r="Z240" s="1" t="str">
        <f t="shared" si="32"/>
        <v/>
      </c>
      <c r="AB240" s="1">
        <f t="shared" si="33"/>
        <v>2.3499999999999945E-4</v>
      </c>
      <c r="AC240" s="1">
        <f t="shared" si="34"/>
        <v>2.3499999999999945E-4</v>
      </c>
      <c r="AD240" s="1" t="str">
        <f t="shared" si="35"/>
        <v/>
      </c>
    </row>
    <row r="241" spans="2:30" ht="30" customHeight="1" x14ac:dyDescent="0.25">
      <c r="B241" s="1">
        <f t="shared" si="27"/>
        <v>2.3599999999999945E-4</v>
      </c>
      <c r="C241" s="79"/>
      <c r="D241" s="15"/>
      <c r="E241" s="79"/>
      <c r="F241" s="79"/>
      <c r="G241" s="79"/>
      <c r="H241" s="79"/>
      <c r="I241" s="83" t="str">
        <f t="shared" si="31"/>
        <v/>
      </c>
      <c r="J241" s="79"/>
      <c r="K241" s="84"/>
      <c r="L241" s="85"/>
      <c r="W241" s="1" t="str">
        <f t="shared" si="28"/>
        <v/>
      </c>
      <c r="X241" s="1" t="str">
        <f t="shared" si="29"/>
        <v/>
      </c>
      <c r="Y241" s="1" t="str">
        <f t="shared" si="30"/>
        <v/>
      </c>
      <c r="Z241" s="1" t="str">
        <f t="shared" si="32"/>
        <v/>
      </c>
      <c r="AB241" s="1">
        <f t="shared" si="33"/>
        <v>2.3599999999999945E-4</v>
      </c>
      <c r="AC241" s="1">
        <f t="shared" si="34"/>
        <v>2.3599999999999945E-4</v>
      </c>
      <c r="AD241" s="1" t="str">
        <f t="shared" si="35"/>
        <v/>
      </c>
    </row>
    <row r="242" spans="2:30" ht="30" customHeight="1" x14ac:dyDescent="0.25">
      <c r="B242" s="1">
        <f t="shared" si="27"/>
        <v>2.3699999999999945E-4</v>
      </c>
      <c r="C242" s="79"/>
      <c r="D242" s="15"/>
      <c r="E242" s="79"/>
      <c r="F242" s="79"/>
      <c r="G242" s="79"/>
      <c r="H242" s="79"/>
      <c r="I242" s="83" t="str">
        <f t="shared" si="31"/>
        <v/>
      </c>
      <c r="J242" s="79"/>
      <c r="K242" s="84"/>
      <c r="L242" s="85"/>
      <c r="W242" s="1" t="str">
        <f t="shared" si="28"/>
        <v/>
      </c>
      <c r="X242" s="1" t="str">
        <f t="shared" si="29"/>
        <v/>
      </c>
      <c r="Y242" s="1" t="str">
        <f t="shared" si="30"/>
        <v/>
      </c>
      <c r="Z242" s="1" t="str">
        <f t="shared" si="32"/>
        <v/>
      </c>
      <c r="AB242" s="1">
        <f t="shared" si="33"/>
        <v>2.3699999999999945E-4</v>
      </c>
      <c r="AC242" s="1">
        <f t="shared" si="34"/>
        <v>2.3699999999999945E-4</v>
      </c>
      <c r="AD242" s="1" t="str">
        <f t="shared" si="35"/>
        <v/>
      </c>
    </row>
    <row r="243" spans="2:30" ht="30" customHeight="1" x14ac:dyDescent="0.25">
      <c r="B243" s="1">
        <f t="shared" si="27"/>
        <v>2.3799999999999944E-4</v>
      </c>
      <c r="C243" s="79"/>
      <c r="D243" s="15"/>
      <c r="E243" s="79"/>
      <c r="F243" s="79"/>
      <c r="G243" s="79"/>
      <c r="H243" s="79"/>
      <c r="I243" s="83" t="str">
        <f t="shared" si="31"/>
        <v/>
      </c>
      <c r="J243" s="79"/>
      <c r="K243" s="84"/>
      <c r="L243" s="85"/>
      <c r="W243" s="1" t="str">
        <f t="shared" si="28"/>
        <v/>
      </c>
      <c r="X243" s="1" t="str">
        <f t="shared" si="29"/>
        <v/>
      </c>
      <c r="Y243" s="1" t="str">
        <f t="shared" si="30"/>
        <v/>
      </c>
      <c r="Z243" s="1" t="str">
        <f t="shared" si="32"/>
        <v/>
      </c>
      <c r="AB243" s="1">
        <f t="shared" si="33"/>
        <v>2.3799999999999944E-4</v>
      </c>
      <c r="AC243" s="1">
        <f t="shared" si="34"/>
        <v>2.3799999999999944E-4</v>
      </c>
      <c r="AD243" s="1" t="str">
        <f t="shared" si="35"/>
        <v/>
      </c>
    </row>
    <row r="244" spans="2:30" ht="30" customHeight="1" x14ac:dyDescent="0.25">
      <c r="B244" s="1">
        <f t="shared" si="27"/>
        <v>2.3899999999999944E-4</v>
      </c>
      <c r="C244" s="79"/>
      <c r="D244" s="15"/>
      <c r="E244" s="79"/>
      <c r="F244" s="79"/>
      <c r="G244" s="79"/>
      <c r="H244" s="79"/>
      <c r="I244" s="83" t="str">
        <f t="shared" si="31"/>
        <v/>
      </c>
      <c r="J244" s="79"/>
      <c r="K244" s="84"/>
      <c r="L244" s="85"/>
      <c r="W244" s="1" t="str">
        <f t="shared" si="28"/>
        <v/>
      </c>
      <c r="X244" s="1" t="str">
        <f t="shared" si="29"/>
        <v/>
      </c>
      <c r="Y244" s="1" t="str">
        <f t="shared" si="30"/>
        <v/>
      </c>
      <c r="Z244" s="1" t="str">
        <f t="shared" si="32"/>
        <v/>
      </c>
      <c r="AB244" s="1">
        <f t="shared" si="33"/>
        <v>2.3899999999999944E-4</v>
      </c>
      <c r="AC244" s="1">
        <f t="shared" si="34"/>
        <v>2.3899999999999944E-4</v>
      </c>
      <c r="AD244" s="1" t="str">
        <f t="shared" si="35"/>
        <v/>
      </c>
    </row>
    <row r="245" spans="2:30" ht="30" customHeight="1" x14ac:dyDescent="0.25">
      <c r="B245" s="1">
        <f t="shared" si="27"/>
        <v>2.3999999999999944E-4</v>
      </c>
      <c r="C245" s="79"/>
      <c r="D245" s="15"/>
      <c r="E245" s="79"/>
      <c r="F245" s="79"/>
      <c r="G245" s="79"/>
      <c r="H245" s="79"/>
      <c r="I245" s="83" t="str">
        <f t="shared" si="31"/>
        <v/>
      </c>
      <c r="J245" s="79"/>
      <c r="K245" s="84"/>
      <c r="L245" s="85"/>
      <c r="W245" s="1" t="str">
        <f t="shared" si="28"/>
        <v/>
      </c>
      <c r="X245" s="1" t="str">
        <f t="shared" si="29"/>
        <v/>
      </c>
      <c r="Y245" s="1" t="str">
        <f t="shared" si="30"/>
        <v/>
      </c>
      <c r="Z245" s="1" t="str">
        <f t="shared" si="32"/>
        <v/>
      </c>
      <c r="AB245" s="1">
        <f t="shared" si="33"/>
        <v>2.3999999999999944E-4</v>
      </c>
      <c r="AC245" s="1">
        <f t="shared" si="34"/>
        <v>2.3999999999999944E-4</v>
      </c>
      <c r="AD245" s="1" t="str">
        <f t="shared" si="35"/>
        <v/>
      </c>
    </row>
    <row r="246" spans="2:30" ht="30" customHeight="1" x14ac:dyDescent="0.25">
      <c r="B246" s="1">
        <f t="shared" si="27"/>
        <v>2.4099999999999943E-4</v>
      </c>
      <c r="C246" s="79"/>
      <c r="D246" s="15"/>
      <c r="E246" s="79"/>
      <c r="F246" s="79"/>
      <c r="G246" s="79"/>
      <c r="H246" s="79"/>
      <c r="I246" s="83" t="str">
        <f t="shared" si="31"/>
        <v/>
      </c>
      <c r="J246" s="79"/>
      <c r="K246" s="84"/>
      <c r="L246" s="85"/>
      <c r="W246" s="1" t="str">
        <f t="shared" si="28"/>
        <v/>
      </c>
      <c r="X246" s="1" t="str">
        <f t="shared" si="29"/>
        <v/>
      </c>
      <c r="Y246" s="1" t="str">
        <f t="shared" si="30"/>
        <v/>
      </c>
      <c r="Z246" s="1" t="str">
        <f t="shared" si="32"/>
        <v/>
      </c>
      <c r="AB246" s="1">
        <f t="shared" si="33"/>
        <v>2.4099999999999943E-4</v>
      </c>
      <c r="AC246" s="1">
        <f t="shared" si="34"/>
        <v>2.4099999999999943E-4</v>
      </c>
      <c r="AD246" s="1" t="str">
        <f t="shared" si="35"/>
        <v/>
      </c>
    </row>
    <row r="247" spans="2:30" ht="30" customHeight="1" x14ac:dyDescent="0.25">
      <c r="B247" s="1">
        <f t="shared" si="27"/>
        <v>2.4199999999999943E-4</v>
      </c>
      <c r="C247" s="79"/>
      <c r="D247" s="15"/>
      <c r="E247" s="79"/>
      <c r="F247" s="79"/>
      <c r="G247" s="79"/>
      <c r="H247" s="79"/>
      <c r="I247" s="83" t="str">
        <f t="shared" si="31"/>
        <v/>
      </c>
      <c r="J247" s="79"/>
      <c r="K247" s="84"/>
      <c r="L247" s="85"/>
      <c r="W247" s="1" t="str">
        <f t="shared" si="28"/>
        <v/>
      </c>
      <c r="X247" s="1" t="str">
        <f t="shared" si="29"/>
        <v/>
      </c>
      <c r="Y247" s="1" t="str">
        <f t="shared" si="30"/>
        <v/>
      </c>
      <c r="Z247" s="1" t="str">
        <f t="shared" si="32"/>
        <v/>
      </c>
      <c r="AB247" s="1">
        <f t="shared" si="33"/>
        <v>2.4199999999999943E-4</v>
      </c>
      <c r="AC247" s="1">
        <f t="shared" si="34"/>
        <v>2.4199999999999943E-4</v>
      </c>
      <c r="AD247" s="1" t="str">
        <f t="shared" si="35"/>
        <v/>
      </c>
    </row>
    <row r="248" spans="2:30" ht="30" customHeight="1" x14ac:dyDescent="0.25">
      <c r="B248" s="1">
        <f t="shared" si="27"/>
        <v>2.4299999999999943E-4</v>
      </c>
      <c r="C248" s="79"/>
      <c r="D248" s="15"/>
      <c r="E248" s="79"/>
      <c r="F248" s="79"/>
      <c r="G248" s="79"/>
      <c r="H248" s="79"/>
      <c r="I248" s="83" t="str">
        <f t="shared" si="31"/>
        <v/>
      </c>
      <c r="J248" s="79"/>
      <c r="K248" s="84"/>
      <c r="L248" s="85"/>
      <c r="W248" s="1" t="str">
        <f t="shared" si="28"/>
        <v/>
      </c>
      <c r="X248" s="1" t="str">
        <f t="shared" si="29"/>
        <v/>
      </c>
      <c r="Y248" s="1" t="str">
        <f t="shared" si="30"/>
        <v/>
      </c>
      <c r="Z248" s="1" t="str">
        <f t="shared" si="32"/>
        <v/>
      </c>
      <c r="AB248" s="1">
        <f t="shared" si="33"/>
        <v>2.4299999999999943E-4</v>
      </c>
      <c r="AC248" s="1">
        <f t="shared" si="34"/>
        <v>2.4299999999999943E-4</v>
      </c>
      <c r="AD248" s="1" t="str">
        <f t="shared" si="35"/>
        <v/>
      </c>
    </row>
    <row r="249" spans="2:30" ht="30" customHeight="1" x14ac:dyDescent="0.25">
      <c r="B249" s="1">
        <f t="shared" si="27"/>
        <v>2.4399999999999943E-4</v>
      </c>
      <c r="C249" s="79"/>
      <c r="D249" s="15"/>
      <c r="E249" s="79"/>
      <c r="F249" s="79"/>
      <c r="G249" s="79"/>
      <c r="H249" s="79"/>
      <c r="I249" s="83" t="str">
        <f t="shared" si="31"/>
        <v/>
      </c>
      <c r="J249" s="79"/>
      <c r="K249" s="84"/>
      <c r="L249" s="85"/>
      <c r="W249" s="1" t="str">
        <f t="shared" si="28"/>
        <v/>
      </c>
      <c r="X249" s="1" t="str">
        <f t="shared" si="29"/>
        <v/>
      </c>
      <c r="Y249" s="1" t="str">
        <f t="shared" si="30"/>
        <v/>
      </c>
      <c r="Z249" s="1" t="str">
        <f t="shared" si="32"/>
        <v/>
      </c>
      <c r="AB249" s="1">
        <f t="shared" si="33"/>
        <v>2.4399999999999943E-4</v>
      </c>
      <c r="AC249" s="1">
        <f t="shared" si="34"/>
        <v>2.4399999999999943E-4</v>
      </c>
      <c r="AD249" s="1" t="str">
        <f t="shared" si="35"/>
        <v/>
      </c>
    </row>
    <row r="250" spans="2:30" ht="30" customHeight="1" x14ac:dyDescent="0.25">
      <c r="B250" s="1">
        <f t="shared" si="27"/>
        <v>2.4499999999999945E-4</v>
      </c>
      <c r="C250" s="79"/>
      <c r="D250" s="15"/>
      <c r="E250" s="79"/>
      <c r="F250" s="79"/>
      <c r="G250" s="79"/>
      <c r="H250" s="79"/>
      <c r="I250" s="83" t="str">
        <f t="shared" si="31"/>
        <v/>
      </c>
      <c r="J250" s="79"/>
      <c r="K250" s="84"/>
      <c r="L250" s="85"/>
      <c r="W250" s="1" t="str">
        <f t="shared" si="28"/>
        <v/>
      </c>
      <c r="X250" s="1" t="str">
        <f t="shared" si="29"/>
        <v/>
      </c>
      <c r="Y250" s="1" t="str">
        <f t="shared" si="30"/>
        <v/>
      </c>
      <c r="Z250" s="1" t="str">
        <f t="shared" si="32"/>
        <v/>
      </c>
      <c r="AB250" s="1">
        <f t="shared" si="33"/>
        <v>2.4499999999999945E-4</v>
      </c>
      <c r="AC250" s="1">
        <f t="shared" si="34"/>
        <v>2.4499999999999945E-4</v>
      </c>
      <c r="AD250" s="1" t="str">
        <f t="shared" si="35"/>
        <v/>
      </c>
    </row>
    <row r="251" spans="2:30" ht="30" customHeight="1" x14ac:dyDescent="0.25">
      <c r="B251" s="1">
        <f t="shared" si="27"/>
        <v>2.4599999999999947E-4</v>
      </c>
      <c r="C251" s="79"/>
      <c r="D251" s="15"/>
      <c r="E251" s="79"/>
      <c r="F251" s="79"/>
      <c r="G251" s="79"/>
      <c r="H251" s="79"/>
      <c r="I251" s="83" t="str">
        <f t="shared" si="31"/>
        <v/>
      </c>
      <c r="J251" s="79"/>
      <c r="K251" s="84"/>
      <c r="L251" s="85"/>
      <c r="W251" s="1" t="str">
        <f t="shared" si="28"/>
        <v/>
      </c>
      <c r="X251" s="1" t="str">
        <f t="shared" si="29"/>
        <v/>
      </c>
      <c r="Y251" s="1" t="str">
        <f t="shared" si="30"/>
        <v/>
      </c>
      <c r="Z251" s="1" t="str">
        <f t="shared" si="32"/>
        <v/>
      </c>
      <c r="AB251" s="1">
        <f t="shared" si="33"/>
        <v>2.4599999999999947E-4</v>
      </c>
      <c r="AC251" s="1">
        <f t="shared" si="34"/>
        <v>2.4599999999999947E-4</v>
      </c>
      <c r="AD251" s="1" t="str">
        <f t="shared" si="35"/>
        <v/>
      </c>
    </row>
    <row r="252" spans="2:30" ht="30" customHeight="1" x14ac:dyDescent="0.25">
      <c r="B252" s="1">
        <f t="shared" si="27"/>
        <v>2.469999999999995E-4</v>
      </c>
      <c r="C252" s="79"/>
      <c r="D252" s="15"/>
      <c r="E252" s="79"/>
      <c r="F252" s="79"/>
      <c r="G252" s="79"/>
      <c r="H252" s="79"/>
      <c r="I252" s="83" t="str">
        <f t="shared" si="31"/>
        <v/>
      </c>
      <c r="J252" s="79"/>
      <c r="K252" s="84"/>
      <c r="L252" s="85"/>
      <c r="W252" s="1" t="str">
        <f t="shared" si="28"/>
        <v/>
      </c>
      <c r="X252" s="1" t="str">
        <f t="shared" si="29"/>
        <v/>
      </c>
      <c r="Y252" s="1" t="str">
        <f t="shared" si="30"/>
        <v/>
      </c>
      <c r="Z252" s="1" t="str">
        <f t="shared" si="32"/>
        <v/>
      </c>
      <c r="AB252" s="1">
        <f t="shared" si="33"/>
        <v>2.469999999999995E-4</v>
      </c>
      <c r="AC252" s="1">
        <f t="shared" si="34"/>
        <v>2.469999999999995E-4</v>
      </c>
      <c r="AD252" s="1" t="str">
        <f t="shared" si="35"/>
        <v/>
      </c>
    </row>
    <row r="253" spans="2:30" ht="30" customHeight="1" x14ac:dyDescent="0.25">
      <c r="B253" s="1">
        <f t="shared" si="27"/>
        <v>2.4799999999999952E-4</v>
      </c>
      <c r="C253" s="79"/>
      <c r="D253" s="15"/>
      <c r="E253" s="79"/>
      <c r="F253" s="79"/>
      <c r="G253" s="79"/>
      <c r="H253" s="79"/>
      <c r="I253" s="83" t="str">
        <f t="shared" si="31"/>
        <v/>
      </c>
      <c r="J253" s="79"/>
      <c r="K253" s="84"/>
      <c r="L253" s="85"/>
      <c r="W253" s="1" t="str">
        <f t="shared" si="28"/>
        <v/>
      </c>
      <c r="X253" s="1" t="str">
        <f t="shared" si="29"/>
        <v/>
      </c>
      <c r="Y253" s="1" t="str">
        <f t="shared" si="30"/>
        <v/>
      </c>
      <c r="Z253" s="1" t="str">
        <f t="shared" si="32"/>
        <v/>
      </c>
      <c r="AB253" s="1">
        <f t="shared" si="33"/>
        <v>2.4799999999999952E-4</v>
      </c>
      <c r="AC253" s="1">
        <f t="shared" si="34"/>
        <v>2.4799999999999952E-4</v>
      </c>
      <c r="AD253" s="1" t="str">
        <f t="shared" si="35"/>
        <v/>
      </c>
    </row>
    <row r="254" spans="2:30" ht="30" customHeight="1" x14ac:dyDescent="0.25">
      <c r="B254" s="1">
        <f t="shared" si="27"/>
        <v>2.4899999999999955E-4</v>
      </c>
      <c r="C254" s="79"/>
      <c r="D254" s="15"/>
      <c r="E254" s="79"/>
      <c r="F254" s="79"/>
      <c r="G254" s="79"/>
      <c r="H254" s="79"/>
      <c r="I254" s="83" t="str">
        <f t="shared" si="31"/>
        <v/>
      </c>
      <c r="J254" s="79"/>
      <c r="K254" s="84"/>
      <c r="L254" s="85"/>
      <c r="W254" s="1" t="str">
        <f t="shared" si="28"/>
        <v/>
      </c>
      <c r="X254" s="1" t="str">
        <f t="shared" si="29"/>
        <v/>
      </c>
      <c r="Y254" s="1" t="str">
        <f t="shared" si="30"/>
        <v/>
      </c>
      <c r="Z254" s="1" t="str">
        <f t="shared" si="32"/>
        <v/>
      </c>
      <c r="AB254" s="1">
        <f t="shared" si="33"/>
        <v>2.4899999999999955E-4</v>
      </c>
      <c r="AC254" s="1">
        <f t="shared" si="34"/>
        <v>2.4899999999999955E-4</v>
      </c>
      <c r="AD254" s="1" t="str">
        <f t="shared" si="35"/>
        <v/>
      </c>
    </row>
    <row r="255" spans="2:30" ht="30" customHeight="1" x14ac:dyDescent="0.25">
      <c r="B255" s="1">
        <f t="shared" si="27"/>
        <v>2.4999999999999957E-4</v>
      </c>
      <c r="C255" s="79"/>
      <c r="D255" s="15"/>
      <c r="E255" s="79"/>
      <c r="F255" s="79"/>
      <c r="G255" s="79"/>
      <c r="H255" s="79"/>
      <c r="I255" s="83" t="str">
        <f t="shared" si="31"/>
        <v/>
      </c>
      <c r="J255" s="79"/>
      <c r="K255" s="84"/>
      <c r="L255" s="85"/>
      <c r="W255" s="1" t="str">
        <f t="shared" si="28"/>
        <v/>
      </c>
      <c r="X255" s="1" t="str">
        <f t="shared" si="29"/>
        <v/>
      </c>
      <c r="Y255" s="1" t="str">
        <f t="shared" si="30"/>
        <v/>
      </c>
      <c r="Z255" s="1" t="str">
        <f t="shared" si="32"/>
        <v/>
      </c>
      <c r="AB255" s="1">
        <f t="shared" si="33"/>
        <v>2.4999999999999957E-4</v>
      </c>
      <c r="AC255" s="1">
        <f t="shared" si="34"/>
        <v>2.4999999999999957E-4</v>
      </c>
      <c r="AD255" s="1" t="str">
        <f t="shared" si="35"/>
        <v/>
      </c>
    </row>
    <row r="256" spans="2:30" ht="30" customHeight="1" x14ac:dyDescent="0.25">
      <c r="B256" s="1">
        <f t="shared" si="27"/>
        <v>2.509999999999996E-4</v>
      </c>
      <c r="C256" s="79"/>
      <c r="D256" s="15"/>
      <c r="E256" s="79"/>
      <c r="F256" s="79"/>
      <c r="G256" s="79"/>
      <c r="H256" s="79"/>
      <c r="I256" s="83" t="str">
        <f t="shared" si="31"/>
        <v/>
      </c>
      <c r="J256" s="79"/>
      <c r="K256" s="84"/>
      <c r="L256" s="85"/>
      <c r="W256" s="1" t="str">
        <f t="shared" si="28"/>
        <v/>
      </c>
      <c r="X256" s="1" t="str">
        <f t="shared" si="29"/>
        <v/>
      </c>
      <c r="Y256" s="1" t="str">
        <f t="shared" si="30"/>
        <v/>
      </c>
      <c r="Z256" s="1" t="str">
        <f t="shared" si="32"/>
        <v/>
      </c>
      <c r="AB256" s="1">
        <f t="shared" si="33"/>
        <v>2.509999999999996E-4</v>
      </c>
      <c r="AC256" s="1">
        <f t="shared" si="34"/>
        <v>2.509999999999996E-4</v>
      </c>
      <c r="AD256" s="1" t="str">
        <f t="shared" si="35"/>
        <v/>
      </c>
    </row>
    <row r="257" spans="2:30" ht="30" customHeight="1" x14ac:dyDescent="0.25">
      <c r="B257" s="1">
        <f t="shared" si="27"/>
        <v>2.5199999999999962E-4</v>
      </c>
      <c r="C257" s="79"/>
      <c r="D257" s="15"/>
      <c r="E257" s="79"/>
      <c r="F257" s="79"/>
      <c r="G257" s="79"/>
      <c r="H257" s="79"/>
      <c r="I257" s="83" t="str">
        <f t="shared" si="31"/>
        <v/>
      </c>
      <c r="J257" s="79"/>
      <c r="K257" s="84"/>
      <c r="L257" s="85"/>
      <c r="W257" s="1" t="str">
        <f t="shared" si="28"/>
        <v/>
      </c>
      <c r="X257" s="1" t="str">
        <f t="shared" si="29"/>
        <v/>
      </c>
      <c r="Y257" s="1" t="str">
        <f t="shared" si="30"/>
        <v/>
      </c>
      <c r="Z257" s="1" t="str">
        <f t="shared" si="32"/>
        <v/>
      </c>
      <c r="AB257" s="1">
        <f t="shared" si="33"/>
        <v>2.5199999999999962E-4</v>
      </c>
      <c r="AC257" s="1">
        <f t="shared" si="34"/>
        <v>2.5199999999999962E-4</v>
      </c>
      <c r="AD257" s="1" t="str">
        <f t="shared" si="35"/>
        <v/>
      </c>
    </row>
    <row r="258" spans="2:30" ht="30" customHeight="1" x14ac:dyDescent="0.25">
      <c r="B258" s="1">
        <f t="shared" si="27"/>
        <v>2.5299999999999964E-4</v>
      </c>
      <c r="C258" s="79"/>
      <c r="D258" s="15"/>
      <c r="E258" s="79"/>
      <c r="F258" s="79"/>
      <c r="G258" s="79"/>
      <c r="H258" s="79"/>
      <c r="I258" s="83" t="str">
        <f t="shared" si="31"/>
        <v/>
      </c>
      <c r="J258" s="79"/>
      <c r="K258" s="84"/>
      <c r="L258" s="85"/>
      <c r="W258" s="1" t="str">
        <f t="shared" si="28"/>
        <v/>
      </c>
      <c r="X258" s="1" t="str">
        <f t="shared" si="29"/>
        <v/>
      </c>
      <c r="Y258" s="1" t="str">
        <f t="shared" si="30"/>
        <v/>
      </c>
      <c r="Z258" s="1" t="str">
        <f t="shared" si="32"/>
        <v/>
      </c>
      <c r="AB258" s="1">
        <f t="shared" si="33"/>
        <v>2.5299999999999964E-4</v>
      </c>
      <c r="AC258" s="1">
        <f t="shared" si="34"/>
        <v>2.5299999999999964E-4</v>
      </c>
      <c r="AD258" s="1" t="str">
        <f t="shared" si="35"/>
        <v/>
      </c>
    </row>
    <row r="259" spans="2:30" ht="30" customHeight="1" x14ac:dyDescent="0.25">
      <c r="B259" s="1">
        <f t="shared" si="27"/>
        <v>2.5399999999999967E-4</v>
      </c>
      <c r="C259" s="79"/>
      <c r="D259" s="15"/>
      <c r="E259" s="79"/>
      <c r="F259" s="79"/>
      <c r="G259" s="79"/>
      <c r="H259" s="79"/>
      <c r="I259" s="83" t="str">
        <f t="shared" si="31"/>
        <v/>
      </c>
      <c r="J259" s="79"/>
      <c r="K259" s="84"/>
      <c r="L259" s="85"/>
      <c r="W259" s="1" t="str">
        <f t="shared" si="28"/>
        <v/>
      </c>
      <c r="X259" s="1" t="str">
        <f t="shared" si="29"/>
        <v/>
      </c>
      <c r="Y259" s="1" t="str">
        <f t="shared" si="30"/>
        <v/>
      </c>
      <c r="Z259" s="1" t="str">
        <f t="shared" si="32"/>
        <v/>
      </c>
      <c r="AB259" s="1">
        <f t="shared" si="33"/>
        <v>2.5399999999999967E-4</v>
      </c>
      <c r="AC259" s="1">
        <f t="shared" si="34"/>
        <v>2.5399999999999967E-4</v>
      </c>
      <c r="AD259" s="1" t="str">
        <f t="shared" si="35"/>
        <v/>
      </c>
    </row>
    <row r="260" spans="2:30" ht="30" customHeight="1" x14ac:dyDescent="0.25">
      <c r="B260" s="1">
        <f t="shared" si="27"/>
        <v>2.5499999999999969E-4</v>
      </c>
      <c r="C260" s="79"/>
      <c r="D260" s="15"/>
      <c r="E260" s="79"/>
      <c r="F260" s="79"/>
      <c r="G260" s="79"/>
      <c r="H260" s="79"/>
      <c r="I260" s="83" t="str">
        <f t="shared" si="31"/>
        <v/>
      </c>
      <c r="J260" s="79"/>
      <c r="K260" s="84"/>
      <c r="L260" s="85"/>
      <c r="W260" s="1" t="str">
        <f t="shared" si="28"/>
        <v/>
      </c>
      <c r="X260" s="1" t="str">
        <f t="shared" si="29"/>
        <v/>
      </c>
      <c r="Y260" s="1" t="str">
        <f t="shared" si="30"/>
        <v/>
      </c>
      <c r="Z260" s="1" t="str">
        <f t="shared" si="32"/>
        <v/>
      </c>
      <c r="AB260" s="1">
        <f t="shared" si="33"/>
        <v>2.5499999999999969E-4</v>
      </c>
      <c r="AC260" s="1">
        <f t="shared" si="34"/>
        <v>2.5499999999999969E-4</v>
      </c>
      <c r="AD260" s="1" t="str">
        <f t="shared" si="35"/>
        <v/>
      </c>
    </row>
    <row r="261" spans="2:30" ht="30" customHeight="1" x14ac:dyDescent="0.25">
      <c r="B261" s="1">
        <f t="shared" si="27"/>
        <v>2.5599999999999972E-4</v>
      </c>
      <c r="C261" s="79"/>
      <c r="D261" s="15"/>
      <c r="E261" s="79"/>
      <c r="F261" s="79"/>
      <c r="G261" s="79"/>
      <c r="H261" s="79"/>
      <c r="I261" s="83" t="str">
        <f t="shared" si="31"/>
        <v/>
      </c>
      <c r="J261" s="79"/>
      <c r="K261" s="84"/>
      <c r="L261" s="85"/>
      <c r="W261" s="1" t="str">
        <f t="shared" si="28"/>
        <v/>
      </c>
      <c r="X261" s="1" t="str">
        <f t="shared" si="29"/>
        <v/>
      </c>
      <c r="Y261" s="1" t="str">
        <f t="shared" si="30"/>
        <v/>
      </c>
      <c r="Z261" s="1" t="str">
        <f t="shared" si="32"/>
        <v/>
      </c>
      <c r="AB261" s="1">
        <f t="shared" si="33"/>
        <v>2.5599999999999972E-4</v>
      </c>
      <c r="AC261" s="1">
        <f t="shared" si="34"/>
        <v>2.5599999999999972E-4</v>
      </c>
      <c r="AD261" s="1" t="str">
        <f t="shared" si="35"/>
        <v/>
      </c>
    </row>
    <row r="262" spans="2:30" ht="30" customHeight="1" x14ac:dyDescent="0.25">
      <c r="B262" s="1">
        <f t="shared" ref="B262:B325" si="36">AB262</f>
        <v>2.5699999999999974E-4</v>
      </c>
      <c r="C262" s="79"/>
      <c r="D262" s="15"/>
      <c r="E262" s="79"/>
      <c r="F262" s="79"/>
      <c r="G262" s="79"/>
      <c r="H262" s="79"/>
      <c r="I262" s="83" t="str">
        <f t="shared" si="31"/>
        <v/>
      </c>
      <c r="J262" s="79"/>
      <c r="K262" s="84"/>
      <c r="L262" s="85"/>
      <c r="W262" s="1" t="str">
        <f t="shared" ref="W262:W325" si="37">IF(F262="","",VLOOKUP(F262,$N$5:$O$7,2,FALSE))</f>
        <v/>
      </c>
      <c r="X262" s="1" t="str">
        <f t="shared" ref="X262:X325" si="38">IF(G262="","",VLOOKUP(G262,$Q$5:$R$8,2,FALSE))</f>
        <v/>
      </c>
      <c r="Y262" s="1" t="str">
        <f t="shared" ref="Y262:Y325" si="39">IF(H262="","",VLOOKUP(H262,$T$5:$U$9,2,FALSE))</f>
        <v/>
      </c>
      <c r="Z262" s="1" t="str">
        <f t="shared" si="32"/>
        <v/>
      </c>
      <c r="AB262" s="1">
        <f t="shared" si="33"/>
        <v>2.5699999999999974E-4</v>
      </c>
      <c r="AC262" s="1">
        <f t="shared" si="34"/>
        <v>2.5699999999999974E-4</v>
      </c>
      <c r="AD262" s="1" t="str">
        <f t="shared" si="35"/>
        <v/>
      </c>
    </row>
    <row r="263" spans="2:30" ht="30" customHeight="1" x14ac:dyDescent="0.25">
      <c r="B263" s="1">
        <f t="shared" si="36"/>
        <v>2.5799999999999977E-4</v>
      </c>
      <c r="C263" s="79"/>
      <c r="D263" s="15"/>
      <c r="E263" s="79"/>
      <c r="F263" s="79"/>
      <c r="G263" s="79"/>
      <c r="H263" s="79"/>
      <c r="I263" s="83" t="str">
        <f t="shared" ref="I263:I326" si="40">Z263</f>
        <v/>
      </c>
      <c r="J263" s="79"/>
      <c r="K263" s="84"/>
      <c r="L263" s="85"/>
      <c r="W263" s="1" t="str">
        <f t="shared" si="37"/>
        <v/>
      </c>
      <c r="X263" s="1" t="str">
        <f t="shared" si="38"/>
        <v/>
      </c>
      <c r="Y263" s="1" t="str">
        <f t="shared" si="39"/>
        <v/>
      </c>
      <c r="Z263" s="1" t="str">
        <f t="shared" ref="Z263:Z326" si="41">IF(W263="","",IFERROR(W263*X263*Y263,0))</f>
        <v/>
      </c>
      <c r="AB263" s="1">
        <f t="shared" ref="AB263:AB326" si="42">IFERROR(AC263+Z263,AC263)</f>
        <v>2.5799999999999977E-4</v>
      </c>
      <c r="AC263" s="1">
        <f t="shared" ref="AC263:AC326" si="43">AC262+$AC$6</f>
        <v>2.5799999999999977E-4</v>
      </c>
      <c r="AD263" s="1" t="str">
        <f t="shared" ref="AD263:AD326" si="44">IF(C263="","",C263)</f>
        <v/>
      </c>
    </row>
    <row r="264" spans="2:30" ht="30" customHeight="1" x14ac:dyDescent="0.25">
      <c r="B264" s="1">
        <f t="shared" si="36"/>
        <v>2.5899999999999979E-4</v>
      </c>
      <c r="C264" s="79"/>
      <c r="D264" s="15"/>
      <c r="E264" s="79"/>
      <c r="F264" s="79"/>
      <c r="G264" s="79"/>
      <c r="H264" s="79"/>
      <c r="I264" s="83" t="str">
        <f t="shared" si="40"/>
        <v/>
      </c>
      <c r="J264" s="79"/>
      <c r="K264" s="84"/>
      <c r="L264" s="85"/>
      <c r="W264" s="1" t="str">
        <f t="shared" si="37"/>
        <v/>
      </c>
      <c r="X264" s="1" t="str">
        <f t="shared" si="38"/>
        <v/>
      </c>
      <c r="Y264" s="1" t="str">
        <f t="shared" si="39"/>
        <v/>
      </c>
      <c r="Z264" s="1" t="str">
        <f t="shared" si="41"/>
        <v/>
      </c>
      <c r="AB264" s="1">
        <f t="shared" si="42"/>
        <v>2.5899999999999979E-4</v>
      </c>
      <c r="AC264" s="1">
        <f t="shared" si="43"/>
        <v>2.5899999999999979E-4</v>
      </c>
      <c r="AD264" s="1" t="str">
        <f t="shared" si="44"/>
        <v/>
      </c>
    </row>
    <row r="265" spans="2:30" ht="30" customHeight="1" x14ac:dyDescent="0.25">
      <c r="B265" s="1">
        <f t="shared" si="36"/>
        <v>2.5999999999999981E-4</v>
      </c>
      <c r="C265" s="79"/>
      <c r="D265" s="15"/>
      <c r="E265" s="79"/>
      <c r="F265" s="79"/>
      <c r="G265" s="79"/>
      <c r="H265" s="79"/>
      <c r="I265" s="83" t="str">
        <f t="shared" si="40"/>
        <v/>
      </c>
      <c r="J265" s="79"/>
      <c r="K265" s="84"/>
      <c r="L265" s="85"/>
      <c r="W265" s="1" t="str">
        <f t="shared" si="37"/>
        <v/>
      </c>
      <c r="X265" s="1" t="str">
        <f t="shared" si="38"/>
        <v/>
      </c>
      <c r="Y265" s="1" t="str">
        <f t="shared" si="39"/>
        <v/>
      </c>
      <c r="Z265" s="1" t="str">
        <f t="shared" si="41"/>
        <v/>
      </c>
      <c r="AB265" s="1">
        <f t="shared" si="42"/>
        <v>2.5999999999999981E-4</v>
      </c>
      <c r="AC265" s="1">
        <f t="shared" si="43"/>
        <v>2.5999999999999981E-4</v>
      </c>
      <c r="AD265" s="1" t="str">
        <f t="shared" si="44"/>
        <v/>
      </c>
    </row>
    <row r="266" spans="2:30" ht="30" customHeight="1" x14ac:dyDescent="0.25">
      <c r="B266" s="1">
        <f t="shared" si="36"/>
        <v>2.6099999999999984E-4</v>
      </c>
      <c r="C266" s="79"/>
      <c r="D266" s="15"/>
      <c r="E266" s="79"/>
      <c r="F266" s="79"/>
      <c r="G266" s="79"/>
      <c r="H266" s="79"/>
      <c r="I266" s="83" t="str">
        <f t="shared" si="40"/>
        <v/>
      </c>
      <c r="J266" s="79"/>
      <c r="K266" s="84"/>
      <c r="L266" s="85"/>
      <c r="W266" s="1" t="str">
        <f t="shared" si="37"/>
        <v/>
      </c>
      <c r="X266" s="1" t="str">
        <f t="shared" si="38"/>
        <v/>
      </c>
      <c r="Y266" s="1" t="str">
        <f t="shared" si="39"/>
        <v/>
      </c>
      <c r="Z266" s="1" t="str">
        <f t="shared" si="41"/>
        <v/>
      </c>
      <c r="AB266" s="1">
        <f t="shared" si="42"/>
        <v>2.6099999999999984E-4</v>
      </c>
      <c r="AC266" s="1">
        <f t="shared" si="43"/>
        <v>2.6099999999999984E-4</v>
      </c>
      <c r="AD266" s="1" t="str">
        <f t="shared" si="44"/>
        <v/>
      </c>
    </row>
    <row r="267" spans="2:30" ht="30" customHeight="1" x14ac:dyDescent="0.25">
      <c r="B267" s="1">
        <f t="shared" si="36"/>
        <v>2.6199999999999986E-4</v>
      </c>
      <c r="C267" s="79"/>
      <c r="D267" s="15"/>
      <c r="E267" s="79"/>
      <c r="F267" s="79"/>
      <c r="G267" s="79"/>
      <c r="H267" s="79"/>
      <c r="I267" s="83" t="str">
        <f t="shared" si="40"/>
        <v/>
      </c>
      <c r="J267" s="79"/>
      <c r="K267" s="84"/>
      <c r="L267" s="85"/>
      <c r="W267" s="1" t="str">
        <f t="shared" si="37"/>
        <v/>
      </c>
      <c r="X267" s="1" t="str">
        <f t="shared" si="38"/>
        <v/>
      </c>
      <c r="Y267" s="1" t="str">
        <f t="shared" si="39"/>
        <v/>
      </c>
      <c r="Z267" s="1" t="str">
        <f t="shared" si="41"/>
        <v/>
      </c>
      <c r="AB267" s="1">
        <f t="shared" si="42"/>
        <v>2.6199999999999986E-4</v>
      </c>
      <c r="AC267" s="1">
        <f t="shared" si="43"/>
        <v>2.6199999999999986E-4</v>
      </c>
      <c r="AD267" s="1" t="str">
        <f t="shared" si="44"/>
        <v/>
      </c>
    </row>
    <row r="268" spans="2:30" ht="30" customHeight="1" x14ac:dyDescent="0.25">
      <c r="B268" s="1">
        <f t="shared" si="36"/>
        <v>2.6299999999999989E-4</v>
      </c>
      <c r="C268" s="79"/>
      <c r="D268" s="15"/>
      <c r="E268" s="79"/>
      <c r="F268" s="79"/>
      <c r="G268" s="79"/>
      <c r="H268" s="79"/>
      <c r="I268" s="83" t="str">
        <f t="shared" si="40"/>
        <v/>
      </c>
      <c r="J268" s="79"/>
      <c r="K268" s="84"/>
      <c r="L268" s="85"/>
      <c r="W268" s="1" t="str">
        <f t="shared" si="37"/>
        <v/>
      </c>
      <c r="X268" s="1" t="str">
        <f t="shared" si="38"/>
        <v/>
      </c>
      <c r="Y268" s="1" t="str">
        <f t="shared" si="39"/>
        <v/>
      </c>
      <c r="Z268" s="1" t="str">
        <f t="shared" si="41"/>
        <v/>
      </c>
      <c r="AB268" s="1">
        <f t="shared" si="42"/>
        <v>2.6299999999999989E-4</v>
      </c>
      <c r="AC268" s="1">
        <f t="shared" si="43"/>
        <v>2.6299999999999989E-4</v>
      </c>
      <c r="AD268" s="1" t="str">
        <f t="shared" si="44"/>
        <v/>
      </c>
    </row>
    <row r="269" spans="2:30" ht="30" customHeight="1" x14ac:dyDescent="0.25">
      <c r="B269" s="1">
        <f t="shared" si="36"/>
        <v>2.6399999999999991E-4</v>
      </c>
      <c r="C269" s="79"/>
      <c r="D269" s="15"/>
      <c r="E269" s="79"/>
      <c r="F269" s="79"/>
      <c r="G269" s="79"/>
      <c r="H269" s="79"/>
      <c r="I269" s="83" t="str">
        <f t="shared" si="40"/>
        <v/>
      </c>
      <c r="J269" s="79"/>
      <c r="K269" s="84"/>
      <c r="L269" s="85"/>
      <c r="W269" s="1" t="str">
        <f t="shared" si="37"/>
        <v/>
      </c>
      <c r="X269" s="1" t="str">
        <f t="shared" si="38"/>
        <v/>
      </c>
      <c r="Y269" s="1" t="str">
        <f t="shared" si="39"/>
        <v/>
      </c>
      <c r="Z269" s="1" t="str">
        <f t="shared" si="41"/>
        <v/>
      </c>
      <c r="AB269" s="1">
        <f t="shared" si="42"/>
        <v>2.6399999999999991E-4</v>
      </c>
      <c r="AC269" s="1">
        <f t="shared" si="43"/>
        <v>2.6399999999999991E-4</v>
      </c>
      <c r="AD269" s="1" t="str">
        <f t="shared" si="44"/>
        <v/>
      </c>
    </row>
    <row r="270" spans="2:30" ht="30" customHeight="1" x14ac:dyDescent="0.25">
      <c r="B270" s="1">
        <f t="shared" si="36"/>
        <v>2.6499999999999994E-4</v>
      </c>
      <c r="C270" s="79"/>
      <c r="D270" s="15"/>
      <c r="E270" s="79"/>
      <c r="F270" s="79"/>
      <c r="G270" s="79"/>
      <c r="H270" s="79"/>
      <c r="I270" s="83" t="str">
        <f t="shared" si="40"/>
        <v/>
      </c>
      <c r="J270" s="79"/>
      <c r="K270" s="84"/>
      <c r="L270" s="85"/>
      <c r="W270" s="1" t="str">
        <f t="shared" si="37"/>
        <v/>
      </c>
      <c r="X270" s="1" t="str">
        <f t="shared" si="38"/>
        <v/>
      </c>
      <c r="Y270" s="1" t="str">
        <f t="shared" si="39"/>
        <v/>
      </c>
      <c r="Z270" s="1" t="str">
        <f t="shared" si="41"/>
        <v/>
      </c>
      <c r="AB270" s="1">
        <f t="shared" si="42"/>
        <v>2.6499999999999994E-4</v>
      </c>
      <c r="AC270" s="1">
        <f t="shared" si="43"/>
        <v>2.6499999999999994E-4</v>
      </c>
      <c r="AD270" s="1" t="str">
        <f t="shared" si="44"/>
        <v/>
      </c>
    </row>
    <row r="271" spans="2:30" ht="30" customHeight="1" x14ac:dyDescent="0.25">
      <c r="B271" s="1">
        <f t="shared" si="36"/>
        <v>2.6599999999999996E-4</v>
      </c>
      <c r="C271" s="79"/>
      <c r="D271" s="15"/>
      <c r="E271" s="79"/>
      <c r="F271" s="79"/>
      <c r="G271" s="79"/>
      <c r="H271" s="79"/>
      <c r="I271" s="83" t="str">
        <f t="shared" si="40"/>
        <v/>
      </c>
      <c r="J271" s="79"/>
      <c r="K271" s="84"/>
      <c r="L271" s="85"/>
      <c r="W271" s="1" t="str">
        <f t="shared" si="37"/>
        <v/>
      </c>
      <c r="X271" s="1" t="str">
        <f t="shared" si="38"/>
        <v/>
      </c>
      <c r="Y271" s="1" t="str">
        <f t="shared" si="39"/>
        <v/>
      </c>
      <c r="Z271" s="1" t="str">
        <f t="shared" si="41"/>
        <v/>
      </c>
      <c r="AB271" s="1">
        <f t="shared" si="42"/>
        <v>2.6599999999999996E-4</v>
      </c>
      <c r="AC271" s="1">
        <f t="shared" si="43"/>
        <v>2.6599999999999996E-4</v>
      </c>
      <c r="AD271" s="1" t="str">
        <f t="shared" si="44"/>
        <v/>
      </c>
    </row>
    <row r="272" spans="2:30" ht="30" customHeight="1" x14ac:dyDescent="0.25">
      <c r="B272" s="1">
        <f t="shared" si="36"/>
        <v>2.6699999999999998E-4</v>
      </c>
      <c r="C272" s="79"/>
      <c r="D272" s="15"/>
      <c r="E272" s="79"/>
      <c r="F272" s="79"/>
      <c r="G272" s="79"/>
      <c r="H272" s="79"/>
      <c r="I272" s="83" t="str">
        <f t="shared" si="40"/>
        <v/>
      </c>
      <c r="J272" s="79"/>
      <c r="K272" s="84"/>
      <c r="L272" s="85"/>
      <c r="W272" s="1" t="str">
        <f t="shared" si="37"/>
        <v/>
      </c>
      <c r="X272" s="1" t="str">
        <f t="shared" si="38"/>
        <v/>
      </c>
      <c r="Y272" s="1" t="str">
        <f t="shared" si="39"/>
        <v/>
      </c>
      <c r="Z272" s="1" t="str">
        <f t="shared" si="41"/>
        <v/>
      </c>
      <c r="AB272" s="1">
        <f t="shared" si="42"/>
        <v>2.6699999999999998E-4</v>
      </c>
      <c r="AC272" s="1">
        <f t="shared" si="43"/>
        <v>2.6699999999999998E-4</v>
      </c>
      <c r="AD272" s="1" t="str">
        <f t="shared" si="44"/>
        <v/>
      </c>
    </row>
    <row r="273" spans="2:30" ht="30" customHeight="1" x14ac:dyDescent="0.25">
      <c r="B273" s="1">
        <f t="shared" si="36"/>
        <v>2.6800000000000001E-4</v>
      </c>
      <c r="C273" s="79"/>
      <c r="D273" s="15"/>
      <c r="E273" s="79"/>
      <c r="F273" s="79"/>
      <c r="G273" s="79"/>
      <c r="H273" s="79"/>
      <c r="I273" s="83" t="str">
        <f t="shared" si="40"/>
        <v/>
      </c>
      <c r="J273" s="79"/>
      <c r="K273" s="84"/>
      <c r="L273" s="85"/>
      <c r="W273" s="1" t="str">
        <f t="shared" si="37"/>
        <v/>
      </c>
      <c r="X273" s="1" t="str">
        <f t="shared" si="38"/>
        <v/>
      </c>
      <c r="Y273" s="1" t="str">
        <f t="shared" si="39"/>
        <v/>
      </c>
      <c r="Z273" s="1" t="str">
        <f t="shared" si="41"/>
        <v/>
      </c>
      <c r="AB273" s="1">
        <f t="shared" si="42"/>
        <v>2.6800000000000001E-4</v>
      </c>
      <c r="AC273" s="1">
        <f t="shared" si="43"/>
        <v>2.6800000000000001E-4</v>
      </c>
      <c r="AD273" s="1" t="str">
        <f t="shared" si="44"/>
        <v/>
      </c>
    </row>
    <row r="274" spans="2:30" ht="30" customHeight="1" x14ac:dyDescent="0.25">
      <c r="B274" s="1">
        <f t="shared" si="36"/>
        <v>2.6900000000000003E-4</v>
      </c>
      <c r="C274" s="79"/>
      <c r="D274" s="15"/>
      <c r="E274" s="79"/>
      <c r="F274" s="79"/>
      <c r="G274" s="79"/>
      <c r="H274" s="79"/>
      <c r="I274" s="83" t="str">
        <f t="shared" si="40"/>
        <v/>
      </c>
      <c r="J274" s="79"/>
      <c r="K274" s="84"/>
      <c r="L274" s="85"/>
      <c r="W274" s="1" t="str">
        <f t="shared" si="37"/>
        <v/>
      </c>
      <c r="X274" s="1" t="str">
        <f t="shared" si="38"/>
        <v/>
      </c>
      <c r="Y274" s="1" t="str">
        <f t="shared" si="39"/>
        <v/>
      </c>
      <c r="Z274" s="1" t="str">
        <f t="shared" si="41"/>
        <v/>
      </c>
      <c r="AB274" s="1">
        <f t="shared" si="42"/>
        <v>2.6900000000000003E-4</v>
      </c>
      <c r="AC274" s="1">
        <f t="shared" si="43"/>
        <v>2.6900000000000003E-4</v>
      </c>
      <c r="AD274" s="1" t="str">
        <f t="shared" si="44"/>
        <v/>
      </c>
    </row>
    <row r="275" spans="2:30" ht="30" customHeight="1" x14ac:dyDescent="0.25">
      <c r="B275" s="1">
        <f t="shared" si="36"/>
        <v>2.7000000000000006E-4</v>
      </c>
      <c r="C275" s="79"/>
      <c r="D275" s="15"/>
      <c r="E275" s="79"/>
      <c r="F275" s="79"/>
      <c r="G275" s="79"/>
      <c r="H275" s="79"/>
      <c r="I275" s="83" t="str">
        <f t="shared" si="40"/>
        <v/>
      </c>
      <c r="J275" s="79"/>
      <c r="K275" s="84"/>
      <c r="L275" s="85"/>
      <c r="W275" s="1" t="str">
        <f t="shared" si="37"/>
        <v/>
      </c>
      <c r="X275" s="1" t="str">
        <f t="shared" si="38"/>
        <v/>
      </c>
      <c r="Y275" s="1" t="str">
        <f t="shared" si="39"/>
        <v/>
      </c>
      <c r="Z275" s="1" t="str">
        <f t="shared" si="41"/>
        <v/>
      </c>
      <c r="AB275" s="1">
        <f t="shared" si="42"/>
        <v>2.7000000000000006E-4</v>
      </c>
      <c r="AC275" s="1">
        <f t="shared" si="43"/>
        <v>2.7000000000000006E-4</v>
      </c>
      <c r="AD275" s="1" t="str">
        <f t="shared" si="44"/>
        <v/>
      </c>
    </row>
    <row r="276" spans="2:30" ht="30" customHeight="1" x14ac:dyDescent="0.25">
      <c r="B276" s="1">
        <f t="shared" si="36"/>
        <v>2.7100000000000008E-4</v>
      </c>
      <c r="C276" s="79"/>
      <c r="D276" s="15"/>
      <c r="E276" s="79"/>
      <c r="F276" s="79"/>
      <c r="G276" s="79"/>
      <c r="H276" s="79"/>
      <c r="I276" s="83" t="str">
        <f t="shared" si="40"/>
        <v/>
      </c>
      <c r="J276" s="79"/>
      <c r="K276" s="84"/>
      <c r="L276" s="85"/>
      <c r="W276" s="1" t="str">
        <f t="shared" si="37"/>
        <v/>
      </c>
      <c r="X276" s="1" t="str">
        <f t="shared" si="38"/>
        <v/>
      </c>
      <c r="Y276" s="1" t="str">
        <f t="shared" si="39"/>
        <v/>
      </c>
      <c r="Z276" s="1" t="str">
        <f t="shared" si="41"/>
        <v/>
      </c>
      <c r="AB276" s="1">
        <f t="shared" si="42"/>
        <v>2.7100000000000008E-4</v>
      </c>
      <c r="AC276" s="1">
        <f t="shared" si="43"/>
        <v>2.7100000000000008E-4</v>
      </c>
      <c r="AD276" s="1" t="str">
        <f t="shared" si="44"/>
        <v/>
      </c>
    </row>
    <row r="277" spans="2:30" ht="30" customHeight="1" x14ac:dyDescent="0.25">
      <c r="B277" s="1">
        <f t="shared" si="36"/>
        <v>2.7200000000000011E-4</v>
      </c>
      <c r="C277" s="79"/>
      <c r="D277" s="15"/>
      <c r="E277" s="79"/>
      <c r="F277" s="79"/>
      <c r="G277" s="79"/>
      <c r="H277" s="79"/>
      <c r="I277" s="83" t="str">
        <f t="shared" si="40"/>
        <v/>
      </c>
      <c r="J277" s="79"/>
      <c r="K277" s="84"/>
      <c r="L277" s="85"/>
      <c r="W277" s="1" t="str">
        <f t="shared" si="37"/>
        <v/>
      </c>
      <c r="X277" s="1" t="str">
        <f t="shared" si="38"/>
        <v/>
      </c>
      <c r="Y277" s="1" t="str">
        <f t="shared" si="39"/>
        <v/>
      </c>
      <c r="Z277" s="1" t="str">
        <f t="shared" si="41"/>
        <v/>
      </c>
      <c r="AB277" s="1">
        <f t="shared" si="42"/>
        <v>2.7200000000000011E-4</v>
      </c>
      <c r="AC277" s="1">
        <f t="shared" si="43"/>
        <v>2.7200000000000011E-4</v>
      </c>
      <c r="AD277" s="1" t="str">
        <f t="shared" si="44"/>
        <v/>
      </c>
    </row>
    <row r="278" spans="2:30" ht="30" customHeight="1" x14ac:dyDescent="0.25">
      <c r="B278" s="1">
        <f t="shared" si="36"/>
        <v>2.7300000000000013E-4</v>
      </c>
      <c r="C278" s="79"/>
      <c r="D278" s="15"/>
      <c r="E278" s="79"/>
      <c r="F278" s="79"/>
      <c r="G278" s="79"/>
      <c r="H278" s="79"/>
      <c r="I278" s="83" t="str">
        <f t="shared" si="40"/>
        <v/>
      </c>
      <c r="J278" s="79"/>
      <c r="K278" s="84"/>
      <c r="L278" s="85"/>
      <c r="W278" s="1" t="str">
        <f t="shared" si="37"/>
        <v/>
      </c>
      <c r="X278" s="1" t="str">
        <f t="shared" si="38"/>
        <v/>
      </c>
      <c r="Y278" s="1" t="str">
        <f t="shared" si="39"/>
        <v/>
      </c>
      <c r="Z278" s="1" t="str">
        <f t="shared" si="41"/>
        <v/>
      </c>
      <c r="AB278" s="1">
        <f t="shared" si="42"/>
        <v>2.7300000000000013E-4</v>
      </c>
      <c r="AC278" s="1">
        <f t="shared" si="43"/>
        <v>2.7300000000000013E-4</v>
      </c>
      <c r="AD278" s="1" t="str">
        <f t="shared" si="44"/>
        <v/>
      </c>
    </row>
    <row r="279" spans="2:30" ht="30" customHeight="1" x14ac:dyDescent="0.25">
      <c r="B279" s="1">
        <f t="shared" si="36"/>
        <v>2.7400000000000015E-4</v>
      </c>
      <c r="C279" s="79"/>
      <c r="D279" s="15"/>
      <c r="E279" s="79"/>
      <c r="F279" s="79"/>
      <c r="G279" s="79"/>
      <c r="H279" s="79"/>
      <c r="I279" s="83" t="str">
        <f t="shared" si="40"/>
        <v/>
      </c>
      <c r="J279" s="79"/>
      <c r="K279" s="84"/>
      <c r="L279" s="85"/>
      <c r="W279" s="1" t="str">
        <f t="shared" si="37"/>
        <v/>
      </c>
      <c r="X279" s="1" t="str">
        <f t="shared" si="38"/>
        <v/>
      </c>
      <c r="Y279" s="1" t="str">
        <f t="shared" si="39"/>
        <v/>
      </c>
      <c r="Z279" s="1" t="str">
        <f t="shared" si="41"/>
        <v/>
      </c>
      <c r="AB279" s="1">
        <f t="shared" si="42"/>
        <v>2.7400000000000015E-4</v>
      </c>
      <c r="AC279" s="1">
        <f t="shared" si="43"/>
        <v>2.7400000000000015E-4</v>
      </c>
      <c r="AD279" s="1" t="str">
        <f t="shared" si="44"/>
        <v/>
      </c>
    </row>
    <row r="280" spans="2:30" ht="30" customHeight="1" x14ac:dyDescent="0.25">
      <c r="B280" s="1">
        <f t="shared" si="36"/>
        <v>2.7500000000000018E-4</v>
      </c>
      <c r="C280" s="79"/>
      <c r="D280" s="15"/>
      <c r="E280" s="79"/>
      <c r="F280" s="79"/>
      <c r="G280" s="79"/>
      <c r="H280" s="79"/>
      <c r="I280" s="83" t="str">
        <f t="shared" si="40"/>
        <v/>
      </c>
      <c r="J280" s="79"/>
      <c r="K280" s="84"/>
      <c r="L280" s="85"/>
      <c r="W280" s="1" t="str">
        <f t="shared" si="37"/>
        <v/>
      </c>
      <c r="X280" s="1" t="str">
        <f t="shared" si="38"/>
        <v/>
      </c>
      <c r="Y280" s="1" t="str">
        <f t="shared" si="39"/>
        <v/>
      </c>
      <c r="Z280" s="1" t="str">
        <f t="shared" si="41"/>
        <v/>
      </c>
      <c r="AB280" s="1">
        <f t="shared" si="42"/>
        <v>2.7500000000000018E-4</v>
      </c>
      <c r="AC280" s="1">
        <f t="shared" si="43"/>
        <v>2.7500000000000018E-4</v>
      </c>
      <c r="AD280" s="1" t="str">
        <f t="shared" si="44"/>
        <v/>
      </c>
    </row>
    <row r="281" spans="2:30" ht="30" customHeight="1" x14ac:dyDescent="0.25">
      <c r="B281" s="1">
        <f t="shared" si="36"/>
        <v>2.760000000000002E-4</v>
      </c>
      <c r="C281" s="79"/>
      <c r="D281" s="15"/>
      <c r="E281" s="79"/>
      <c r="F281" s="79"/>
      <c r="G281" s="79"/>
      <c r="H281" s="79"/>
      <c r="I281" s="83" t="str">
        <f t="shared" si="40"/>
        <v/>
      </c>
      <c r="J281" s="79"/>
      <c r="K281" s="84"/>
      <c r="L281" s="85"/>
      <c r="W281" s="1" t="str">
        <f t="shared" si="37"/>
        <v/>
      </c>
      <c r="X281" s="1" t="str">
        <f t="shared" si="38"/>
        <v/>
      </c>
      <c r="Y281" s="1" t="str">
        <f t="shared" si="39"/>
        <v/>
      </c>
      <c r="Z281" s="1" t="str">
        <f t="shared" si="41"/>
        <v/>
      </c>
      <c r="AB281" s="1">
        <f t="shared" si="42"/>
        <v>2.760000000000002E-4</v>
      </c>
      <c r="AC281" s="1">
        <f t="shared" si="43"/>
        <v>2.760000000000002E-4</v>
      </c>
      <c r="AD281" s="1" t="str">
        <f t="shared" si="44"/>
        <v/>
      </c>
    </row>
    <row r="282" spans="2:30" ht="30" customHeight="1" x14ac:dyDescent="0.25">
      <c r="B282" s="1">
        <f t="shared" si="36"/>
        <v>2.7700000000000023E-4</v>
      </c>
      <c r="C282" s="79"/>
      <c r="D282" s="15"/>
      <c r="E282" s="79"/>
      <c r="F282" s="79"/>
      <c r="G282" s="79"/>
      <c r="H282" s="79"/>
      <c r="I282" s="83" t="str">
        <f t="shared" si="40"/>
        <v/>
      </c>
      <c r="J282" s="79"/>
      <c r="K282" s="84"/>
      <c r="L282" s="85"/>
      <c r="W282" s="1" t="str">
        <f t="shared" si="37"/>
        <v/>
      </c>
      <c r="X282" s="1" t="str">
        <f t="shared" si="38"/>
        <v/>
      </c>
      <c r="Y282" s="1" t="str">
        <f t="shared" si="39"/>
        <v/>
      </c>
      <c r="Z282" s="1" t="str">
        <f t="shared" si="41"/>
        <v/>
      </c>
      <c r="AB282" s="1">
        <f t="shared" si="42"/>
        <v>2.7700000000000023E-4</v>
      </c>
      <c r="AC282" s="1">
        <f t="shared" si="43"/>
        <v>2.7700000000000023E-4</v>
      </c>
      <c r="AD282" s="1" t="str">
        <f t="shared" si="44"/>
        <v/>
      </c>
    </row>
    <row r="283" spans="2:30" ht="30" customHeight="1" x14ac:dyDescent="0.25">
      <c r="B283" s="1">
        <f t="shared" si="36"/>
        <v>2.7800000000000025E-4</v>
      </c>
      <c r="C283" s="79"/>
      <c r="D283" s="15"/>
      <c r="E283" s="79"/>
      <c r="F283" s="79"/>
      <c r="G283" s="79"/>
      <c r="H283" s="79"/>
      <c r="I283" s="83" t="str">
        <f t="shared" si="40"/>
        <v/>
      </c>
      <c r="J283" s="79"/>
      <c r="K283" s="84"/>
      <c r="L283" s="85"/>
      <c r="W283" s="1" t="str">
        <f t="shared" si="37"/>
        <v/>
      </c>
      <c r="X283" s="1" t="str">
        <f t="shared" si="38"/>
        <v/>
      </c>
      <c r="Y283" s="1" t="str">
        <f t="shared" si="39"/>
        <v/>
      </c>
      <c r="Z283" s="1" t="str">
        <f t="shared" si="41"/>
        <v/>
      </c>
      <c r="AB283" s="1">
        <f t="shared" si="42"/>
        <v>2.7800000000000025E-4</v>
      </c>
      <c r="AC283" s="1">
        <f t="shared" si="43"/>
        <v>2.7800000000000025E-4</v>
      </c>
      <c r="AD283" s="1" t="str">
        <f t="shared" si="44"/>
        <v/>
      </c>
    </row>
    <row r="284" spans="2:30" ht="30" customHeight="1" x14ac:dyDescent="0.25">
      <c r="B284" s="1">
        <f t="shared" si="36"/>
        <v>2.7900000000000028E-4</v>
      </c>
      <c r="C284" s="79"/>
      <c r="D284" s="15"/>
      <c r="E284" s="79"/>
      <c r="F284" s="79"/>
      <c r="G284" s="79"/>
      <c r="H284" s="79"/>
      <c r="I284" s="83" t="str">
        <f t="shared" si="40"/>
        <v/>
      </c>
      <c r="J284" s="79"/>
      <c r="K284" s="84"/>
      <c r="L284" s="85"/>
      <c r="W284" s="1" t="str">
        <f t="shared" si="37"/>
        <v/>
      </c>
      <c r="X284" s="1" t="str">
        <f t="shared" si="38"/>
        <v/>
      </c>
      <c r="Y284" s="1" t="str">
        <f t="shared" si="39"/>
        <v/>
      </c>
      <c r="Z284" s="1" t="str">
        <f t="shared" si="41"/>
        <v/>
      </c>
      <c r="AB284" s="1">
        <f t="shared" si="42"/>
        <v>2.7900000000000028E-4</v>
      </c>
      <c r="AC284" s="1">
        <f t="shared" si="43"/>
        <v>2.7900000000000028E-4</v>
      </c>
      <c r="AD284" s="1" t="str">
        <f t="shared" si="44"/>
        <v/>
      </c>
    </row>
    <row r="285" spans="2:30" ht="30" customHeight="1" x14ac:dyDescent="0.25">
      <c r="B285" s="1">
        <f t="shared" si="36"/>
        <v>2.800000000000003E-4</v>
      </c>
      <c r="C285" s="79"/>
      <c r="D285" s="15"/>
      <c r="E285" s="79"/>
      <c r="F285" s="79"/>
      <c r="G285" s="79"/>
      <c r="H285" s="79"/>
      <c r="I285" s="83" t="str">
        <f t="shared" si="40"/>
        <v/>
      </c>
      <c r="J285" s="79"/>
      <c r="K285" s="84"/>
      <c r="L285" s="85"/>
      <c r="W285" s="1" t="str">
        <f t="shared" si="37"/>
        <v/>
      </c>
      <c r="X285" s="1" t="str">
        <f t="shared" si="38"/>
        <v/>
      </c>
      <c r="Y285" s="1" t="str">
        <f t="shared" si="39"/>
        <v/>
      </c>
      <c r="Z285" s="1" t="str">
        <f t="shared" si="41"/>
        <v/>
      </c>
      <c r="AB285" s="1">
        <f t="shared" si="42"/>
        <v>2.800000000000003E-4</v>
      </c>
      <c r="AC285" s="1">
        <f t="shared" si="43"/>
        <v>2.800000000000003E-4</v>
      </c>
      <c r="AD285" s="1" t="str">
        <f t="shared" si="44"/>
        <v/>
      </c>
    </row>
    <row r="286" spans="2:30" ht="30" customHeight="1" x14ac:dyDescent="0.25">
      <c r="B286" s="1">
        <f t="shared" si="36"/>
        <v>2.8100000000000033E-4</v>
      </c>
      <c r="C286" s="79"/>
      <c r="D286" s="15"/>
      <c r="E286" s="79"/>
      <c r="F286" s="79"/>
      <c r="G286" s="79"/>
      <c r="H286" s="79"/>
      <c r="I286" s="83" t="str">
        <f t="shared" si="40"/>
        <v/>
      </c>
      <c r="J286" s="79"/>
      <c r="K286" s="84"/>
      <c r="L286" s="85"/>
      <c r="W286" s="1" t="str">
        <f t="shared" si="37"/>
        <v/>
      </c>
      <c r="X286" s="1" t="str">
        <f t="shared" si="38"/>
        <v/>
      </c>
      <c r="Y286" s="1" t="str">
        <f t="shared" si="39"/>
        <v/>
      </c>
      <c r="Z286" s="1" t="str">
        <f t="shared" si="41"/>
        <v/>
      </c>
      <c r="AB286" s="1">
        <f t="shared" si="42"/>
        <v>2.8100000000000033E-4</v>
      </c>
      <c r="AC286" s="1">
        <f t="shared" si="43"/>
        <v>2.8100000000000033E-4</v>
      </c>
      <c r="AD286" s="1" t="str">
        <f t="shared" si="44"/>
        <v/>
      </c>
    </row>
    <row r="287" spans="2:30" ht="30" customHeight="1" x14ac:dyDescent="0.25">
      <c r="B287" s="1">
        <f t="shared" si="36"/>
        <v>2.8200000000000035E-4</v>
      </c>
      <c r="C287" s="79"/>
      <c r="D287" s="15"/>
      <c r="E287" s="79"/>
      <c r="F287" s="79"/>
      <c r="G287" s="79"/>
      <c r="H287" s="79"/>
      <c r="I287" s="83" t="str">
        <f t="shared" si="40"/>
        <v/>
      </c>
      <c r="J287" s="79"/>
      <c r="K287" s="84"/>
      <c r="L287" s="85"/>
      <c r="W287" s="1" t="str">
        <f t="shared" si="37"/>
        <v/>
      </c>
      <c r="X287" s="1" t="str">
        <f t="shared" si="38"/>
        <v/>
      </c>
      <c r="Y287" s="1" t="str">
        <f t="shared" si="39"/>
        <v/>
      </c>
      <c r="Z287" s="1" t="str">
        <f t="shared" si="41"/>
        <v/>
      </c>
      <c r="AB287" s="1">
        <f t="shared" si="42"/>
        <v>2.8200000000000035E-4</v>
      </c>
      <c r="AC287" s="1">
        <f t="shared" si="43"/>
        <v>2.8200000000000035E-4</v>
      </c>
      <c r="AD287" s="1" t="str">
        <f t="shared" si="44"/>
        <v/>
      </c>
    </row>
    <row r="288" spans="2:30" ht="30" customHeight="1" x14ac:dyDescent="0.25">
      <c r="B288" s="1">
        <f t="shared" si="36"/>
        <v>2.8300000000000037E-4</v>
      </c>
      <c r="C288" s="79"/>
      <c r="D288" s="15"/>
      <c r="E288" s="79"/>
      <c r="F288" s="79"/>
      <c r="G288" s="79"/>
      <c r="H288" s="79"/>
      <c r="I288" s="83" t="str">
        <f t="shared" si="40"/>
        <v/>
      </c>
      <c r="J288" s="79"/>
      <c r="K288" s="84"/>
      <c r="L288" s="85"/>
      <c r="W288" s="1" t="str">
        <f t="shared" si="37"/>
        <v/>
      </c>
      <c r="X288" s="1" t="str">
        <f t="shared" si="38"/>
        <v/>
      </c>
      <c r="Y288" s="1" t="str">
        <f t="shared" si="39"/>
        <v/>
      </c>
      <c r="Z288" s="1" t="str">
        <f t="shared" si="41"/>
        <v/>
      </c>
      <c r="AB288" s="1">
        <f t="shared" si="42"/>
        <v>2.8300000000000037E-4</v>
      </c>
      <c r="AC288" s="1">
        <f t="shared" si="43"/>
        <v>2.8300000000000037E-4</v>
      </c>
      <c r="AD288" s="1" t="str">
        <f t="shared" si="44"/>
        <v/>
      </c>
    </row>
    <row r="289" spans="2:30" ht="30" customHeight="1" x14ac:dyDescent="0.25">
      <c r="B289" s="1">
        <f t="shared" si="36"/>
        <v>2.840000000000004E-4</v>
      </c>
      <c r="C289" s="79"/>
      <c r="D289" s="15"/>
      <c r="E289" s="79"/>
      <c r="F289" s="79"/>
      <c r="G289" s="79"/>
      <c r="H289" s="79"/>
      <c r="I289" s="83" t="str">
        <f t="shared" si="40"/>
        <v/>
      </c>
      <c r="J289" s="79"/>
      <c r="K289" s="84"/>
      <c r="L289" s="85"/>
      <c r="W289" s="1" t="str">
        <f t="shared" si="37"/>
        <v/>
      </c>
      <c r="X289" s="1" t="str">
        <f t="shared" si="38"/>
        <v/>
      </c>
      <c r="Y289" s="1" t="str">
        <f t="shared" si="39"/>
        <v/>
      </c>
      <c r="Z289" s="1" t="str">
        <f t="shared" si="41"/>
        <v/>
      </c>
      <c r="AB289" s="1">
        <f t="shared" si="42"/>
        <v>2.840000000000004E-4</v>
      </c>
      <c r="AC289" s="1">
        <f t="shared" si="43"/>
        <v>2.840000000000004E-4</v>
      </c>
      <c r="AD289" s="1" t="str">
        <f t="shared" si="44"/>
        <v/>
      </c>
    </row>
    <row r="290" spans="2:30" ht="30" customHeight="1" x14ac:dyDescent="0.25">
      <c r="B290" s="1">
        <f t="shared" si="36"/>
        <v>2.8500000000000042E-4</v>
      </c>
      <c r="C290" s="79"/>
      <c r="D290" s="15"/>
      <c r="E290" s="79"/>
      <c r="F290" s="79"/>
      <c r="G290" s="79"/>
      <c r="H290" s="79"/>
      <c r="I290" s="83" t="str">
        <f t="shared" si="40"/>
        <v/>
      </c>
      <c r="J290" s="79"/>
      <c r="K290" s="84"/>
      <c r="L290" s="85"/>
      <c r="W290" s="1" t="str">
        <f t="shared" si="37"/>
        <v/>
      </c>
      <c r="X290" s="1" t="str">
        <f t="shared" si="38"/>
        <v/>
      </c>
      <c r="Y290" s="1" t="str">
        <f t="shared" si="39"/>
        <v/>
      </c>
      <c r="Z290" s="1" t="str">
        <f t="shared" si="41"/>
        <v/>
      </c>
      <c r="AB290" s="1">
        <f t="shared" si="42"/>
        <v>2.8500000000000042E-4</v>
      </c>
      <c r="AC290" s="1">
        <f t="shared" si="43"/>
        <v>2.8500000000000042E-4</v>
      </c>
      <c r="AD290" s="1" t="str">
        <f t="shared" si="44"/>
        <v/>
      </c>
    </row>
    <row r="291" spans="2:30" ht="30" customHeight="1" x14ac:dyDescent="0.25">
      <c r="B291" s="1">
        <f t="shared" si="36"/>
        <v>2.8600000000000045E-4</v>
      </c>
      <c r="C291" s="79"/>
      <c r="D291" s="15"/>
      <c r="E291" s="79"/>
      <c r="F291" s="79"/>
      <c r="G291" s="79"/>
      <c r="H291" s="79"/>
      <c r="I291" s="83" t="str">
        <f t="shared" si="40"/>
        <v/>
      </c>
      <c r="J291" s="79"/>
      <c r="K291" s="84"/>
      <c r="L291" s="85"/>
      <c r="W291" s="1" t="str">
        <f t="shared" si="37"/>
        <v/>
      </c>
      <c r="X291" s="1" t="str">
        <f t="shared" si="38"/>
        <v/>
      </c>
      <c r="Y291" s="1" t="str">
        <f t="shared" si="39"/>
        <v/>
      </c>
      <c r="Z291" s="1" t="str">
        <f t="shared" si="41"/>
        <v/>
      </c>
      <c r="AB291" s="1">
        <f t="shared" si="42"/>
        <v>2.8600000000000045E-4</v>
      </c>
      <c r="AC291" s="1">
        <f t="shared" si="43"/>
        <v>2.8600000000000045E-4</v>
      </c>
      <c r="AD291" s="1" t="str">
        <f t="shared" si="44"/>
        <v/>
      </c>
    </row>
    <row r="292" spans="2:30" ht="30" customHeight="1" x14ac:dyDescent="0.25">
      <c r="B292" s="1">
        <f t="shared" si="36"/>
        <v>2.8700000000000047E-4</v>
      </c>
      <c r="C292" s="79"/>
      <c r="D292" s="15"/>
      <c r="E292" s="79"/>
      <c r="F292" s="79"/>
      <c r="G292" s="79"/>
      <c r="H292" s="79"/>
      <c r="I292" s="83" t="str">
        <f t="shared" si="40"/>
        <v/>
      </c>
      <c r="J292" s="79"/>
      <c r="K292" s="84"/>
      <c r="L292" s="85"/>
      <c r="W292" s="1" t="str">
        <f t="shared" si="37"/>
        <v/>
      </c>
      <c r="X292" s="1" t="str">
        <f t="shared" si="38"/>
        <v/>
      </c>
      <c r="Y292" s="1" t="str">
        <f t="shared" si="39"/>
        <v/>
      </c>
      <c r="Z292" s="1" t="str">
        <f t="shared" si="41"/>
        <v/>
      </c>
      <c r="AB292" s="1">
        <f t="shared" si="42"/>
        <v>2.8700000000000047E-4</v>
      </c>
      <c r="AC292" s="1">
        <f t="shared" si="43"/>
        <v>2.8700000000000047E-4</v>
      </c>
      <c r="AD292" s="1" t="str">
        <f t="shared" si="44"/>
        <v/>
      </c>
    </row>
    <row r="293" spans="2:30" ht="30" customHeight="1" x14ac:dyDescent="0.25">
      <c r="B293" s="1">
        <f t="shared" si="36"/>
        <v>2.880000000000005E-4</v>
      </c>
      <c r="C293" s="79"/>
      <c r="D293" s="15"/>
      <c r="E293" s="79"/>
      <c r="F293" s="79"/>
      <c r="G293" s="79"/>
      <c r="H293" s="79"/>
      <c r="I293" s="83" t="str">
        <f t="shared" si="40"/>
        <v/>
      </c>
      <c r="J293" s="79"/>
      <c r="K293" s="84"/>
      <c r="L293" s="85"/>
      <c r="W293" s="1" t="str">
        <f t="shared" si="37"/>
        <v/>
      </c>
      <c r="X293" s="1" t="str">
        <f t="shared" si="38"/>
        <v/>
      </c>
      <c r="Y293" s="1" t="str">
        <f t="shared" si="39"/>
        <v/>
      </c>
      <c r="Z293" s="1" t="str">
        <f t="shared" si="41"/>
        <v/>
      </c>
      <c r="AB293" s="1">
        <f t="shared" si="42"/>
        <v>2.880000000000005E-4</v>
      </c>
      <c r="AC293" s="1">
        <f t="shared" si="43"/>
        <v>2.880000000000005E-4</v>
      </c>
      <c r="AD293" s="1" t="str">
        <f t="shared" si="44"/>
        <v/>
      </c>
    </row>
    <row r="294" spans="2:30" ht="30" customHeight="1" x14ac:dyDescent="0.25">
      <c r="B294" s="1">
        <f t="shared" si="36"/>
        <v>2.8900000000000052E-4</v>
      </c>
      <c r="C294" s="79"/>
      <c r="D294" s="15"/>
      <c r="E294" s="79"/>
      <c r="F294" s="79"/>
      <c r="G294" s="79"/>
      <c r="H294" s="79"/>
      <c r="I294" s="83" t="str">
        <f t="shared" si="40"/>
        <v/>
      </c>
      <c r="J294" s="79"/>
      <c r="K294" s="84"/>
      <c r="L294" s="85"/>
      <c r="W294" s="1" t="str">
        <f t="shared" si="37"/>
        <v/>
      </c>
      <c r="X294" s="1" t="str">
        <f t="shared" si="38"/>
        <v/>
      </c>
      <c r="Y294" s="1" t="str">
        <f t="shared" si="39"/>
        <v/>
      </c>
      <c r="Z294" s="1" t="str">
        <f t="shared" si="41"/>
        <v/>
      </c>
      <c r="AB294" s="1">
        <f t="shared" si="42"/>
        <v>2.8900000000000052E-4</v>
      </c>
      <c r="AC294" s="1">
        <f t="shared" si="43"/>
        <v>2.8900000000000052E-4</v>
      </c>
      <c r="AD294" s="1" t="str">
        <f t="shared" si="44"/>
        <v/>
      </c>
    </row>
    <row r="295" spans="2:30" ht="30" customHeight="1" x14ac:dyDescent="0.25">
      <c r="B295" s="1">
        <f t="shared" si="36"/>
        <v>2.9000000000000054E-4</v>
      </c>
      <c r="C295" s="79"/>
      <c r="D295" s="15"/>
      <c r="E295" s="79"/>
      <c r="F295" s="79"/>
      <c r="G295" s="79"/>
      <c r="H295" s="79"/>
      <c r="I295" s="83" t="str">
        <f t="shared" si="40"/>
        <v/>
      </c>
      <c r="J295" s="79"/>
      <c r="K295" s="84"/>
      <c r="L295" s="85"/>
      <c r="W295" s="1" t="str">
        <f t="shared" si="37"/>
        <v/>
      </c>
      <c r="X295" s="1" t="str">
        <f t="shared" si="38"/>
        <v/>
      </c>
      <c r="Y295" s="1" t="str">
        <f t="shared" si="39"/>
        <v/>
      </c>
      <c r="Z295" s="1" t="str">
        <f t="shared" si="41"/>
        <v/>
      </c>
      <c r="AB295" s="1">
        <f t="shared" si="42"/>
        <v>2.9000000000000054E-4</v>
      </c>
      <c r="AC295" s="1">
        <f t="shared" si="43"/>
        <v>2.9000000000000054E-4</v>
      </c>
      <c r="AD295" s="1" t="str">
        <f t="shared" si="44"/>
        <v/>
      </c>
    </row>
    <row r="296" spans="2:30" ht="30" customHeight="1" x14ac:dyDescent="0.25">
      <c r="B296" s="1">
        <f t="shared" si="36"/>
        <v>2.9100000000000057E-4</v>
      </c>
      <c r="C296" s="79"/>
      <c r="D296" s="15"/>
      <c r="E296" s="79"/>
      <c r="F296" s="79"/>
      <c r="G296" s="79"/>
      <c r="H296" s="79"/>
      <c r="I296" s="83" t="str">
        <f t="shared" si="40"/>
        <v/>
      </c>
      <c r="J296" s="79"/>
      <c r="K296" s="84"/>
      <c r="L296" s="85"/>
      <c r="W296" s="1" t="str">
        <f t="shared" si="37"/>
        <v/>
      </c>
      <c r="X296" s="1" t="str">
        <f t="shared" si="38"/>
        <v/>
      </c>
      <c r="Y296" s="1" t="str">
        <f t="shared" si="39"/>
        <v/>
      </c>
      <c r="Z296" s="1" t="str">
        <f t="shared" si="41"/>
        <v/>
      </c>
      <c r="AB296" s="1">
        <f t="shared" si="42"/>
        <v>2.9100000000000057E-4</v>
      </c>
      <c r="AC296" s="1">
        <f t="shared" si="43"/>
        <v>2.9100000000000057E-4</v>
      </c>
      <c r="AD296" s="1" t="str">
        <f t="shared" si="44"/>
        <v/>
      </c>
    </row>
    <row r="297" spans="2:30" ht="30" customHeight="1" x14ac:dyDescent="0.25">
      <c r="B297" s="1">
        <f t="shared" si="36"/>
        <v>2.9200000000000059E-4</v>
      </c>
      <c r="C297" s="79"/>
      <c r="D297" s="15"/>
      <c r="E297" s="79"/>
      <c r="F297" s="79"/>
      <c r="G297" s="79"/>
      <c r="H297" s="79"/>
      <c r="I297" s="83" t="str">
        <f t="shared" si="40"/>
        <v/>
      </c>
      <c r="J297" s="79"/>
      <c r="K297" s="84"/>
      <c r="L297" s="85"/>
      <c r="W297" s="1" t="str">
        <f t="shared" si="37"/>
        <v/>
      </c>
      <c r="X297" s="1" t="str">
        <f t="shared" si="38"/>
        <v/>
      </c>
      <c r="Y297" s="1" t="str">
        <f t="shared" si="39"/>
        <v/>
      </c>
      <c r="Z297" s="1" t="str">
        <f t="shared" si="41"/>
        <v/>
      </c>
      <c r="AB297" s="1">
        <f t="shared" si="42"/>
        <v>2.9200000000000059E-4</v>
      </c>
      <c r="AC297" s="1">
        <f t="shared" si="43"/>
        <v>2.9200000000000059E-4</v>
      </c>
      <c r="AD297" s="1" t="str">
        <f t="shared" si="44"/>
        <v/>
      </c>
    </row>
    <row r="298" spans="2:30" ht="30" customHeight="1" x14ac:dyDescent="0.25">
      <c r="B298" s="1">
        <f t="shared" si="36"/>
        <v>2.9300000000000062E-4</v>
      </c>
      <c r="C298" s="79"/>
      <c r="D298" s="15"/>
      <c r="E298" s="79"/>
      <c r="F298" s="79"/>
      <c r="G298" s="79"/>
      <c r="H298" s="79"/>
      <c r="I298" s="83" t="str">
        <f t="shared" si="40"/>
        <v/>
      </c>
      <c r="J298" s="79"/>
      <c r="K298" s="84"/>
      <c r="L298" s="85"/>
      <c r="W298" s="1" t="str">
        <f t="shared" si="37"/>
        <v/>
      </c>
      <c r="X298" s="1" t="str">
        <f t="shared" si="38"/>
        <v/>
      </c>
      <c r="Y298" s="1" t="str">
        <f t="shared" si="39"/>
        <v/>
      </c>
      <c r="Z298" s="1" t="str">
        <f t="shared" si="41"/>
        <v/>
      </c>
      <c r="AB298" s="1">
        <f t="shared" si="42"/>
        <v>2.9300000000000062E-4</v>
      </c>
      <c r="AC298" s="1">
        <f t="shared" si="43"/>
        <v>2.9300000000000062E-4</v>
      </c>
      <c r="AD298" s="1" t="str">
        <f t="shared" si="44"/>
        <v/>
      </c>
    </row>
    <row r="299" spans="2:30" ht="30" customHeight="1" x14ac:dyDescent="0.25">
      <c r="B299" s="1">
        <f t="shared" si="36"/>
        <v>2.9400000000000064E-4</v>
      </c>
      <c r="C299" s="79"/>
      <c r="D299" s="15"/>
      <c r="E299" s="79"/>
      <c r="F299" s="79"/>
      <c r="G299" s="79"/>
      <c r="H299" s="79"/>
      <c r="I299" s="83" t="str">
        <f t="shared" si="40"/>
        <v/>
      </c>
      <c r="J299" s="79"/>
      <c r="K299" s="84"/>
      <c r="L299" s="85"/>
      <c r="W299" s="1" t="str">
        <f t="shared" si="37"/>
        <v/>
      </c>
      <c r="X299" s="1" t="str">
        <f t="shared" si="38"/>
        <v/>
      </c>
      <c r="Y299" s="1" t="str">
        <f t="shared" si="39"/>
        <v/>
      </c>
      <c r="Z299" s="1" t="str">
        <f t="shared" si="41"/>
        <v/>
      </c>
      <c r="AB299" s="1">
        <f t="shared" si="42"/>
        <v>2.9400000000000064E-4</v>
      </c>
      <c r="AC299" s="1">
        <f t="shared" si="43"/>
        <v>2.9400000000000064E-4</v>
      </c>
      <c r="AD299" s="1" t="str">
        <f t="shared" si="44"/>
        <v/>
      </c>
    </row>
    <row r="300" spans="2:30" ht="30" customHeight="1" x14ac:dyDescent="0.25">
      <c r="B300" s="1">
        <f t="shared" si="36"/>
        <v>2.9500000000000067E-4</v>
      </c>
      <c r="C300" s="79"/>
      <c r="D300" s="15"/>
      <c r="E300" s="79"/>
      <c r="F300" s="79"/>
      <c r="G300" s="79"/>
      <c r="H300" s="79"/>
      <c r="I300" s="83" t="str">
        <f t="shared" si="40"/>
        <v/>
      </c>
      <c r="J300" s="79"/>
      <c r="K300" s="84"/>
      <c r="L300" s="85"/>
      <c r="W300" s="1" t="str">
        <f t="shared" si="37"/>
        <v/>
      </c>
      <c r="X300" s="1" t="str">
        <f t="shared" si="38"/>
        <v/>
      </c>
      <c r="Y300" s="1" t="str">
        <f t="shared" si="39"/>
        <v/>
      </c>
      <c r="Z300" s="1" t="str">
        <f t="shared" si="41"/>
        <v/>
      </c>
      <c r="AB300" s="1">
        <f t="shared" si="42"/>
        <v>2.9500000000000067E-4</v>
      </c>
      <c r="AC300" s="1">
        <f t="shared" si="43"/>
        <v>2.9500000000000067E-4</v>
      </c>
      <c r="AD300" s="1" t="str">
        <f t="shared" si="44"/>
        <v/>
      </c>
    </row>
    <row r="301" spans="2:30" ht="30" customHeight="1" x14ac:dyDescent="0.25">
      <c r="B301" s="1">
        <f t="shared" si="36"/>
        <v>2.9600000000000069E-4</v>
      </c>
      <c r="C301" s="79"/>
      <c r="D301" s="15"/>
      <c r="E301" s="79"/>
      <c r="F301" s="79"/>
      <c r="G301" s="79"/>
      <c r="H301" s="79"/>
      <c r="I301" s="83" t="str">
        <f t="shared" si="40"/>
        <v/>
      </c>
      <c r="J301" s="79"/>
      <c r="K301" s="84"/>
      <c r="L301" s="85"/>
      <c r="W301" s="1" t="str">
        <f t="shared" si="37"/>
        <v/>
      </c>
      <c r="X301" s="1" t="str">
        <f t="shared" si="38"/>
        <v/>
      </c>
      <c r="Y301" s="1" t="str">
        <f t="shared" si="39"/>
        <v/>
      </c>
      <c r="Z301" s="1" t="str">
        <f t="shared" si="41"/>
        <v/>
      </c>
      <c r="AB301" s="1">
        <f t="shared" si="42"/>
        <v>2.9600000000000069E-4</v>
      </c>
      <c r="AC301" s="1">
        <f t="shared" si="43"/>
        <v>2.9600000000000069E-4</v>
      </c>
      <c r="AD301" s="1" t="str">
        <f t="shared" si="44"/>
        <v/>
      </c>
    </row>
    <row r="302" spans="2:30" ht="30" customHeight="1" x14ac:dyDescent="0.25">
      <c r="B302" s="1">
        <f t="shared" si="36"/>
        <v>2.9700000000000071E-4</v>
      </c>
      <c r="C302" s="79"/>
      <c r="D302" s="15"/>
      <c r="E302" s="79"/>
      <c r="F302" s="79"/>
      <c r="G302" s="79"/>
      <c r="H302" s="79"/>
      <c r="I302" s="83" t="str">
        <f t="shared" si="40"/>
        <v/>
      </c>
      <c r="J302" s="79"/>
      <c r="K302" s="84"/>
      <c r="L302" s="85"/>
      <c r="W302" s="1" t="str">
        <f t="shared" si="37"/>
        <v/>
      </c>
      <c r="X302" s="1" t="str">
        <f t="shared" si="38"/>
        <v/>
      </c>
      <c r="Y302" s="1" t="str">
        <f t="shared" si="39"/>
        <v/>
      </c>
      <c r="Z302" s="1" t="str">
        <f t="shared" si="41"/>
        <v/>
      </c>
      <c r="AB302" s="1">
        <f t="shared" si="42"/>
        <v>2.9700000000000071E-4</v>
      </c>
      <c r="AC302" s="1">
        <f t="shared" si="43"/>
        <v>2.9700000000000071E-4</v>
      </c>
      <c r="AD302" s="1" t="str">
        <f t="shared" si="44"/>
        <v/>
      </c>
    </row>
    <row r="303" spans="2:30" ht="30" customHeight="1" x14ac:dyDescent="0.25">
      <c r="B303" s="1">
        <f t="shared" si="36"/>
        <v>2.9800000000000074E-4</v>
      </c>
      <c r="C303" s="79"/>
      <c r="D303" s="15"/>
      <c r="E303" s="79"/>
      <c r="F303" s="79"/>
      <c r="G303" s="79"/>
      <c r="H303" s="79"/>
      <c r="I303" s="83" t="str">
        <f t="shared" si="40"/>
        <v/>
      </c>
      <c r="J303" s="79"/>
      <c r="K303" s="84"/>
      <c r="L303" s="85"/>
      <c r="W303" s="1" t="str">
        <f t="shared" si="37"/>
        <v/>
      </c>
      <c r="X303" s="1" t="str">
        <f t="shared" si="38"/>
        <v/>
      </c>
      <c r="Y303" s="1" t="str">
        <f t="shared" si="39"/>
        <v/>
      </c>
      <c r="Z303" s="1" t="str">
        <f t="shared" si="41"/>
        <v/>
      </c>
      <c r="AB303" s="1">
        <f t="shared" si="42"/>
        <v>2.9800000000000074E-4</v>
      </c>
      <c r="AC303" s="1">
        <f t="shared" si="43"/>
        <v>2.9800000000000074E-4</v>
      </c>
      <c r="AD303" s="1" t="str">
        <f t="shared" si="44"/>
        <v/>
      </c>
    </row>
    <row r="304" spans="2:30" ht="30" customHeight="1" x14ac:dyDescent="0.25">
      <c r="B304" s="1">
        <f t="shared" si="36"/>
        <v>2.9900000000000076E-4</v>
      </c>
      <c r="C304" s="79"/>
      <c r="D304" s="15"/>
      <c r="E304" s="79"/>
      <c r="F304" s="79"/>
      <c r="G304" s="79"/>
      <c r="H304" s="79"/>
      <c r="I304" s="83" t="str">
        <f t="shared" si="40"/>
        <v/>
      </c>
      <c r="J304" s="79"/>
      <c r="K304" s="84"/>
      <c r="L304" s="85"/>
      <c r="W304" s="1" t="str">
        <f t="shared" si="37"/>
        <v/>
      </c>
      <c r="X304" s="1" t="str">
        <f t="shared" si="38"/>
        <v/>
      </c>
      <c r="Y304" s="1" t="str">
        <f t="shared" si="39"/>
        <v/>
      </c>
      <c r="Z304" s="1" t="str">
        <f t="shared" si="41"/>
        <v/>
      </c>
      <c r="AB304" s="1">
        <f t="shared" si="42"/>
        <v>2.9900000000000076E-4</v>
      </c>
      <c r="AC304" s="1">
        <f t="shared" si="43"/>
        <v>2.9900000000000076E-4</v>
      </c>
      <c r="AD304" s="1" t="str">
        <f t="shared" si="44"/>
        <v/>
      </c>
    </row>
    <row r="305" spans="2:30" ht="30" customHeight="1" x14ac:dyDescent="0.25">
      <c r="B305" s="1">
        <f t="shared" si="36"/>
        <v>3.0000000000000079E-4</v>
      </c>
      <c r="C305" s="79"/>
      <c r="D305" s="15"/>
      <c r="E305" s="79"/>
      <c r="F305" s="79"/>
      <c r="G305" s="79"/>
      <c r="H305" s="79"/>
      <c r="I305" s="83" t="str">
        <f t="shared" si="40"/>
        <v/>
      </c>
      <c r="J305" s="79"/>
      <c r="K305" s="84"/>
      <c r="L305" s="85"/>
      <c r="W305" s="1" t="str">
        <f t="shared" si="37"/>
        <v/>
      </c>
      <c r="X305" s="1" t="str">
        <f t="shared" si="38"/>
        <v/>
      </c>
      <c r="Y305" s="1" t="str">
        <f t="shared" si="39"/>
        <v/>
      </c>
      <c r="Z305" s="1" t="str">
        <f t="shared" si="41"/>
        <v/>
      </c>
      <c r="AB305" s="1">
        <f t="shared" si="42"/>
        <v>3.0000000000000079E-4</v>
      </c>
      <c r="AC305" s="1">
        <f t="shared" si="43"/>
        <v>3.0000000000000079E-4</v>
      </c>
      <c r="AD305" s="1" t="str">
        <f t="shared" si="44"/>
        <v/>
      </c>
    </row>
    <row r="306" spans="2:30" ht="30" customHeight="1" x14ac:dyDescent="0.25">
      <c r="B306" s="1">
        <f t="shared" si="36"/>
        <v>3.0100000000000081E-4</v>
      </c>
      <c r="C306" s="79"/>
      <c r="D306" s="15"/>
      <c r="E306" s="79"/>
      <c r="F306" s="79"/>
      <c r="G306" s="79"/>
      <c r="H306" s="79"/>
      <c r="I306" s="83" t="str">
        <f t="shared" si="40"/>
        <v/>
      </c>
      <c r="J306" s="79"/>
      <c r="K306" s="84"/>
      <c r="L306" s="85"/>
      <c r="W306" s="1" t="str">
        <f t="shared" si="37"/>
        <v/>
      </c>
      <c r="X306" s="1" t="str">
        <f t="shared" si="38"/>
        <v/>
      </c>
      <c r="Y306" s="1" t="str">
        <f t="shared" si="39"/>
        <v/>
      </c>
      <c r="Z306" s="1" t="str">
        <f t="shared" si="41"/>
        <v/>
      </c>
      <c r="AB306" s="1">
        <f t="shared" si="42"/>
        <v>3.0100000000000081E-4</v>
      </c>
      <c r="AC306" s="1">
        <f t="shared" si="43"/>
        <v>3.0100000000000081E-4</v>
      </c>
      <c r="AD306" s="1" t="str">
        <f t="shared" si="44"/>
        <v/>
      </c>
    </row>
    <row r="307" spans="2:30" ht="30" customHeight="1" x14ac:dyDescent="0.25">
      <c r="B307" s="1">
        <f t="shared" si="36"/>
        <v>3.0200000000000084E-4</v>
      </c>
      <c r="C307" s="79"/>
      <c r="D307" s="15"/>
      <c r="E307" s="79"/>
      <c r="F307" s="79"/>
      <c r="G307" s="79"/>
      <c r="H307" s="79"/>
      <c r="I307" s="83" t="str">
        <f t="shared" si="40"/>
        <v/>
      </c>
      <c r="J307" s="79"/>
      <c r="K307" s="84"/>
      <c r="L307" s="85"/>
      <c r="W307" s="1" t="str">
        <f t="shared" si="37"/>
        <v/>
      </c>
      <c r="X307" s="1" t="str">
        <f t="shared" si="38"/>
        <v/>
      </c>
      <c r="Y307" s="1" t="str">
        <f t="shared" si="39"/>
        <v/>
      </c>
      <c r="Z307" s="1" t="str">
        <f t="shared" si="41"/>
        <v/>
      </c>
      <c r="AB307" s="1">
        <f t="shared" si="42"/>
        <v>3.0200000000000084E-4</v>
      </c>
      <c r="AC307" s="1">
        <f t="shared" si="43"/>
        <v>3.0200000000000084E-4</v>
      </c>
      <c r="AD307" s="1" t="str">
        <f t="shared" si="44"/>
        <v/>
      </c>
    </row>
    <row r="308" spans="2:30" ht="30" customHeight="1" x14ac:dyDescent="0.25">
      <c r="B308" s="1">
        <f t="shared" si="36"/>
        <v>3.0300000000000086E-4</v>
      </c>
      <c r="C308" s="79"/>
      <c r="D308" s="15"/>
      <c r="E308" s="79"/>
      <c r="F308" s="79"/>
      <c r="G308" s="79"/>
      <c r="H308" s="79"/>
      <c r="I308" s="83" t="str">
        <f t="shared" si="40"/>
        <v/>
      </c>
      <c r="J308" s="79"/>
      <c r="K308" s="84"/>
      <c r="L308" s="85"/>
      <c r="W308" s="1" t="str">
        <f t="shared" si="37"/>
        <v/>
      </c>
      <c r="X308" s="1" t="str">
        <f t="shared" si="38"/>
        <v/>
      </c>
      <c r="Y308" s="1" t="str">
        <f t="shared" si="39"/>
        <v/>
      </c>
      <c r="Z308" s="1" t="str">
        <f t="shared" si="41"/>
        <v/>
      </c>
      <c r="AB308" s="1">
        <f t="shared" si="42"/>
        <v>3.0300000000000086E-4</v>
      </c>
      <c r="AC308" s="1">
        <f t="shared" si="43"/>
        <v>3.0300000000000086E-4</v>
      </c>
      <c r="AD308" s="1" t="str">
        <f t="shared" si="44"/>
        <v/>
      </c>
    </row>
    <row r="309" spans="2:30" ht="30" customHeight="1" x14ac:dyDescent="0.25">
      <c r="B309" s="1">
        <f t="shared" si="36"/>
        <v>3.0400000000000088E-4</v>
      </c>
      <c r="C309" s="79"/>
      <c r="D309" s="15"/>
      <c r="E309" s="79"/>
      <c r="F309" s="79"/>
      <c r="G309" s="79"/>
      <c r="H309" s="79"/>
      <c r="I309" s="83" t="str">
        <f t="shared" si="40"/>
        <v/>
      </c>
      <c r="J309" s="79"/>
      <c r="K309" s="84"/>
      <c r="L309" s="85"/>
      <c r="W309" s="1" t="str">
        <f t="shared" si="37"/>
        <v/>
      </c>
      <c r="X309" s="1" t="str">
        <f t="shared" si="38"/>
        <v/>
      </c>
      <c r="Y309" s="1" t="str">
        <f t="shared" si="39"/>
        <v/>
      </c>
      <c r="Z309" s="1" t="str">
        <f t="shared" si="41"/>
        <v/>
      </c>
      <c r="AB309" s="1">
        <f t="shared" si="42"/>
        <v>3.0400000000000088E-4</v>
      </c>
      <c r="AC309" s="1">
        <f t="shared" si="43"/>
        <v>3.0400000000000088E-4</v>
      </c>
      <c r="AD309" s="1" t="str">
        <f t="shared" si="44"/>
        <v/>
      </c>
    </row>
    <row r="310" spans="2:30" ht="30" customHeight="1" x14ac:dyDescent="0.25">
      <c r="B310" s="1">
        <f t="shared" si="36"/>
        <v>3.0500000000000091E-4</v>
      </c>
      <c r="C310" s="79"/>
      <c r="D310" s="15"/>
      <c r="E310" s="79"/>
      <c r="F310" s="79"/>
      <c r="G310" s="79"/>
      <c r="H310" s="79"/>
      <c r="I310" s="83" t="str">
        <f t="shared" si="40"/>
        <v/>
      </c>
      <c r="J310" s="79"/>
      <c r="K310" s="84"/>
      <c r="L310" s="85"/>
      <c r="W310" s="1" t="str">
        <f t="shared" si="37"/>
        <v/>
      </c>
      <c r="X310" s="1" t="str">
        <f t="shared" si="38"/>
        <v/>
      </c>
      <c r="Y310" s="1" t="str">
        <f t="shared" si="39"/>
        <v/>
      </c>
      <c r="Z310" s="1" t="str">
        <f t="shared" si="41"/>
        <v/>
      </c>
      <c r="AB310" s="1">
        <f t="shared" si="42"/>
        <v>3.0500000000000091E-4</v>
      </c>
      <c r="AC310" s="1">
        <f t="shared" si="43"/>
        <v>3.0500000000000091E-4</v>
      </c>
      <c r="AD310" s="1" t="str">
        <f t="shared" si="44"/>
        <v/>
      </c>
    </row>
    <row r="311" spans="2:30" ht="30" customHeight="1" x14ac:dyDescent="0.25">
      <c r="B311" s="1">
        <f t="shared" si="36"/>
        <v>3.0600000000000093E-4</v>
      </c>
      <c r="C311" s="79"/>
      <c r="D311" s="15"/>
      <c r="E311" s="79"/>
      <c r="F311" s="79"/>
      <c r="G311" s="79"/>
      <c r="H311" s="79"/>
      <c r="I311" s="83" t="str">
        <f t="shared" si="40"/>
        <v/>
      </c>
      <c r="J311" s="79"/>
      <c r="K311" s="84"/>
      <c r="L311" s="85"/>
      <c r="W311" s="1" t="str">
        <f t="shared" si="37"/>
        <v/>
      </c>
      <c r="X311" s="1" t="str">
        <f t="shared" si="38"/>
        <v/>
      </c>
      <c r="Y311" s="1" t="str">
        <f t="shared" si="39"/>
        <v/>
      </c>
      <c r="Z311" s="1" t="str">
        <f t="shared" si="41"/>
        <v/>
      </c>
      <c r="AB311" s="1">
        <f t="shared" si="42"/>
        <v>3.0600000000000093E-4</v>
      </c>
      <c r="AC311" s="1">
        <f t="shared" si="43"/>
        <v>3.0600000000000093E-4</v>
      </c>
      <c r="AD311" s="1" t="str">
        <f t="shared" si="44"/>
        <v/>
      </c>
    </row>
    <row r="312" spans="2:30" ht="30" customHeight="1" x14ac:dyDescent="0.25">
      <c r="B312" s="1">
        <f t="shared" si="36"/>
        <v>3.0700000000000096E-4</v>
      </c>
      <c r="C312" s="79"/>
      <c r="D312" s="15"/>
      <c r="E312" s="79"/>
      <c r="F312" s="79"/>
      <c r="G312" s="79"/>
      <c r="H312" s="79"/>
      <c r="I312" s="83" t="str">
        <f t="shared" si="40"/>
        <v/>
      </c>
      <c r="J312" s="79"/>
      <c r="K312" s="84"/>
      <c r="L312" s="85"/>
      <c r="W312" s="1" t="str">
        <f t="shared" si="37"/>
        <v/>
      </c>
      <c r="X312" s="1" t="str">
        <f t="shared" si="38"/>
        <v/>
      </c>
      <c r="Y312" s="1" t="str">
        <f t="shared" si="39"/>
        <v/>
      </c>
      <c r="Z312" s="1" t="str">
        <f t="shared" si="41"/>
        <v/>
      </c>
      <c r="AB312" s="1">
        <f t="shared" si="42"/>
        <v>3.0700000000000096E-4</v>
      </c>
      <c r="AC312" s="1">
        <f t="shared" si="43"/>
        <v>3.0700000000000096E-4</v>
      </c>
      <c r="AD312" s="1" t="str">
        <f t="shared" si="44"/>
        <v/>
      </c>
    </row>
    <row r="313" spans="2:30" ht="30" customHeight="1" x14ac:dyDescent="0.25">
      <c r="B313" s="1">
        <f t="shared" si="36"/>
        <v>3.0800000000000098E-4</v>
      </c>
      <c r="C313" s="79"/>
      <c r="D313" s="15"/>
      <c r="E313" s="79"/>
      <c r="F313" s="79"/>
      <c r="G313" s="79"/>
      <c r="H313" s="79"/>
      <c r="I313" s="83" t="str">
        <f t="shared" si="40"/>
        <v/>
      </c>
      <c r="J313" s="79"/>
      <c r="K313" s="84"/>
      <c r="L313" s="85"/>
      <c r="W313" s="1" t="str">
        <f t="shared" si="37"/>
        <v/>
      </c>
      <c r="X313" s="1" t="str">
        <f t="shared" si="38"/>
        <v/>
      </c>
      <c r="Y313" s="1" t="str">
        <f t="shared" si="39"/>
        <v/>
      </c>
      <c r="Z313" s="1" t="str">
        <f t="shared" si="41"/>
        <v/>
      </c>
      <c r="AB313" s="1">
        <f t="shared" si="42"/>
        <v>3.0800000000000098E-4</v>
      </c>
      <c r="AC313" s="1">
        <f t="shared" si="43"/>
        <v>3.0800000000000098E-4</v>
      </c>
      <c r="AD313" s="1" t="str">
        <f t="shared" si="44"/>
        <v/>
      </c>
    </row>
    <row r="314" spans="2:30" ht="30" customHeight="1" x14ac:dyDescent="0.25">
      <c r="B314" s="1">
        <f t="shared" si="36"/>
        <v>3.0900000000000101E-4</v>
      </c>
      <c r="C314" s="79"/>
      <c r="D314" s="15"/>
      <c r="E314" s="79"/>
      <c r="F314" s="79"/>
      <c r="G314" s="79"/>
      <c r="H314" s="79"/>
      <c r="I314" s="83" t="str">
        <f t="shared" si="40"/>
        <v/>
      </c>
      <c r="J314" s="79"/>
      <c r="K314" s="84"/>
      <c r="L314" s="85"/>
      <c r="W314" s="1" t="str">
        <f t="shared" si="37"/>
        <v/>
      </c>
      <c r="X314" s="1" t="str">
        <f t="shared" si="38"/>
        <v/>
      </c>
      <c r="Y314" s="1" t="str">
        <f t="shared" si="39"/>
        <v/>
      </c>
      <c r="Z314" s="1" t="str">
        <f t="shared" si="41"/>
        <v/>
      </c>
      <c r="AB314" s="1">
        <f t="shared" si="42"/>
        <v>3.0900000000000101E-4</v>
      </c>
      <c r="AC314" s="1">
        <f t="shared" si="43"/>
        <v>3.0900000000000101E-4</v>
      </c>
      <c r="AD314" s="1" t="str">
        <f t="shared" si="44"/>
        <v/>
      </c>
    </row>
    <row r="315" spans="2:30" ht="30" customHeight="1" x14ac:dyDescent="0.25">
      <c r="B315" s="1">
        <f t="shared" si="36"/>
        <v>3.1000000000000103E-4</v>
      </c>
      <c r="C315" s="79"/>
      <c r="D315" s="15"/>
      <c r="E315" s="79"/>
      <c r="F315" s="79"/>
      <c r="G315" s="79"/>
      <c r="H315" s="79"/>
      <c r="I315" s="83" t="str">
        <f t="shared" si="40"/>
        <v/>
      </c>
      <c r="J315" s="79"/>
      <c r="K315" s="84"/>
      <c r="L315" s="85"/>
      <c r="W315" s="1" t="str">
        <f t="shared" si="37"/>
        <v/>
      </c>
      <c r="X315" s="1" t="str">
        <f t="shared" si="38"/>
        <v/>
      </c>
      <c r="Y315" s="1" t="str">
        <f t="shared" si="39"/>
        <v/>
      </c>
      <c r="Z315" s="1" t="str">
        <f t="shared" si="41"/>
        <v/>
      </c>
      <c r="AB315" s="1">
        <f t="shared" si="42"/>
        <v>3.1000000000000103E-4</v>
      </c>
      <c r="AC315" s="1">
        <f t="shared" si="43"/>
        <v>3.1000000000000103E-4</v>
      </c>
      <c r="AD315" s="1" t="str">
        <f t="shared" si="44"/>
        <v/>
      </c>
    </row>
    <row r="316" spans="2:30" ht="30" customHeight="1" x14ac:dyDescent="0.25">
      <c r="B316" s="1">
        <f t="shared" si="36"/>
        <v>3.1100000000000105E-4</v>
      </c>
      <c r="C316" s="79"/>
      <c r="D316" s="15"/>
      <c r="E316" s="79"/>
      <c r="F316" s="79"/>
      <c r="G316" s="79"/>
      <c r="H316" s="79"/>
      <c r="I316" s="83" t="str">
        <f t="shared" si="40"/>
        <v/>
      </c>
      <c r="J316" s="79"/>
      <c r="K316" s="84"/>
      <c r="L316" s="85"/>
      <c r="W316" s="1" t="str">
        <f t="shared" si="37"/>
        <v/>
      </c>
      <c r="X316" s="1" t="str">
        <f t="shared" si="38"/>
        <v/>
      </c>
      <c r="Y316" s="1" t="str">
        <f t="shared" si="39"/>
        <v/>
      </c>
      <c r="Z316" s="1" t="str">
        <f t="shared" si="41"/>
        <v/>
      </c>
      <c r="AB316" s="1">
        <f t="shared" si="42"/>
        <v>3.1100000000000105E-4</v>
      </c>
      <c r="AC316" s="1">
        <f t="shared" si="43"/>
        <v>3.1100000000000105E-4</v>
      </c>
      <c r="AD316" s="1" t="str">
        <f t="shared" si="44"/>
        <v/>
      </c>
    </row>
    <row r="317" spans="2:30" ht="30" customHeight="1" x14ac:dyDescent="0.25">
      <c r="B317" s="1">
        <f t="shared" si="36"/>
        <v>3.1200000000000108E-4</v>
      </c>
      <c r="C317" s="79"/>
      <c r="D317" s="15"/>
      <c r="E317" s="79"/>
      <c r="F317" s="79"/>
      <c r="G317" s="79"/>
      <c r="H317" s="79"/>
      <c r="I317" s="83" t="str">
        <f t="shared" si="40"/>
        <v/>
      </c>
      <c r="J317" s="79"/>
      <c r="K317" s="84"/>
      <c r="L317" s="85"/>
      <c r="W317" s="1" t="str">
        <f t="shared" si="37"/>
        <v/>
      </c>
      <c r="X317" s="1" t="str">
        <f t="shared" si="38"/>
        <v/>
      </c>
      <c r="Y317" s="1" t="str">
        <f t="shared" si="39"/>
        <v/>
      </c>
      <c r="Z317" s="1" t="str">
        <f t="shared" si="41"/>
        <v/>
      </c>
      <c r="AB317" s="1">
        <f t="shared" si="42"/>
        <v>3.1200000000000108E-4</v>
      </c>
      <c r="AC317" s="1">
        <f t="shared" si="43"/>
        <v>3.1200000000000108E-4</v>
      </c>
      <c r="AD317" s="1" t="str">
        <f t="shared" si="44"/>
        <v/>
      </c>
    </row>
    <row r="318" spans="2:30" ht="30" customHeight="1" x14ac:dyDescent="0.25">
      <c r="B318" s="1">
        <f t="shared" si="36"/>
        <v>3.130000000000011E-4</v>
      </c>
      <c r="C318" s="79"/>
      <c r="D318" s="15"/>
      <c r="E318" s="79"/>
      <c r="F318" s="79"/>
      <c r="G318" s="79"/>
      <c r="H318" s="79"/>
      <c r="I318" s="83" t="str">
        <f t="shared" si="40"/>
        <v/>
      </c>
      <c r="J318" s="79"/>
      <c r="K318" s="84"/>
      <c r="L318" s="85"/>
      <c r="W318" s="1" t="str">
        <f t="shared" si="37"/>
        <v/>
      </c>
      <c r="X318" s="1" t="str">
        <f t="shared" si="38"/>
        <v/>
      </c>
      <c r="Y318" s="1" t="str">
        <f t="shared" si="39"/>
        <v/>
      </c>
      <c r="Z318" s="1" t="str">
        <f t="shared" si="41"/>
        <v/>
      </c>
      <c r="AB318" s="1">
        <f t="shared" si="42"/>
        <v>3.130000000000011E-4</v>
      </c>
      <c r="AC318" s="1">
        <f t="shared" si="43"/>
        <v>3.130000000000011E-4</v>
      </c>
      <c r="AD318" s="1" t="str">
        <f t="shared" si="44"/>
        <v/>
      </c>
    </row>
    <row r="319" spans="2:30" ht="30" customHeight="1" x14ac:dyDescent="0.25">
      <c r="B319" s="1">
        <f t="shared" si="36"/>
        <v>3.1400000000000113E-4</v>
      </c>
      <c r="C319" s="79"/>
      <c r="D319" s="15"/>
      <c r="E319" s="79"/>
      <c r="F319" s="79"/>
      <c r="G319" s="79"/>
      <c r="H319" s="79"/>
      <c r="I319" s="83" t="str">
        <f t="shared" si="40"/>
        <v/>
      </c>
      <c r="J319" s="79"/>
      <c r="K319" s="84"/>
      <c r="L319" s="85"/>
      <c r="W319" s="1" t="str">
        <f t="shared" si="37"/>
        <v/>
      </c>
      <c r="X319" s="1" t="str">
        <f t="shared" si="38"/>
        <v/>
      </c>
      <c r="Y319" s="1" t="str">
        <f t="shared" si="39"/>
        <v/>
      </c>
      <c r="Z319" s="1" t="str">
        <f t="shared" si="41"/>
        <v/>
      </c>
      <c r="AB319" s="1">
        <f t="shared" si="42"/>
        <v>3.1400000000000113E-4</v>
      </c>
      <c r="AC319" s="1">
        <f t="shared" si="43"/>
        <v>3.1400000000000113E-4</v>
      </c>
      <c r="AD319" s="1" t="str">
        <f t="shared" si="44"/>
        <v/>
      </c>
    </row>
    <row r="320" spans="2:30" ht="30" customHeight="1" x14ac:dyDescent="0.25">
      <c r="B320" s="1">
        <f t="shared" si="36"/>
        <v>3.1500000000000115E-4</v>
      </c>
      <c r="C320" s="79"/>
      <c r="D320" s="15"/>
      <c r="E320" s="79"/>
      <c r="F320" s="79"/>
      <c r="G320" s="79"/>
      <c r="H320" s="79"/>
      <c r="I320" s="83" t="str">
        <f t="shared" si="40"/>
        <v/>
      </c>
      <c r="J320" s="79"/>
      <c r="K320" s="84"/>
      <c r="L320" s="85"/>
      <c r="W320" s="1" t="str">
        <f t="shared" si="37"/>
        <v/>
      </c>
      <c r="X320" s="1" t="str">
        <f t="shared" si="38"/>
        <v/>
      </c>
      <c r="Y320" s="1" t="str">
        <f t="shared" si="39"/>
        <v/>
      </c>
      <c r="Z320" s="1" t="str">
        <f t="shared" si="41"/>
        <v/>
      </c>
      <c r="AB320" s="1">
        <f t="shared" si="42"/>
        <v>3.1500000000000115E-4</v>
      </c>
      <c r="AC320" s="1">
        <f t="shared" si="43"/>
        <v>3.1500000000000115E-4</v>
      </c>
      <c r="AD320" s="1" t="str">
        <f t="shared" si="44"/>
        <v/>
      </c>
    </row>
    <row r="321" spans="2:30" ht="30" customHeight="1" x14ac:dyDescent="0.25">
      <c r="B321" s="1">
        <f t="shared" si="36"/>
        <v>3.1600000000000118E-4</v>
      </c>
      <c r="C321" s="79"/>
      <c r="D321" s="15"/>
      <c r="E321" s="79"/>
      <c r="F321" s="79"/>
      <c r="G321" s="79"/>
      <c r="H321" s="79"/>
      <c r="I321" s="83" t="str">
        <f t="shared" si="40"/>
        <v/>
      </c>
      <c r="J321" s="79"/>
      <c r="K321" s="84"/>
      <c r="L321" s="85"/>
      <c r="W321" s="1" t="str">
        <f t="shared" si="37"/>
        <v/>
      </c>
      <c r="X321" s="1" t="str">
        <f t="shared" si="38"/>
        <v/>
      </c>
      <c r="Y321" s="1" t="str">
        <f t="shared" si="39"/>
        <v/>
      </c>
      <c r="Z321" s="1" t="str">
        <f t="shared" si="41"/>
        <v/>
      </c>
      <c r="AB321" s="1">
        <f t="shared" si="42"/>
        <v>3.1600000000000118E-4</v>
      </c>
      <c r="AC321" s="1">
        <f t="shared" si="43"/>
        <v>3.1600000000000118E-4</v>
      </c>
      <c r="AD321" s="1" t="str">
        <f t="shared" si="44"/>
        <v/>
      </c>
    </row>
    <row r="322" spans="2:30" ht="30" customHeight="1" x14ac:dyDescent="0.25">
      <c r="B322" s="1">
        <f t="shared" si="36"/>
        <v>3.170000000000012E-4</v>
      </c>
      <c r="C322" s="79"/>
      <c r="D322" s="15"/>
      <c r="E322" s="79"/>
      <c r="F322" s="79"/>
      <c r="G322" s="79"/>
      <c r="H322" s="79"/>
      <c r="I322" s="83" t="str">
        <f t="shared" si="40"/>
        <v/>
      </c>
      <c r="J322" s="79"/>
      <c r="K322" s="84"/>
      <c r="L322" s="85"/>
      <c r="W322" s="1" t="str">
        <f t="shared" si="37"/>
        <v/>
      </c>
      <c r="X322" s="1" t="str">
        <f t="shared" si="38"/>
        <v/>
      </c>
      <c r="Y322" s="1" t="str">
        <f t="shared" si="39"/>
        <v/>
      </c>
      <c r="Z322" s="1" t="str">
        <f t="shared" si="41"/>
        <v/>
      </c>
      <c r="AB322" s="1">
        <f t="shared" si="42"/>
        <v>3.170000000000012E-4</v>
      </c>
      <c r="AC322" s="1">
        <f t="shared" si="43"/>
        <v>3.170000000000012E-4</v>
      </c>
      <c r="AD322" s="1" t="str">
        <f t="shared" si="44"/>
        <v/>
      </c>
    </row>
    <row r="323" spans="2:30" ht="30" customHeight="1" x14ac:dyDescent="0.25">
      <c r="B323" s="1">
        <f t="shared" si="36"/>
        <v>3.1800000000000122E-4</v>
      </c>
      <c r="C323" s="79"/>
      <c r="D323" s="15"/>
      <c r="E323" s="79"/>
      <c r="F323" s="79"/>
      <c r="G323" s="79"/>
      <c r="H323" s="79"/>
      <c r="I323" s="83" t="str">
        <f t="shared" si="40"/>
        <v/>
      </c>
      <c r="J323" s="79"/>
      <c r="K323" s="84"/>
      <c r="L323" s="85"/>
      <c r="W323" s="1" t="str">
        <f t="shared" si="37"/>
        <v/>
      </c>
      <c r="X323" s="1" t="str">
        <f t="shared" si="38"/>
        <v/>
      </c>
      <c r="Y323" s="1" t="str">
        <f t="shared" si="39"/>
        <v/>
      </c>
      <c r="Z323" s="1" t="str">
        <f t="shared" si="41"/>
        <v/>
      </c>
      <c r="AB323" s="1">
        <f t="shared" si="42"/>
        <v>3.1800000000000122E-4</v>
      </c>
      <c r="AC323" s="1">
        <f t="shared" si="43"/>
        <v>3.1800000000000122E-4</v>
      </c>
      <c r="AD323" s="1" t="str">
        <f t="shared" si="44"/>
        <v/>
      </c>
    </row>
    <row r="324" spans="2:30" ht="30" customHeight="1" x14ac:dyDescent="0.25">
      <c r="B324" s="1">
        <f t="shared" si="36"/>
        <v>3.1900000000000125E-4</v>
      </c>
      <c r="C324" s="79"/>
      <c r="D324" s="15"/>
      <c r="E324" s="79"/>
      <c r="F324" s="79"/>
      <c r="G324" s="79"/>
      <c r="H324" s="79"/>
      <c r="I324" s="83" t="str">
        <f t="shared" si="40"/>
        <v/>
      </c>
      <c r="J324" s="79"/>
      <c r="K324" s="84"/>
      <c r="L324" s="85"/>
      <c r="W324" s="1" t="str">
        <f t="shared" si="37"/>
        <v/>
      </c>
      <c r="X324" s="1" t="str">
        <f t="shared" si="38"/>
        <v/>
      </c>
      <c r="Y324" s="1" t="str">
        <f t="shared" si="39"/>
        <v/>
      </c>
      <c r="Z324" s="1" t="str">
        <f t="shared" si="41"/>
        <v/>
      </c>
      <c r="AB324" s="1">
        <f t="shared" si="42"/>
        <v>3.1900000000000125E-4</v>
      </c>
      <c r="AC324" s="1">
        <f t="shared" si="43"/>
        <v>3.1900000000000125E-4</v>
      </c>
      <c r="AD324" s="1" t="str">
        <f t="shared" si="44"/>
        <v/>
      </c>
    </row>
    <row r="325" spans="2:30" ht="30" customHeight="1" x14ac:dyDescent="0.25">
      <c r="B325" s="1">
        <f t="shared" si="36"/>
        <v>3.2000000000000127E-4</v>
      </c>
      <c r="C325" s="79"/>
      <c r="D325" s="15"/>
      <c r="E325" s="79"/>
      <c r="F325" s="79"/>
      <c r="G325" s="79"/>
      <c r="H325" s="79"/>
      <c r="I325" s="83" t="str">
        <f t="shared" si="40"/>
        <v/>
      </c>
      <c r="J325" s="79"/>
      <c r="K325" s="84"/>
      <c r="L325" s="85"/>
      <c r="W325" s="1" t="str">
        <f t="shared" si="37"/>
        <v/>
      </c>
      <c r="X325" s="1" t="str">
        <f t="shared" si="38"/>
        <v/>
      </c>
      <c r="Y325" s="1" t="str">
        <f t="shared" si="39"/>
        <v/>
      </c>
      <c r="Z325" s="1" t="str">
        <f t="shared" si="41"/>
        <v/>
      </c>
      <c r="AB325" s="1">
        <f t="shared" si="42"/>
        <v>3.2000000000000127E-4</v>
      </c>
      <c r="AC325" s="1">
        <f t="shared" si="43"/>
        <v>3.2000000000000127E-4</v>
      </c>
      <c r="AD325" s="1" t="str">
        <f t="shared" si="44"/>
        <v/>
      </c>
    </row>
    <row r="326" spans="2:30" ht="30" customHeight="1" x14ac:dyDescent="0.25">
      <c r="B326" s="1">
        <f t="shared" ref="B326:B389" si="45">AB326</f>
        <v>3.210000000000013E-4</v>
      </c>
      <c r="C326" s="79"/>
      <c r="D326" s="15"/>
      <c r="E326" s="79"/>
      <c r="F326" s="79"/>
      <c r="G326" s="79"/>
      <c r="H326" s="79"/>
      <c r="I326" s="83" t="str">
        <f t="shared" si="40"/>
        <v/>
      </c>
      <c r="J326" s="79"/>
      <c r="K326" s="84"/>
      <c r="L326" s="85"/>
      <c r="W326" s="1" t="str">
        <f t="shared" ref="W326:W389" si="46">IF(F326="","",VLOOKUP(F326,$N$5:$O$7,2,FALSE))</f>
        <v/>
      </c>
      <c r="X326" s="1" t="str">
        <f t="shared" ref="X326:X389" si="47">IF(G326="","",VLOOKUP(G326,$Q$5:$R$8,2,FALSE))</f>
        <v/>
      </c>
      <c r="Y326" s="1" t="str">
        <f t="shared" ref="Y326:Y389" si="48">IF(H326="","",VLOOKUP(H326,$T$5:$U$9,2,FALSE))</f>
        <v/>
      </c>
      <c r="Z326" s="1" t="str">
        <f t="shared" si="41"/>
        <v/>
      </c>
      <c r="AB326" s="1">
        <f t="shared" si="42"/>
        <v>3.210000000000013E-4</v>
      </c>
      <c r="AC326" s="1">
        <f t="shared" si="43"/>
        <v>3.210000000000013E-4</v>
      </c>
      <c r="AD326" s="1" t="str">
        <f t="shared" si="44"/>
        <v/>
      </c>
    </row>
    <row r="327" spans="2:30" ht="30" customHeight="1" x14ac:dyDescent="0.25">
      <c r="B327" s="1">
        <f t="shared" si="45"/>
        <v>3.2200000000000132E-4</v>
      </c>
      <c r="C327" s="79"/>
      <c r="D327" s="15"/>
      <c r="E327" s="79"/>
      <c r="F327" s="79"/>
      <c r="G327" s="79"/>
      <c r="H327" s="79"/>
      <c r="I327" s="83" t="str">
        <f t="shared" ref="I327:I390" si="49">Z327</f>
        <v/>
      </c>
      <c r="J327" s="79"/>
      <c r="K327" s="84"/>
      <c r="L327" s="85"/>
      <c r="W327" s="1" t="str">
        <f t="shared" si="46"/>
        <v/>
      </c>
      <c r="X327" s="1" t="str">
        <f t="shared" si="47"/>
        <v/>
      </c>
      <c r="Y327" s="1" t="str">
        <f t="shared" si="48"/>
        <v/>
      </c>
      <c r="Z327" s="1" t="str">
        <f t="shared" ref="Z327:Z390" si="50">IF(W327="","",IFERROR(W327*X327*Y327,0))</f>
        <v/>
      </c>
      <c r="AB327" s="1">
        <f t="shared" ref="AB327:AB390" si="51">IFERROR(AC327+Z327,AC327)</f>
        <v>3.2200000000000132E-4</v>
      </c>
      <c r="AC327" s="1">
        <f t="shared" ref="AC327:AC390" si="52">AC326+$AC$6</f>
        <v>3.2200000000000132E-4</v>
      </c>
      <c r="AD327" s="1" t="str">
        <f t="shared" ref="AD327:AD390" si="53">IF(C327="","",C327)</f>
        <v/>
      </c>
    </row>
    <row r="328" spans="2:30" ht="30" customHeight="1" x14ac:dyDescent="0.25">
      <c r="B328" s="1">
        <f t="shared" si="45"/>
        <v>3.2300000000000135E-4</v>
      </c>
      <c r="C328" s="79"/>
      <c r="D328" s="15"/>
      <c r="E328" s="79"/>
      <c r="F328" s="79"/>
      <c r="G328" s="79"/>
      <c r="H328" s="79"/>
      <c r="I328" s="83" t="str">
        <f t="shared" si="49"/>
        <v/>
      </c>
      <c r="J328" s="79"/>
      <c r="K328" s="84"/>
      <c r="L328" s="85"/>
      <c r="W328" s="1" t="str">
        <f t="shared" si="46"/>
        <v/>
      </c>
      <c r="X328" s="1" t="str">
        <f t="shared" si="47"/>
        <v/>
      </c>
      <c r="Y328" s="1" t="str">
        <f t="shared" si="48"/>
        <v/>
      </c>
      <c r="Z328" s="1" t="str">
        <f t="shared" si="50"/>
        <v/>
      </c>
      <c r="AB328" s="1">
        <f t="shared" si="51"/>
        <v>3.2300000000000135E-4</v>
      </c>
      <c r="AC328" s="1">
        <f t="shared" si="52"/>
        <v>3.2300000000000135E-4</v>
      </c>
      <c r="AD328" s="1" t="str">
        <f t="shared" si="53"/>
        <v/>
      </c>
    </row>
    <row r="329" spans="2:30" ht="30" customHeight="1" x14ac:dyDescent="0.25">
      <c r="B329" s="1">
        <f t="shared" si="45"/>
        <v>3.2400000000000137E-4</v>
      </c>
      <c r="C329" s="79"/>
      <c r="D329" s="15"/>
      <c r="E329" s="79"/>
      <c r="F329" s="79"/>
      <c r="G329" s="79"/>
      <c r="H329" s="79"/>
      <c r="I329" s="83" t="str">
        <f t="shared" si="49"/>
        <v/>
      </c>
      <c r="J329" s="79"/>
      <c r="K329" s="84"/>
      <c r="L329" s="85"/>
      <c r="W329" s="1" t="str">
        <f t="shared" si="46"/>
        <v/>
      </c>
      <c r="X329" s="1" t="str">
        <f t="shared" si="47"/>
        <v/>
      </c>
      <c r="Y329" s="1" t="str">
        <f t="shared" si="48"/>
        <v/>
      </c>
      <c r="Z329" s="1" t="str">
        <f t="shared" si="50"/>
        <v/>
      </c>
      <c r="AB329" s="1">
        <f t="shared" si="51"/>
        <v>3.2400000000000137E-4</v>
      </c>
      <c r="AC329" s="1">
        <f t="shared" si="52"/>
        <v>3.2400000000000137E-4</v>
      </c>
      <c r="AD329" s="1" t="str">
        <f t="shared" si="53"/>
        <v/>
      </c>
    </row>
    <row r="330" spans="2:30" ht="30" customHeight="1" x14ac:dyDescent="0.25">
      <c r="B330" s="1">
        <f t="shared" si="45"/>
        <v>3.2500000000000139E-4</v>
      </c>
      <c r="C330" s="79"/>
      <c r="D330" s="15"/>
      <c r="E330" s="79"/>
      <c r="F330" s="79"/>
      <c r="G330" s="79"/>
      <c r="H330" s="79"/>
      <c r="I330" s="83" t="str">
        <f t="shared" si="49"/>
        <v/>
      </c>
      <c r="J330" s="79"/>
      <c r="K330" s="84"/>
      <c r="L330" s="85"/>
      <c r="W330" s="1" t="str">
        <f t="shared" si="46"/>
        <v/>
      </c>
      <c r="X330" s="1" t="str">
        <f t="shared" si="47"/>
        <v/>
      </c>
      <c r="Y330" s="1" t="str">
        <f t="shared" si="48"/>
        <v/>
      </c>
      <c r="Z330" s="1" t="str">
        <f t="shared" si="50"/>
        <v/>
      </c>
      <c r="AB330" s="1">
        <f t="shared" si="51"/>
        <v>3.2500000000000139E-4</v>
      </c>
      <c r="AC330" s="1">
        <f t="shared" si="52"/>
        <v>3.2500000000000139E-4</v>
      </c>
      <c r="AD330" s="1" t="str">
        <f t="shared" si="53"/>
        <v/>
      </c>
    </row>
    <row r="331" spans="2:30" ht="30" customHeight="1" x14ac:dyDescent="0.25">
      <c r="B331" s="1">
        <f t="shared" si="45"/>
        <v>3.2600000000000142E-4</v>
      </c>
      <c r="C331" s="79"/>
      <c r="D331" s="15"/>
      <c r="E331" s="79"/>
      <c r="F331" s="79"/>
      <c r="G331" s="79"/>
      <c r="H331" s="79"/>
      <c r="I331" s="83" t="str">
        <f t="shared" si="49"/>
        <v/>
      </c>
      <c r="J331" s="79"/>
      <c r="K331" s="84"/>
      <c r="L331" s="85"/>
      <c r="W331" s="1" t="str">
        <f t="shared" si="46"/>
        <v/>
      </c>
      <c r="X331" s="1" t="str">
        <f t="shared" si="47"/>
        <v/>
      </c>
      <c r="Y331" s="1" t="str">
        <f t="shared" si="48"/>
        <v/>
      </c>
      <c r="Z331" s="1" t="str">
        <f t="shared" si="50"/>
        <v/>
      </c>
      <c r="AB331" s="1">
        <f t="shared" si="51"/>
        <v>3.2600000000000142E-4</v>
      </c>
      <c r="AC331" s="1">
        <f t="shared" si="52"/>
        <v>3.2600000000000142E-4</v>
      </c>
      <c r="AD331" s="1" t="str">
        <f t="shared" si="53"/>
        <v/>
      </c>
    </row>
    <row r="332" spans="2:30" ht="30" customHeight="1" x14ac:dyDescent="0.25">
      <c r="B332" s="1">
        <f t="shared" si="45"/>
        <v>3.2700000000000144E-4</v>
      </c>
      <c r="C332" s="79"/>
      <c r="D332" s="15"/>
      <c r="E332" s="79"/>
      <c r="F332" s="79"/>
      <c r="G332" s="79"/>
      <c r="H332" s="79"/>
      <c r="I332" s="83" t="str">
        <f t="shared" si="49"/>
        <v/>
      </c>
      <c r="J332" s="79"/>
      <c r="K332" s="84"/>
      <c r="L332" s="85"/>
      <c r="W332" s="1" t="str">
        <f t="shared" si="46"/>
        <v/>
      </c>
      <c r="X332" s="1" t="str">
        <f t="shared" si="47"/>
        <v/>
      </c>
      <c r="Y332" s="1" t="str">
        <f t="shared" si="48"/>
        <v/>
      </c>
      <c r="Z332" s="1" t="str">
        <f t="shared" si="50"/>
        <v/>
      </c>
      <c r="AB332" s="1">
        <f t="shared" si="51"/>
        <v>3.2700000000000144E-4</v>
      </c>
      <c r="AC332" s="1">
        <f t="shared" si="52"/>
        <v>3.2700000000000144E-4</v>
      </c>
      <c r="AD332" s="1" t="str">
        <f t="shared" si="53"/>
        <v/>
      </c>
    </row>
    <row r="333" spans="2:30" ht="30" customHeight="1" x14ac:dyDescent="0.25">
      <c r="B333" s="1">
        <f t="shared" si="45"/>
        <v>3.2800000000000147E-4</v>
      </c>
      <c r="C333" s="79"/>
      <c r="D333" s="15"/>
      <c r="E333" s="79"/>
      <c r="F333" s="79"/>
      <c r="G333" s="79"/>
      <c r="H333" s="79"/>
      <c r="I333" s="83" t="str">
        <f t="shared" si="49"/>
        <v/>
      </c>
      <c r="J333" s="79"/>
      <c r="K333" s="84"/>
      <c r="L333" s="85"/>
      <c r="W333" s="1" t="str">
        <f t="shared" si="46"/>
        <v/>
      </c>
      <c r="X333" s="1" t="str">
        <f t="shared" si="47"/>
        <v/>
      </c>
      <c r="Y333" s="1" t="str">
        <f t="shared" si="48"/>
        <v/>
      </c>
      <c r="Z333" s="1" t="str">
        <f t="shared" si="50"/>
        <v/>
      </c>
      <c r="AB333" s="1">
        <f t="shared" si="51"/>
        <v>3.2800000000000147E-4</v>
      </c>
      <c r="AC333" s="1">
        <f t="shared" si="52"/>
        <v>3.2800000000000147E-4</v>
      </c>
      <c r="AD333" s="1" t="str">
        <f t="shared" si="53"/>
        <v/>
      </c>
    </row>
    <row r="334" spans="2:30" ht="30" customHeight="1" x14ac:dyDescent="0.25">
      <c r="B334" s="1">
        <f t="shared" si="45"/>
        <v>3.2900000000000149E-4</v>
      </c>
      <c r="C334" s="79"/>
      <c r="D334" s="15"/>
      <c r="E334" s="79"/>
      <c r="F334" s="79"/>
      <c r="G334" s="79"/>
      <c r="H334" s="79"/>
      <c r="I334" s="83" t="str">
        <f t="shared" si="49"/>
        <v/>
      </c>
      <c r="J334" s="79"/>
      <c r="K334" s="84"/>
      <c r="L334" s="85"/>
      <c r="W334" s="1" t="str">
        <f t="shared" si="46"/>
        <v/>
      </c>
      <c r="X334" s="1" t="str">
        <f t="shared" si="47"/>
        <v/>
      </c>
      <c r="Y334" s="1" t="str">
        <f t="shared" si="48"/>
        <v/>
      </c>
      <c r="Z334" s="1" t="str">
        <f t="shared" si="50"/>
        <v/>
      </c>
      <c r="AB334" s="1">
        <f t="shared" si="51"/>
        <v>3.2900000000000149E-4</v>
      </c>
      <c r="AC334" s="1">
        <f t="shared" si="52"/>
        <v>3.2900000000000149E-4</v>
      </c>
      <c r="AD334" s="1" t="str">
        <f t="shared" si="53"/>
        <v/>
      </c>
    </row>
    <row r="335" spans="2:30" ht="30" customHeight="1" x14ac:dyDescent="0.25">
      <c r="B335" s="1">
        <f t="shared" si="45"/>
        <v>3.3000000000000152E-4</v>
      </c>
      <c r="C335" s="79"/>
      <c r="D335" s="15"/>
      <c r="E335" s="79"/>
      <c r="F335" s="79"/>
      <c r="G335" s="79"/>
      <c r="H335" s="79"/>
      <c r="I335" s="83" t="str">
        <f t="shared" si="49"/>
        <v/>
      </c>
      <c r="J335" s="79"/>
      <c r="K335" s="84"/>
      <c r="L335" s="85"/>
      <c r="W335" s="1" t="str">
        <f t="shared" si="46"/>
        <v/>
      </c>
      <c r="X335" s="1" t="str">
        <f t="shared" si="47"/>
        <v/>
      </c>
      <c r="Y335" s="1" t="str">
        <f t="shared" si="48"/>
        <v/>
      </c>
      <c r="Z335" s="1" t="str">
        <f t="shared" si="50"/>
        <v/>
      </c>
      <c r="AB335" s="1">
        <f t="shared" si="51"/>
        <v>3.3000000000000152E-4</v>
      </c>
      <c r="AC335" s="1">
        <f t="shared" si="52"/>
        <v>3.3000000000000152E-4</v>
      </c>
      <c r="AD335" s="1" t="str">
        <f t="shared" si="53"/>
        <v/>
      </c>
    </row>
    <row r="336" spans="2:30" ht="30" customHeight="1" x14ac:dyDescent="0.25">
      <c r="B336" s="1">
        <f t="shared" si="45"/>
        <v>3.3100000000000154E-4</v>
      </c>
      <c r="C336" s="79"/>
      <c r="D336" s="15"/>
      <c r="E336" s="79"/>
      <c r="F336" s="79"/>
      <c r="G336" s="79"/>
      <c r="H336" s="79"/>
      <c r="I336" s="83" t="str">
        <f t="shared" si="49"/>
        <v/>
      </c>
      <c r="J336" s="79"/>
      <c r="K336" s="84"/>
      <c r="L336" s="85"/>
      <c r="W336" s="1" t="str">
        <f t="shared" si="46"/>
        <v/>
      </c>
      <c r="X336" s="1" t="str">
        <f t="shared" si="47"/>
        <v/>
      </c>
      <c r="Y336" s="1" t="str">
        <f t="shared" si="48"/>
        <v/>
      </c>
      <c r="Z336" s="1" t="str">
        <f t="shared" si="50"/>
        <v/>
      </c>
      <c r="AB336" s="1">
        <f t="shared" si="51"/>
        <v>3.3100000000000154E-4</v>
      </c>
      <c r="AC336" s="1">
        <f t="shared" si="52"/>
        <v>3.3100000000000154E-4</v>
      </c>
      <c r="AD336" s="1" t="str">
        <f t="shared" si="53"/>
        <v/>
      </c>
    </row>
    <row r="337" spans="2:30" ht="30" customHeight="1" x14ac:dyDescent="0.25">
      <c r="B337" s="1">
        <f t="shared" si="45"/>
        <v>3.3200000000000156E-4</v>
      </c>
      <c r="C337" s="79"/>
      <c r="D337" s="15"/>
      <c r="E337" s="79"/>
      <c r="F337" s="79"/>
      <c r="G337" s="79"/>
      <c r="H337" s="79"/>
      <c r="I337" s="83" t="str">
        <f t="shared" si="49"/>
        <v/>
      </c>
      <c r="J337" s="79"/>
      <c r="K337" s="84"/>
      <c r="L337" s="85"/>
      <c r="W337" s="1" t="str">
        <f t="shared" si="46"/>
        <v/>
      </c>
      <c r="X337" s="1" t="str">
        <f t="shared" si="47"/>
        <v/>
      </c>
      <c r="Y337" s="1" t="str">
        <f t="shared" si="48"/>
        <v/>
      </c>
      <c r="Z337" s="1" t="str">
        <f t="shared" si="50"/>
        <v/>
      </c>
      <c r="AB337" s="1">
        <f t="shared" si="51"/>
        <v>3.3200000000000156E-4</v>
      </c>
      <c r="AC337" s="1">
        <f t="shared" si="52"/>
        <v>3.3200000000000156E-4</v>
      </c>
      <c r="AD337" s="1" t="str">
        <f t="shared" si="53"/>
        <v/>
      </c>
    </row>
    <row r="338" spans="2:30" ht="30" customHeight="1" x14ac:dyDescent="0.25">
      <c r="B338" s="1">
        <f t="shared" si="45"/>
        <v>3.3300000000000159E-4</v>
      </c>
      <c r="C338" s="79"/>
      <c r="D338" s="15"/>
      <c r="E338" s="79"/>
      <c r="F338" s="79"/>
      <c r="G338" s="79"/>
      <c r="H338" s="79"/>
      <c r="I338" s="83" t="str">
        <f t="shared" si="49"/>
        <v/>
      </c>
      <c r="J338" s="79"/>
      <c r="K338" s="84"/>
      <c r="L338" s="85"/>
      <c r="W338" s="1" t="str">
        <f t="shared" si="46"/>
        <v/>
      </c>
      <c r="X338" s="1" t="str">
        <f t="shared" si="47"/>
        <v/>
      </c>
      <c r="Y338" s="1" t="str">
        <f t="shared" si="48"/>
        <v/>
      </c>
      <c r="Z338" s="1" t="str">
        <f t="shared" si="50"/>
        <v/>
      </c>
      <c r="AB338" s="1">
        <f t="shared" si="51"/>
        <v>3.3300000000000159E-4</v>
      </c>
      <c r="AC338" s="1">
        <f t="shared" si="52"/>
        <v>3.3300000000000159E-4</v>
      </c>
      <c r="AD338" s="1" t="str">
        <f t="shared" si="53"/>
        <v/>
      </c>
    </row>
    <row r="339" spans="2:30" ht="30" customHeight="1" x14ac:dyDescent="0.25">
      <c r="B339" s="1">
        <f t="shared" si="45"/>
        <v>3.3400000000000161E-4</v>
      </c>
      <c r="C339" s="79"/>
      <c r="D339" s="15"/>
      <c r="E339" s="79"/>
      <c r="F339" s="79"/>
      <c r="G339" s="79"/>
      <c r="H339" s="79"/>
      <c r="I339" s="83" t="str">
        <f t="shared" si="49"/>
        <v/>
      </c>
      <c r="J339" s="79"/>
      <c r="K339" s="84"/>
      <c r="L339" s="85"/>
      <c r="W339" s="1" t="str">
        <f t="shared" si="46"/>
        <v/>
      </c>
      <c r="X339" s="1" t="str">
        <f t="shared" si="47"/>
        <v/>
      </c>
      <c r="Y339" s="1" t="str">
        <f t="shared" si="48"/>
        <v/>
      </c>
      <c r="Z339" s="1" t="str">
        <f t="shared" si="50"/>
        <v/>
      </c>
      <c r="AB339" s="1">
        <f t="shared" si="51"/>
        <v>3.3400000000000161E-4</v>
      </c>
      <c r="AC339" s="1">
        <f t="shared" si="52"/>
        <v>3.3400000000000161E-4</v>
      </c>
      <c r="AD339" s="1" t="str">
        <f t="shared" si="53"/>
        <v/>
      </c>
    </row>
    <row r="340" spans="2:30" ht="30" customHeight="1" x14ac:dyDescent="0.25">
      <c r="B340" s="1">
        <f t="shared" si="45"/>
        <v>3.3500000000000164E-4</v>
      </c>
      <c r="C340" s="79"/>
      <c r="D340" s="15"/>
      <c r="E340" s="79"/>
      <c r="F340" s="79"/>
      <c r="G340" s="79"/>
      <c r="H340" s="79"/>
      <c r="I340" s="83" t="str">
        <f t="shared" si="49"/>
        <v/>
      </c>
      <c r="J340" s="79"/>
      <c r="K340" s="84"/>
      <c r="L340" s="85"/>
      <c r="W340" s="1" t="str">
        <f t="shared" si="46"/>
        <v/>
      </c>
      <c r="X340" s="1" t="str">
        <f t="shared" si="47"/>
        <v/>
      </c>
      <c r="Y340" s="1" t="str">
        <f t="shared" si="48"/>
        <v/>
      </c>
      <c r="Z340" s="1" t="str">
        <f t="shared" si="50"/>
        <v/>
      </c>
      <c r="AB340" s="1">
        <f t="shared" si="51"/>
        <v>3.3500000000000164E-4</v>
      </c>
      <c r="AC340" s="1">
        <f t="shared" si="52"/>
        <v>3.3500000000000164E-4</v>
      </c>
      <c r="AD340" s="1" t="str">
        <f t="shared" si="53"/>
        <v/>
      </c>
    </row>
    <row r="341" spans="2:30" ht="30" customHeight="1" x14ac:dyDescent="0.25">
      <c r="B341" s="1">
        <f t="shared" si="45"/>
        <v>3.3600000000000166E-4</v>
      </c>
      <c r="C341" s="79"/>
      <c r="D341" s="15"/>
      <c r="E341" s="79"/>
      <c r="F341" s="79"/>
      <c r="G341" s="79"/>
      <c r="H341" s="79"/>
      <c r="I341" s="83" t="str">
        <f t="shared" si="49"/>
        <v/>
      </c>
      <c r="J341" s="79"/>
      <c r="K341" s="84"/>
      <c r="L341" s="85"/>
      <c r="W341" s="1" t="str">
        <f t="shared" si="46"/>
        <v/>
      </c>
      <c r="X341" s="1" t="str">
        <f t="shared" si="47"/>
        <v/>
      </c>
      <c r="Y341" s="1" t="str">
        <f t="shared" si="48"/>
        <v/>
      </c>
      <c r="Z341" s="1" t="str">
        <f t="shared" si="50"/>
        <v/>
      </c>
      <c r="AB341" s="1">
        <f t="shared" si="51"/>
        <v>3.3600000000000166E-4</v>
      </c>
      <c r="AC341" s="1">
        <f t="shared" si="52"/>
        <v>3.3600000000000166E-4</v>
      </c>
      <c r="AD341" s="1" t="str">
        <f t="shared" si="53"/>
        <v/>
      </c>
    </row>
    <row r="342" spans="2:30" ht="30" customHeight="1" x14ac:dyDescent="0.25">
      <c r="B342" s="1">
        <f t="shared" si="45"/>
        <v>3.3700000000000169E-4</v>
      </c>
      <c r="C342" s="79"/>
      <c r="D342" s="15"/>
      <c r="E342" s="79"/>
      <c r="F342" s="79"/>
      <c r="G342" s="79"/>
      <c r="H342" s="79"/>
      <c r="I342" s="83" t="str">
        <f t="shared" si="49"/>
        <v/>
      </c>
      <c r="J342" s="79"/>
      <c r="K342" s="84"/>
      <c r="L342" s="85"/>
      <c r="W342" s="1" t="str">
        <f t="shared" si="46"/>
        <v/>
      </c>
      <c r="X342" s="1" t="str">
        <f t="shared" si="47"/>
        <v/>
      </c>
      <c r="Y342" s="1" t="str">
        <f t="shared" si="48"/>
        <v/>
      </c>
      <c r="Z342" s="1" t="str">
        <f t="shared" si="50"/>
        <v/>
      </c>
      <c r="AB342" s="1">
        <f t="shared" si="51"/>
        <v>3.3700000000000169E-4</v>
      </c>
      <c r="AC342" s="1">
        <f t="shared" si="52"/>
        <v>3.3700000000000169E-4</v>
      </c>
      <c r="AD342" s="1" t="str">
        <f t="shared" si="53"/>
        <v/>
      </c>
    </row>
    <row r="343" spans="2:30" ht="30" customHeight="1" x14ac:dyDescent="0.25">
      <c r="B343" s="1">
        <f t="shared" si="45"/>
        <v>3.3800000000000171E-4</v>
      </c>
      <c r="C343" s="79"/>
      <c r="D343" s="15"/>
      <c r="E343" s="79"/>
      <c r="F343" s="79"/>
      <c r="G343" s="79"/>
      <c r="H343" s="79"/>
      <c r="I343" s="83" t="str">
        <f t="shared" si="49"/>
        <v/>
      </c>
      <c r="J343" s="79"/>
      <c r="K343" s="84"/>
      <c r="L343" s="85"/>
      <c r="W343" s="1" t="str">
        <f t="shared" si="46"/>
        <v/>
      </c>
      <c r="X343" s="1" t="str">
        <f t="shared" si="47"/>
        <v/>
      </c>
      <c r="Y343" s="1" t="str">
        <f t="shared" si="48"/>
        <v/>
      </c>
      <c r="Z343" s="1" t="str">
        <f t="shared" si="50"/>
        <v/>
      </c>
      <c r="AB343" s="1">
        <f t="shared" si="51"/>
        <v>3.3800000000000171E-4</v>
      </c>
      <c r="AC343" s="1">
        <f t="shared" si="52"/>
        <v>3.3800000000000171E-4</v>
      </c>
      <c r="AD343" s="1" t="str">
        <f t="shared" si="53"/>
        <v/>
      </c>
    </row>
    <row r="344" spans="2:30" ht="30" customHeight="1" x14ac:dyDescent="0.25">
      <c r="B344" s="1">
        <f t="shared" si="45"/>
        <v>3.3900000000000173E-4</v>
      </c>
      <c r="C344" s="79"/>
      <c r="D344" s="15"/>
      <c r="E344" s="79"/>
      <c r="F344" s="79"/>
      <c r="G344" s="79"/>
      <c r="H344" s="79"/>
      <c r="I344" s="83" t="str">
        <f t="shared" si="49"/>
        <v/>
      </c>
      <c r="J344" s="79"/>
      <c r="K344" s="84"/>
      <c r="L344" s="85"/>
      <c r="W344" s="1" t="str">
        <f t="shared" si="46"/>
        <v/>
      </c>
      <c r="X344" s="1" t="str">
        <f t="shared" si="47"/>
        <v/>
      </c>
      <c r="Y344" s="1" t="str">
        <f t="shared" si="48"/>
        <v/>
      </c>
      <c r="Z344" s="1" t="str">
        <f t="shared" si="50"/>
        <v/>
      </c>
      <c r="AB344" s="1">
        <f t="shared" si="51"/>
        <v>3.3900000000000173E-4</v>
      </c>
      <c r="AC344" s="1">
        <f t="shared" si="52"/>
        <v>3.3900000000000173E-4</v>
      </c>
      <c r="AD344" s="1" t="str">
        <f t="shared" si="53"/>
        <v/>
      </c>
    </row>
    <row r="345" spans="2:30" ht="30" customHeight="1" x14ac:dyDescent="0.25">
      <c r="B345" s="1">
        <f t="shared" si="45"/>
        <v>3.4000000000000176E-4</v>
      </c>
      <c r="C345" s="79"/>
      <c r="D345" s="15"/>
      <c r="E345" s="79"/>
      <c r="F345" s="79"/>
      <c r="G345" s="79"/>
      <c r="H345" s="79"/>
      <c r="I345" s="83" t="str">
        <f t="shared" si="49"/>
        <v/>
      </c>
      <c r="J345" s="79"/>
      <c r="K345" s="84"/>
      <c r="L345" s="85"/>
      <c r="W345" s="1" t="str">
        <f t="shared" si="46"/>
        <v/>
      </c>
      <c r="X345" s="1" t="str">
        <f t="shared" si="47"/>
        <v/>
      </c>
      <c r="Y345" s="1" t="str">
        <f t="shared" si="48"/>
        <v/>
      </c>
      <c r="Z345" s="1" t="str">
        <f t="shared" si="50"/>
        <v/>
      </c>
      <c r="AB345" s="1">
        <f t="shared" si="51"/>
        <v>3.4000000000000176E-4</v>
      </c>
      <c r="AC345" s="1">
        <f t="shared" si="52"/>
        <v>3.4000000000000176E-4</v>
      </c>
      <c r="AD345" s="1" t="str">
        <f t="shared" si="53"/>
        <v/>
      </c>
    </row>
    <row r="346" spans="2:30" ht="30" customHeight="1" x14ac:dyDescent="0.25">
      <c r="B346" s="1">
        <f t="shared" si="45"/>
        <v>3.4100000000000178E-4</v>
      </c>
      <c r="C346" s="79"/>
      <c r="D346" s="15"/>
      <c r="E346" s="79"/>
      <c r="F346" s="79"/>
      <c r="G346" s="79"/>
      <c r="H346" s="79"/>
      <c r="I346" s="83" t="str">
        <f t="shared" si="49"/>
        <v/>
      </c>
      <c r="J346" s="79"/>
      <c r="K346" s="84"/>
      <c r="L346" s="85"/>
      <c r="W346" s="1" t="str">
        <f t="shared" si="46"/>
        <v/>
      </c>
      <c r="X346" s="1" t="str">
        <f t="shared" si="47"/>
        <v/>
      </c>
      <c r="Y346" s="1" t="str">
        <f t="shared" si="48"/>
        <v/>
      </c>
      <c r="Z346" s="1" t="str">
        <f t="shared" si="50"/>
        <v/>
      </c>
      <c r="AB346" s="1">
        <f t="shared" si="51"/>
        <v>3.4100000000000178E-4</v>
      </c>
      <c r="AC346" s="1">
        <f t="shared" si="52"/>
        <v>3.4100000000000178E-4</v>
      </c>
      <c r="AD346" s="1" t="str">
        <f t="shared" si="53"/>
        <v/>
      </c>
    </row>
    <row r="347" spans="2:30" ht="30" customHeight="1" x14ac:dyDescent="0.25">
      <c r="B347" s="1">
        <f t="shared" si="45"/>
        <v>3.4200000000000181E-4</v>
      </c>
      <c r="C347" s="79"/>
      <c r="D347" s="15"/>
      <c r="E347" s="79"/>
      <c r="F347" s="79"/>
      <c r="G347" s="79"/>
      <c r="H347" s="79"/>
      <c r="I347" s="83" t="str">
        <f t="shared" si="49"/>
        <v/>
      </c>
      <c r="J347" s="79"/>
      <c r="K347" s="84"/>
      <c r="L347" s="85"/>
      <c r="W347" s="1" t="str">
        <f t="shared" si="46"/>
        <v/>
      </c>
      <c r="X347" s="1" t="str">
        <f t="shared" si="47"/>
        <v/>
      </c>
      <c r="Y347" s="1" t="str">
        <f t="shared" si="48"/>
        <v/>
      </c>
      <c r="Z347" s="1" t="str">
        <f t="shared" si="50"/>
        <v/>
      </c>
      <c r="AB347" s="1">
        <f t="shared" si="51"/>
        <v>3.4200000000000181E-4</v>
      </c>
      <c r="AC347" s="1">
        <f t="shared" si="52"/>
        <v>3.4200000000000181E-4</v>
      </c>
      <c r="AD347" s="1" t="str">
        <f t="shared" si="53"/>
        <v/>
      </c>
    </row>
    <row r="348" spans="2:30" ht="30" customHeight="1" x14ac:dyDescent="0.25">
      <c r="B348" s="1">
        <f t="shared" si="45"/>
        <v>3.4300000000000183E-4</v>
      </c>
      <c r="C348" s="79"/>
      <c r="D348" s="15"/>
      <c r="E348" s="79"/>
      <c r="F348" s="79"/>
      <c r="G348" s="79"/>
      <c r="H348" s="79"/>
      <c r="I348" s="83" t="str">
        <f t="shared" si="49"/>
        <v/>
      </c>
      <c r="J348" s="79"/>
      <c r="K348" s="84"/>
      <c r="L348" s="85"/>
      <c r="W348" s="1" t="str">
        <f t="shared" si="46"/>
        <v/>
      </c>
      <c r="X348" s="1" t="str">
        <f t="shared" si="47"/>
        <v/>
      </c>
      <c r="Y348" s="1" t="str">
        <f t="shared" si="48"/>
        <v/>
      </c>
      <c r="Z348" s="1" t="str">
        <f t="shared" si="50"/>
        <v/>
      </c>
      <c r="AB348" s="1">
        <f t="shared" si="51"/>
        <v>3.4300000000000183E-4</v>
      </c>
      <c r="AC348" s="1">
        <f t="shared" si="52"/>
        <v>3.4300000000000183E-4</v>
      </c>
      <c r="AD348" s="1" t="str">
        <f t="shared" si="53"/>
        <v/>
      </c>
    </row>
    <row r="349" spans="2:30" ht="30" customHeight="1" x14ac:dyDescent="0.25">
      <c r="B349" s="1">
        <f t="shared" si="45"/>
        <v>3.4400000000000186E-4</v>
      </c>
      <c r="C349" s="79"/>
      <c r="D349" s="15"/>
      <c r="E349" s="79"/>
      <c r="F349" s="79"/>
      <c r="G349" s="79"/>
      <c r="H349" s="79"/>
      <c r="I349" s="83" t="str">
        <f t="shared" si="49"/>
        <v/>
      </c>
      <c r="J349" s="79"/>
      <c r="K349" s="84"/>
      <c r="L349" s="85"/>
      <c r="W349" s="1" t="str">
        <f t="shared" si="46"/>
        <v/>
      </c>
      <c r="X349" s="1" t="str">
        <f t="shared" si="47"/>
        <v/>
      </c>
      <c r="Y349" s="1" t="str">
        <f t="shared" si="48"/>
        <v/>
      </c>
      <c r="Z349" s="1" t="str">
        <f t="shared" si="50"/>
        <v/>
      </c>
      <c r="AB349" s="1">
        <f t="shared" si="51"/>
        <v>3.4400000000000186E-4</v>
      </c>
      <c r="AC349" s="1">
        <f t="shared" si="52"/>
        <v>3.4400000000000186E-4</v>
      </c>
      <c r="AD349" s="1" t="str">
        <f t="shared" si="53"/>
        <v/>
      </c>
    </row>
    <row r="350" spans="2:30" ht="30" customHeight="1" x14ac:dyDescent="0.25">
      <c r="B350" s="1">
        <f t="shared" si="45"/>
        <v>3.4500000000000188E-4</v>
      </c>
      <c r="C350" s="79"/>
      <c r="D350" s="15"/>
      <c r="E350" s="79"/>
      <c r="F350" s="79"/>
      <c r="G350" s="79"/>
      <c r="H350" s="79"/>
      <c r="I350" s="83" t="str">
        <f t="shared" si="49"/>
        <v/>
      </c>
      <c r="J350" s="79"/>
      <c r="K350" s="84"/>
      <c r="L350" s="85"/>
      <c r="W350" s="1" t="str">
        <f t="shared" si="46"/>
        <v/>
      </c>
      <c r="X350" s="1" t="str">
        <f t="shared" si="47"/>
        <v/>
      </c>
      <c r="Y350" s="1" t="str">
        <f t="shared" si="48"/>
        <v/>
      </c>
      <c r="Z350" s="1" t="str">
        <f t="shared" si="50"/>
        <v/>
      </c>
      <c r="AB350" s="1">
        <f t="shared" si="51"/>
        <v>3.4500000000000188E-4</v>
      </c>
      <c r="AC350" s="1">
        <f t="shared" si="52"/>
        <v>3.4500000000000188E-4</v>
      </c>
      <c r="AD350" s="1" t="str">
        <f t="shared" si="53"/>
        <v/>
      </c>
    </row>
    <row r="351" spans="2:30" ht="30" customHeight="1" x14ac:dyDescent="0.25">
      <c r="B351" s="1">
        <f t="shared" si="45"/>
        <v>3.460000000000019E-4</v>
      </c>
      <c r="C351" s="79"/>
      <c r="D351" s="15"/>
      <c r="E351" s="79"/>
      <c r="F351" s="79"/>
      <c r="G351" s="79"/>
      <c r="H351" s="79"/>
      <c r="I351" s="83" t="str">
        <f t="shared" si="49"/>
        <v/>
      </c>
      <c r="J351" s="79"/>
      <c r="K351" s="84"/>
      <c r="L351" s="85"/>
      <c r="W351" s="1" t="str">
        <f t="shared" si="46"/>
        <v/>
      </c>
      <c r="X351" s="1" t="str">
        <f t="shared" si="47"/>
        <v/>
      </c>
      <c r="Y351" s="1" t="str">
        <f t="shared" si="48"/>
        <v/>
      </c>
      <c r="Z351" s="1" t="str">
        <f t="shared" si="50"/>
        <v/>
      </c>
      <c r="AB351" s="1">
        <f t="shared" si="51"/>
        <v>3.460000000000019E-4</v>
      </c>
      <c r="AC351" s="1">
        <f t="shared" si="52"/>
        <v>3.460000000000019E-4</v>
      </c>
      <c r="AD351" s="1" t="str">
        <f t="shared" si="53"/>
        <v/>
      </c>
    </row>
    <row r="352" spans="2:30" ht="30" customHeight="1" x14ac:dyDescent="0.25">
      <c r="B352" s="1">
        <f t="shared" si="45"/>
        <v>3.4700000000000193E-4</v>
      </c>
      <c r="C352" s="79"/>
      <c r="D352" s="15"/>
      <c r="E352" s="79"/>
      <c r="F352" s="79"/>
      <c r="G352" s="79"/>
      <c r="H352" s="79"/>
      <c r="I352" s="83" t="str">
        <f t="shared" si="49"/>
        <v/>
      </c>
      <c r="J352" s="79"/>
      <c r="K352" s="84"/>
      <c r="L352" s="85"/>
      <c r="W352" s="1" t="str">
        <f t="shared" si="46"/>
        <v/>
      </c>
      <c r="X352" s="1" t="str">
        <f t="shared" si="47"/>
        <v/>
      </c>
      <c r="Y352" s="1" t="str">
        <f t="shared" si="48"/>
        <v/>
      </c>
      <c r="Z352" s="1" t="str">
        <f t="shared" si="50"/>
        <v/>
      </c>
      <c r="AB352" s="1">
        <f t="shared" si="51"/>
        <v>3.4700000000000193E-4</v>
      </c>
      <c r="AC352" s="1">
        <f t="shared" si="52"/>
        <v>3.4700000000000193E-4</v>
      </c>
      <c r="AD352" s="1" t="str">
        <f t="shared" si="53"/>
        <v/>
      </c>
    </row>
    <row r="353" spans="2:30" ht="30" customHeight="1" x14ac:dyDescent="0.25">
      <c r="B353" s="1">
        <f t="shared" si="45"/>
        <v>3.4800000000000195E-4</v>
      </c>
      <c r="C353" s="79"/>
      <c r="D353" s="15"/>
      <c r="E353" s="79"/>
      <c r="F353" s="79"/>
      <c r="G353" s="79"/>
      <c r="H353" s="79"/>
      <c r="I353" s="83" t="str">
        <f t="shared" si="49"/>
        <v/>
      </c>
      <c r="J353" s="79"/>
      <c r="K353" s="84"/>
      <c r="L353" s="85"/>
      <c r="W353" s="1" t="str">
        <f t="shared" si="46"/>
        <v/>
      </c>
      <c r="X353" s="1" t="str">
        <f t="shared" si="47"/>
        <v/>
      </c>
      <c r="Y353" s="1" t="str">
        <f t="shared" si="48"/>
        <v/>
      </c>
      <c r="Z353" s="1" t="str">
        <f t="shared" si="50"/>
        <v/>
      </c>
      <c r="AB353" s="1">
        <f t="shared" si="51"/>
        <v>3.4800000000000195E-4</v>
      </c>
      <c r="AC353" s="1">
        <f t="shared" si="52"/>
        <v>3.4800000000000195E-4</v>
      </c>
      <c r="AD353" s="1" t="str">
        <f t="shared" si="53"/>
        <v/>
      </c>
    </row>
    <row r="354" spans="2:30" ht="30" customHeight="1" x14ac:dyDescent="0.25">
      <c r="B354" s="1">
        <f t="shared" si="45"/>
        <v>3.4900000000000198E-4</v>
      </c>
      <c r="C354" s="79"/>
      <c r="D354" s="15"/>
      <c r="E354" s="79"/>
      <c r="F354" s="79"/>
      <c r="G354" s="79"/>
      <c r="H354" s="79"/>
      <c r="I354" s="83" t="str">
        <f t="shared" si="49"/>
        <v/>
      </c>
      <c r="J354" s="79"/>
      <c r="K354" s="84"/>
      <c r="L354" s="85"/>
      <c r="W354" s="1" t="str">
        <f t="shared" si="46"/>
        <v/>
      </c>
      <c r="X354" s="1" t="str">
        <f t="shared" si="47"/>
        <v/>
      </c>
      <c r="Y354" s="1" t="str">
        <f t="shared" si="48"/>
        <v/>
      </c>
      <c r="Z354" s="1" t="str">
        <f t="shared" si="50"/>
        <v/>
      </c>
      <c r="AB354" s="1">
        <f t="shared" si="51"/>
        <v>3.4900000000000198E-4</v>
      </c>
      <c r="AC354" s="1">
        <f t="shared" si="52"/>
        <v>3.4900000000000198E-4</v>
      </c>
      <c r="AD354" s="1" t="str">
        <f t="shared" si="53"/>
        <v/>
      </c>
    </row>
    <row r="355" spans="2:30" ht="30" customHeight="1" x14ac:dyDescent="0.25">
      <c r="B355" s="1">
        <f t="shared" si="45"/>
        <v>3.50000000000002E-4</v>
      </c>
      <c r="C355" s="79"/>
      <c r="D355" s="15"/>
      <c r="E355" s="79"/>
      <c r="F355" s="79"/>
      <c r="G355" s="79"/>
      <c r="H355" s="79"/>
      <c r="I355" s="83" t="str">
        <f t="shared" si="49"/>
        <v/>
      </c>
      <c r="J355" s="79"/>
      <c r="K355" s="84"/>
      <c r="L355" s="85"/>
      <c r="W355" s="1" t="str">
        <f t="shared" si="46"/>
        <v/>
      </c>
      <c r="X355" s="1" t="str">
        <f t="shared" si="47"/>
        <v/>
      </c>
      <c r="Y355" s="1" t="str">
        <f t="shared" si="48"/>
        <v/>
      </c>
      <c r="Z355" s="1" t="str">
        <f t="shared" si="50"/>
        <v/>
      </c>
      <c r="AB355" s="1">
        <f t="shared" si="51"/>
        <v>3.50000000000002E-4</v>
      </c>
      <c r="AC355" s="1">
        <f t="shared" si="52"/>
        <v>3.50000000000002E-4</v>
      </c>
      <c r="AD355" s="1" t="str">
        <f t="shared" si="53"/>
        <v/>
      </c>
    </row>
    <row r="356" spans="2:30" ht="30" customHeight="1" x14ac:dyDescent="0.25">
      <c r="B356" s="1">
        <f t="shared" si="45"/>
        <v>3.5100000000000203E-4</v>
      </c>
      <c r="C356" s="79"/>
      <c r="D356" s="15"/>
      <c r="E356" s="79"/>
      <c r="F356" s="79"/>
      <c r="G356" s="79"/>
      <c r="H356" s="79"/>
      <c r="I356" s="83" t="str">
        <f t="shared" si="49"/>
        <v/>
      </c>
      <c r="J356" s="79"/>
      <c r="K356" s="84"/>
      <c r="L356" s="85"/>
      <c r="W356" s="1" t="str">
        <f t="shared" si="46"/>
        <v/>
      </c>
      <c r="X356" s="1" t="str">
        <f t="shared" si="47"/>
        <v/>
      </c>
      <c r="Y356" s="1" t="str">
        <f t="shared" si="48"/>
        <v/>
      </c>
      <c r="Z356" s="1" t="str">
        <f t="shared" si="50"/>
        <v/>
      </c>
      <c r="AB356" s="1">
        <f t="shared" si="51"/>
        <v>3.5100000000000203E-4</v>
      </c>
      <c r="AC356" s="1">
        <f t="shared" si="52"/>
        <v>3.5100000000000203E-4</v>
      </c>
      <c r="AD356" s="1" t="str">
        <f t="shared" si="53"/>
        <v/>
      </c>
    </row>
    <row r="357" spans="2:30" ht="30" customHeight="1" x14ac:dyDescent="0.25">
      <c r="B357" s="1">
        <f t="shared" si="45"/>
        <v>3.5200000000000205E-4</v>
      </c>
      <c r="C357" s="79"/>
      <c r="D357" s="15"/>
      <c r="E357" s="79"/>
      <c r="F357" s="79"/>
      <c r="G357" s="79"/>
      <c r="H357" s="79"/>
      <c r="I357" s="83" t="str">
        <f t="shared" si="49"/>
        <v/>
      </c>
      <c r="J357" s="79"/>
      <c r="K357" s="84"/>
      <c r="L357" s="85"/>
      <c r="W357" s="1" t="str">
        <f t="shared" si="46"/>
        <v/>
      </c>
      <c r="X357" s="1" t="str">
        <f t="shared" si="47"/>
        <v/>
      </c>
      <c r="Y357" s="1" t="str">
        <f t="shared" si="48"/>
        <v/>
      </c>
      <c r="Z357" s="1" t="str">
        <f t="shared" si="50"/>
        <v/>
      </c>
      <c r="AB357" s="1">
        <f t="shared" si="51"/>
        <v>3.5200000000000205E-4</v>
      </c>
      <c r="AC357" s="1">
        <f t="shared" si="52"/>
        <v>3.5200000000000205E-4</v>
      </c>
      <c r="AD357" s="1" t="str">
        <f t="shared" si="53"/>
        <v/>
      </c>
    </row>
    <row r="358" spans="2:30" ht="30" customHeight="1" x14ac:dyDescent="0.25">
      <c r="B358" s="1">
        <f t="shared" si="45"/>
        <v>3.5300000000000208E-4</v>
      </c>
      <c r="C358" s="79"/>
      <c r="D358" s="15"/>
      <c r="E358" s="79"/>
      <c r="F358" s="79"/>
      <c r="G358" s="79"/>
      <c r="H358" s="79"/>
      <c r="I358" s="83" t="str">
        <f t="shared" si="49"/>
        <v/>
      </c>
      <c r="J358" s="79"/>
      <c r="K358" s="84"/>
      <c r="L358" s="85"/>
      <c r="W358" s="1" t="str">
        <f t="shared" si="46"/>
        <v/>
      </c>
      <c r="X358" s="1" t="str">
        <f t="shared" si="47"/>
        <v/>
      </c>
      <c r="Y358" s="1" t="str">
        <f t="shared" si="48"/>
        <v/>
      </c>
      <c r="Z358" s="1" t="str">
        <f t="shared" si="50"/>
        <v/>
      </c>
      <c r="AB358" s="1">
        <f t="shared" si="51"/>
        <v>3.5300000000000208E-4</v>
      </c>
      <c r="AC358" s="1">
        <f t="shared" si="52"/>
        <v>3.5300000000000208E-4</v>
      </c>
      <c r="AD358" s="1" t="str">
        <f t="shared" si="53"/>
        <v/>
      </c>
    </row>
    <row r="359" spans="2:30" ht="30" customHeight="1" x14ac:dyDescent="0.25">
      <c r="B359" s="1">
        <f t="shared" si="45"/>
        <v>3.540000000000021E-4</v>
      </c>
      <c r="C359" s="79"/>
      <c r="D359" s="15"/>
      <c r="E359" s="79"/>
      <c r="F359" s="79"/>
      <c r="G359" s="79"/>
      <c r="H359" s="79"/>
      <c r="I359" s="83" t="str">
        <f t="shared" si="49"/>
        <v/>
      </c>
      <c r="J359" s="79"/>
      <c r="K359" s="84"/>
      <c r="L359" s="85"/>
      <c r="W359" s="1" t="str">
        <f t="shared" si="46"/>
        <v/>
      </c>
      <c r="X359" s="1" t="str">
        <f t="shared" si="47"/>
        <v/>
      </c>
      <c r="Y359" s="1" t="str">
        <f t="shared" si="48"/>
        <v/>
      </c>
      <c r="Z359" s="1" t="str">
        <f t="shared" si="50"/>
        <v/>
      </c>
      <c r="AB359" s="1">
        <f t="shared" si="51"/>
        <v>3.540000000000021E-4</v>
      </c>
      <c r="AC359" s="1">
        <f t="shared" si="52"/>
        <v>3.540000000000021E-4</v>
      </c>
      <c r="AD359" s="1" t="str">
        <f t="shared" si="53"/>
        <v/>
      </c>
    </row>
    <row r="360" spans="2:30" ht="30" customHeight="1" x14ac:dyDescent="0.25">
      <c r="B360" s="1">
        <f t="shared" si="45"/>
        <v>3.5500000000000212E-4</v>
      </c>
      <c r="C360" s="79"/>
      <c r="D360" s="15"/>
      <c r="E360" s="79"/>
      <c r="F360" s="79"/>
      <c r="G360" s="79"/>
      <c r="H360" s="79"/>
      <c r="I360" s="83" t="str">
        <f t="shared" si="49"/>
        <v/>
      </c>
      <c r="J360" s="79"/>
      <c r="K360" s="84"/>
      <c r="L360" s="85"/>
      <c r="W360" s="1" t="str">
        <f t="shared" si="46"/>
        <v/>
      </c>
      <c r="X360" s="1" t="str">
        <f t="shared" si="47"/>
        <v/>
      </c>
      <c r="Y360" s="1" t="str">
        <f t="shared" si="48"/>
        <v/>
      </c>
      <c r="Z360" s="1" t="str">
        <f t="shared" si="50"/>
        <v/>
      </c>
      <c r="AB360" s="1">
        <f t="shared" si="51"/>
        <v>3.5500000000000212E-4</v>
      </c>
      <c r="AC360" s="1">
        <f t="shared" si="52"/>
        <v>3.5500000000000212E-4</v>
      </c>
      <c r="AD360" s="1" t="str">
        <f t="shared" si="53"/>
        <v/>
      </c>
    </row>
    <row r="361" spans="2:30" ht="30" customHeight="1" x14ac:dyDescent="0.25">
      <c r="B361" s="1">
        <f t="shared" si="45"/>
        <v>3.5600000000000215E-4</v>
      </c>
      <c r="C361" s="79"/>
      <c r="D361" s="15"/>
      <c r="E361" s="79"/>
      <c r="F361" s="79"/>
      <c r="G361" s="79"/>
      <c r="H361" s="79"/>
      <c r="I361" s="83" t="str">
        <f t="shared" si="49"/>
        <v/>
      </c>
      <c r="J361" s="79"/>
      <c r="K361" s="84"/>
      <c r="L361" s="85"/>
      <c r="W361" s="1" t="str">
        <f t="shared" si="46"/>
        <v/>
      </c>
      <c r="X361" s="1" t="str">
        <f t="shared" si="47"/>
        <v/>
      </c>
      <c r="Y361" s="1" t="str">
        <f t="shared" si="48"/>
        <v/>
      </c>
      <c r="Z361" s="1" t="str">
        <f t="shared" si="50"/>
        <v/>
      </c>
      <c r="AB361" s="1">
        <f t="shared" si="51"/>
        <v>3.5600000000000215E-4</v>
      </c>
      <c r="AC361" s="1">
        <f t="shared" si="52"/>
        <v>3.5600000000000215E-4</v>
      </c>
      <c r="AD361" s="1" t="str">
        <f t="shared" si="53"/>
        <v/>
      </c>
    </row>
    <row r="362" spans="2:30" ht="30" customHeight="1" x14ac:dyDescent="0.25">
      <c r="B362" s="1">
        <f t="shared" si="45"/>
        <v>3.5700000000000217E-4</v>
      </c>
      <c r="C362" s="79"/>
      <c r="D362" s="15"/>
      <c r="E362" s="79"/>
      <c r="F362" s="79"/>
      <c r="G362" s="79"/>
      <c r="H362" s="79"/>
      <c r="I362" s="83" t="str">
        <f t="shared" si="49"/>
        <v/>
      </c>
      <c r="J362" s="79"/>
      <c r="K362" s="84"/>
      <c r="L362" s="85"/>
      <c r="W362" s="1" t="str">
        <f t="shared" si="46"/>
        <v/>
      </c>
      <c r="X362" s="1" t="str">
        <f t="shared" si="47"/>
        <v/>
      </c>
      <c r="Y362" s="1" t="str">
        <f t="shared" si="48"/>
        <v/>
      </c>
      <c r="Z362" s="1" t="str">
        <f t="shared" si="50"/>
        <v/>
      </c>
      <c r="AB362" s="1">
        <f t="shared" si="51"/>
        <v>3.5700000000000217E-4</v>
      </c>
      <c r="AC362" s="1">
        <f t="shared" si="52"/>
        <v>3.5700000000000217E-4</v>
      </c>
      <c r="AD362" s="1" t="str">
        <f t="shared" si="53"/>
        <v/>
      </c>
    </row>
    <row r="363" spans="2:30" ht="30" customHeight="1" x14ac:dyDescent="0.25">
      <c r="B363" s="1">
        <f t="shared" si="45"/>
        <v>3.580000000000022E-4</v>
      </c>
      <c r="C363" s="79"/>
      <c r="D363" s="15"/>
      <c r="E363" s="79"/>
      <c r="F363" s="79"/>
      <c r="G363" s="79"/>
      <c r="H363" s="79"/>
      <c r="I363" s="83" t="str">
        <f t="shared" si="49"/>
        <v/>
      </c>
      <c r="J363" s="79"/>
      <c r="K363" s="84"/>
      <c r="L363" s="85"/>
      <c r="W363" s="1" t="str">
        <f t="shared" si="46"/>
        <v/>
      </c>
      <c r="X363" s="1" t="str">
        <f t="shared" si="47"/>
        <v/>
      </c>
      <c r="Y363" s="1" t="str">
        <f t="shared" si="48"/>
        <v/>
      </c>
      <c r="Z363" s="1" t="str">
        <f t="shared" si="50"/>
        <v/>
      </c>
      <c r="AB363" s="1">
        <f t="shared" si="51"/>
        <v>3.580000000000022E-4</v>
      </c>
      <c r="AC363" s="1">
        <f t="shared" si="52"/>
        <v>3.580000000000022E-4</v>
      </c>
      <c r="AD363" s="1" t="str">
        <f t="shared" si="53"/>
        <v/>
      </c>
    </row>
    <row r="364" spans="2:30" ht="30" customHeight="1" x14ac:dyDescent="0.25">
      <c r="B364" s="1">
        <f t="shared" si="45"/>
        <v>3.5900000000000222E-4</v>
      </c>
      <c r="C364" s="79"/>
      <c r="D364" s="15"/>
      <c r="E364" s="79"/>
      <c r="F364" s="79"/>
      <c r="G364" s="79"/>
      <c r="H364" s="79"/>
      <c r="I364" s="83" t="str">
        <f t="shared" si="49"/>
        <v/>
      </c>
      <c r="J364" s="79"/>
      <c r="K364" s="84"/>
      <c r="L364" s="85"/>
      <c r="W364" s="1" t="str">
        <f t="shared" si="46"/>
        <v/>
      </c>
      <c r="X364" s="1" t="str">
        <f t="shared" si="47"/>
        <v/>
      </c>
      <c r="Y364" s="1" t="str">
        <f t="shared" si="48"/>
        <v/>
      </c>
      <c r="Z364" s="1" t="str">
        <f t="shared" si="50"/>
        <v/>
      </c>
      <c r="AB364" s="1">
        <f t="shared" si="51"/>
        <v>3.5900000000000222E-4</v>
      </c>
      <c r="AC364" s="1">
        <f t="shared" si="52"/>
        <v>3.5900000000000222E-4</v>
      </c>
      <c r="AD364" s="1" t="str">
        <f t="shared" si="53"/>
        <v/>
      </c>
    </row>
    <row r="365" spans="2:30" ht="30" customHeight="1" x14ac:dyDescent="0.25">
      <c r="B365" s="1">
        <f t="shared" si="45"/>
        <v>3.6000000000000225E-4</v>
      </c>
      <c r="C365" s="79"/>
      <c r="D365" s="15"/>
      <c r="E365" s="79"/>
      <c r="F365" s="79"/>
      <c r="G365" s="79"/>
      <c r="H365" s="79"/>
      <c r="I365" s="83" t="str">
        <f t="shared" si="49"/>
        <v/>
      </c>
      <c r="J365" s="79"/>
      <c r="K365" s="84"/>
      <c r="L365" s="85"/>
      <c r="W365" s="1" t="str">
        <f t="shared" si="46"/>
        <v/>
      </c>
      <c r="X365" s="1" t="str">
        <f t="shared" si="47"/>
        <v/>
      </c>
      <c r="Y365" s="1" t="str">
        <f t="shared" si="48"/>
        <v/>
      </c>
      <c r="Z365" s="1" t="str">
        <f t="shared" si="50"/>
        <v/>
      </c>
      <c r="AB365" s="1">
        <f t="shared" si="51"/>
        <v>3.6000000000000225E-4</v>
      </c>
      <c r="AC365" s="1">
        <f t="shared" si="52"/>
        <v>3.6000000000000225E-4</v>
      </c>
      <c r="AD365" s="1" t="str">
        <f t="shared" si="53"/>
        <v/>
      </c>
    </row>
    <row r="366" spans="2:30" ht="30" customHeight="1" x14ac:dyDescent="0.25">
      <c r="B366" s="1">
        <f t="shared" si="45"/>
        <v>3.6100000000000227E-4</v>
      </c>
      <c r="C366" s="79"/>
      <c r="D366" s="15"/>
      <c r="E366" s="79"/>
      <c r="F366" s="79"/>
      <c r="G366" s="79"/>
      <c r="H366" s="79"/>
      <c r="I366" s="83" t="str">
        <f t="shared" si="49"/>
        <v/>
      </c>
      <c r="J366" s="79"/>
      <c r="K366" s="84"/>
      <c r="L366" s="85"/>
      <c r="W366" s="1" t="str">
        <f t="shared" si="46"/>
        <v/>
      </c>
      <c r="X366" s="1" t="str">
        <f t="shared" si="47"/>
        <v/>
      </c>
      <c r="Y366" s="1" t="str">
        <f t="shared" si="48"/>
        <v/>
      </c>
      <c r="Z366" s="1" t="str">
        <f t="shared" si="50"/>
        <v/>
      </c>
      <c r="AB366" s="1">
        <f t="shared" si="51"/>
        <v>3.6100000000000227E-4</v>
      </c>
      <c r="AC366" s="1">
        <f t="shared" si="52"/>
        <v>3.6100000000000227E-4</v>
      </c>
      <c r="AD366" s="1" t="str">
        <f t="shared" si="53"/>
        <v/>
      </c>
    </row>
    <row r="367" spans="2:30" ht="30" customHeight="1" x14ac:dyDescent="0.25">
      <c r="B367" s="1">
        <f t="shared" si="45"/>
        <v>3.6200000000000229E-4</v>
      </c>
      <c r="C367" s="79"/>
      <c r="D367" s="15"/>
      <c r="E367" s="79"/>
      <c r="F367" s="79"/>
      <c r="G367" s="79"/>
      <c r="H367" s="79"/>
      <c r="I367" s="83" t="str">
        <f t="shared" si="49"/>
        <v/>
      </c>
      <c r="J367" s="79"/>
      <c r="K367" s="84"/>
      <c r="L367" s="85"/>
      <c r="W367" s="1" t="str">
        <f t="shared" si="46"/>
        <v/>
      </c>
      <c r="X367" s="1" t="str">
        <f t="shared" si="47"/>
        <v/>
      </c>
      <c r="Y367" s="1" t="str">
        <f t="shared" si="48"/>
        <v/>
      </c>
      <c r="Z367" s="1" t="str">
        <f t="shared" si="50"/>
        <v/>
      </c>
      <c r="AB367" s="1">
        <f t="shared" si="51"/>
        <v>3.6200000000000229E-4</v>
      </c>
      <c r="AC367" s="1">
        <f t="shared" si="52"/>
        <v>3.6200000000000229E-4</v>
      </c>
      <c r="AD367" s="1" t="str">
        <f t="shared" si="53"/>
        <v/>
      </c>
    </row>
    <row r="368" spans="2:30" ht="30" customHeight="1" x14ac:dyDescent="0.25">
      <c r="B368" s="1">
        <f t="shared" si="45"/>
        <v>3.6300000000000232E-4</v>
      </c>
      <c r="C368" s="79"/>
      <c r="D368" s="15"/>
      <c r="E368" s="79"/>
      <c r="F368" s="79"/>
      <c r="G368" s="79"/>
      <c r="H368" s="79"/>
      <c r="I368" s="83" t="str">
        <f t="shared" si="49"/>
        <v/>
      </c>
      <c r="J368" s="79"/>
      <c r="K368" s="84"/>
      <c r="L368" s="85"/>
      <c r="W368" s="1" t="str">
        <f t="shared" si="46"/>
        <v/>
      </c>
      <c r="X368" s="1" t="str">
        <f t="shared" si="47"/>
        <v/>
      </c>
      <c r="Y368" s="1" t="str">
        <f t="shared" si="48"/>
        <v/>
      </c>
      <c r="Z368" s="1" t="str">
        <f t="shared" si="50"/>
        <v/>
      </c>
      <c r="AB368" s="1">
        <f t="shared" si="51"/>
        <v>3.6300000000000232E-4</v>
      </c>
      <c r="AC368" s="1">
        <f t="shared" si="52"/>
        <v>3.6300000000000232E-4</v>
      </c>
      <c r="AD368" s="1" t="str">
        <f t="shared" si="53"/>
        <v/>
      </c>
    </row>
    <row r="369" spans="2:30" ht="30" customHeight="1" x14ac:dyDescent="0.25">
      <c r="B369" s="1">
        <f t="shared" si="45"/>
        <v>3.6400000000000234E-4</v>
      </c>
      <c r="C369" s="79"/>
      <c r="D369" s="15"/>
      <c r="E369" s="79"/>
      <c r="F369" s="79"/>
      <c r="G369" s="79"/>
      <c r="H369" s="79"/>
      <c r="I369" s="83" t="str">
        <f t="shared" si="49"/>
        <v/>
      </c>
      <c r="J369" s="79"/>
      <c r="K369" s="84"/>
      <c r="L369" s="85"/>
      <c r="W369" s="1" t="str">
        <f t="shared" si="46"/>
        <v/>
      </c>
      <c r="X369" s="1" t="str">
        <f t="shared" si="47"/>
        <v/>
      </c>
      <c r="Y369" s="1" t="str">
        <f t="shared" si="48"/>
        <v/>
      </c>
      <c r="Z369" s="1" t="str">
        <f t="shared" si="50"/>
        <v/>
      </c>
      <c r="AB369" s="1">
        <f t="shared" si="51"/>
        <v>3.6400000000000234E-4</v>
      </c>
      <c r="AC369" s="1">
        <f t="shared" si="52"/>
        <v>3.6400000000000234E-4</v>
      </c>
      <c r="AD369" s="1" t="str">
        <f t="shared" si="53"/>
        <v/>
      </c>
    </row>
    <row r="370" spans="2:30" ht="30" customHeight="1" x14ac:dyDescent="0.25">
      <c r="B370" s="1">
        <f t="shared" si="45"/>
        <v>3.6500000000000237E-4</v>
      </c>
      <c r="C370" s="79"/>
      <c r="D370" s="15"/>
      <c r="E370" s="79"/>
      <c r="F370" s="79"/>
      <c r="G370" s="79"/>
      <c r="H370" s="79"/>
      <c r="I370" s="83" t="str">
        <f t="shared" si="49"/>
        <v/>
      </c>
      <c r="J370" s="79"/>
      <c r="K370" s="84"/>
      <c r="L370" s="85"/>
      <c r="W370" s="1" t="str">
        <f t="shared" si="46"/>
        <v/>
      </c>
      <c r="X370" s="1" t="str">
        <f t="shared" si="47"/>
        <v/>
      </c>
      <c r="Y370" s="1" t="str">
        <f t="shared" si="48"/>
        <v/>
      </c>
      <c r="Z370" s="1" t="str">
        <f t="shared" si="50"/>
        <v/>
      </c>
      <c r="AB370" s="1">
        <f t="shared" si="51"/>
        <v>3.6500000000000237E-4</v>
      </c>
      <c r="AC370" s="1">
        <f t="shared" si="52"/>
        <v>3.6500000000000237E-4</v>
      </c>
      <c r="AD370" s="1" t="str">
        <f t="shared" si="53"/>
        <v/>
      </c>
    </row>
    <row r="371" spans="2:30" ht="30" customHeight="1" x14ac:dyDescent="0.25">
      <c r="B371" s="1">
        <f t="shared" si="45"/>
        <v>3.6600000000000239E-4</v>
      </c>
      <c r="C371" s="79"/>
      <c r="D371" s="15"/>
      <c r="E371" s="79"/>
      <c r="F371" s="79"/>
      <c r="G371" s="79"/>
      <c r="H371" s="79"/>
      <c r="I371" s="83" t="str">
        <f t="shared" si="49"/>
        <v/>
      </c>
      <c r="J371" s="79"/>
      <c r="K371" s="84"/>
      <c r="L371" s="85"/>
      <c r="W371" s="1" t="str">
        <f t="shared" si="46"/>
        <v/>
      </c>
      <c r="X371" s="1" t="str">
        <f t="shared" si="47"/>
        <v/>
      </c>
      <c r="Y371" s="1" t="str">
        <f t="shared" si="48"/>
        <v/>
      </c>
      <c r="Z371" s="1" t="str">
        <f t="shared" si="50"/>
        <v/>
      </c>
      <c r="AB371" s="1">
        <f t="shared" si="51"/>
        <v>3.6600000000000239E-4</v>
      </c>
      <c r="AC371" s="1">
        <f t="shared" si="52"/>
        <v>3.6600000000000239E-4</v>
      </c>
      <c r="AD371" s="1" t="str">
        <f t="shared" si="53"/>
        <v/>
      </c>
    </row>
    <row r="372" spans="2:30" ht="30" customHeight="1" x14ac:dyDescent="0.25">
      <c r="B372" s="1">
        <f t="shared" si="45"/>
        <v>3.6700000000000242E-4</v>
      </c>
      <c r="C372" s="79"/>
      <c r="D372" s="15"/>
      <c r="E372" s="79"/>
      <c r="F372" s="79"/>
      <c r="G372" s="79"/>
      <c r="H372" s="79"/>
      <c r="I372" s="83" t="str">
        <f t="shared" si="49"/>
        <v/>
      </c>
      <c r="J372" s="79"/>
      <c r="K372" s="84"/>
      <c r="L372" s="85"/>
      <c r="W372" s="1" t="str">
        <f t="shared" si="46"/>
        <v/>
      </c>
      <c r="X372" s="1" t="str">
        <f t="shared" si="47"/>
        <v/>
      </c>
      <c r="Y372" s="1" t="str">
        <f t="shared" si="48"/>
        <v/>
      </c>
      <c r="Z372" s="1" t="str">
        <f t="shared" si="50"/>
        <v/>
      </c>
      <c r="AB372" s="1">
        <f t="shared" si="51"/>
        <v>3.6700000000000242E-4</v>
      </c>
      <c r="AC372" s="1">
        <f t="shared" si="52"/>
        <v>3.6700000000000242E-4</v>
      </c>
      <c r="AD372" s="1" t="str">
        <f t="shared" si="53"/>
        <v/>
      </c>
    </row>
    <row r="373" spans="2:30" ht="30" customHeight="1" x14ac:dyDescent="0.25">
      <c r="B373" s="1">
        <f t="shared" si="45"/>
        <v>3.6800000000000244E-4</v>
      </c>
      <c r="C373" s="79"/>
      <c r="D373" s="15"/>
      <c r="E373" s="79"/>
      <c r="F373" s="79"/>
      <c r="G373" s="79"/>
      <c r="H373" s="79"/>
      <c r="I373" s="83" t="str">
        <f t="shared" si="49"/>
        <v/>
      </c>
      <c r="J373" s="79"/>
      <c r="K373" s="84"/>
      <c r="L373" s="85"/>
      <c r="W373" s="1" t="str">
        <f t="shared" si="46"/>
        <v/>
      </c>
      <c r="X373" s="1" t="str">
        <f t="shared" si="47"/>
        <v/>
      </c>
      <c r="Y373" s="1" t="str">
        <f t="shared" si="48"/>
        <v/>
      </c>
      <c r="Z373" s="1" t="str">
        <f t="shared" si="50"/>
        <v/>
      </c>
      <c r="AB373" s="1">
        <f t="shared" si="51"/>
        <v>3.6800000000000244E-4</v>
      </c>
      <c r="AC373" s="1">
        <f t="shared" si="52"/>
        <v>3.6800000000000244E-4</v>
      </c>
      <c r="AD373" s="1" t="str">
        <f t="shared" si="53"/>
        <v/>
      </c>
    </row>
    <row r="374" spans="2:30" ht="30" customHeight="1" x14ac:dyDescent="0.25">
      <c r="B374" s="1">
        <f t="shared" si="45"/>
        <v>3.6900000000000246E-4</v>
      </c>
      <c r="C374" s="79"/>
      <c r="D374" s="15"/>
      <c r="E374" s="79"/>
      <c r="F374" s="79"/>
      <c r="G374" s="79"/>
      <c r="H374" s="79"/>
      <c r="I374" s="83" t="str">
        <f t="shared" si="49"/>
        <v/>
      </c>
      <c r="J374" s="79"/>
      <c r="K374" s="84"/>
      <c r="L374" s="85"/>
      <c r="W374" s="1" t="str">
        <f t="shared" si="46"/>
        <v/>
      </c>
      <c r="X374" s="1" t="str">
        <f t="shared" si="47"/>
        <v/>
      </c>
      <c r="Y374" s="1" t="str">
        <f t="shared" si="48"/>
        <v/>
      </c>
      <c r="Z374" s="1" t="str">
        <f t="shared" si="50"/>
        <v/>
      </c>
      <c r="AB374" s="1">
        <f t="shared" si="51"/>
        <v>3.6900000000000246E-4</v>
      </c>
      <c r="AC374" s="1">
        <f t="shared" si="52"/>
        <v>3.6900000000000246E-4</v>
      </c>
      <c r="AD374" s="1" t="str">
        <f t="shared" si="53"/>
        <v/>
      </c>
    </row>
    <row r="375" spans="2:30" ht="30" customHeight="1" x14ac:dyDescent="0.25">
      <c r="B375" s="1">
        <f t="shared" si="45"/>
        <v>3.7000000000000249E-4</v>
      </c>
      <c r="C375" s="79"/>
      <c r="D375" s="15"/>
      <c r="E375" s="79"/>
      <c r="F375" s="79"/>
      <c r="G375" s="79"/>
      <c r="H375" s="79"/>
      <c r="I375" s="83" t="str">
        <f t="shared" si="49"/>
        <v/>
      </c>
      <c r="J375" s="79"/>
      <c r="K375" s="84"/>
      <c r="L375" s="85"/>
      <c r="W375" s="1" t="str">
        <f t="shared" si="46"/>
        <v/>
      </c>
      <c r="X375" s="1" t="str">
        <f t="shared" si="47"/>
        <v/>
      </c>
      <c r="Y375" s="1" t="str">
        <f t="shared" si="48"/>
        <v/>
      </c>
      <c r="Z375" s="1" t="str">
        <f t="shared" si="50"/>
        <v/>
      </c>
      <c r="AB375" s="1">
        <f t="shared" si="51"/>
        <v>3.7000000000000249E-4</v>
      </c>
      <c r="AC375" s="1">
        <f t="shared" si="52"/>
        <v>3.7000000000000249E-4</v>
      </c>
      <c r="AD375" s="1" t="str">
        <f t="shared" si="53"/>
        <v/>
      </c>
    </row>
    <row r="376" spans="2:30" ht="30" customHeight="1" x14ac:dyDescent="0.25">
      <c r="B376" s="1">
        <f t="shared" si="45"/>
        <v>3.7100000000000251E-4</v>
      </c>
      <c r="C376" s="79"/>
      <c r="D376" s="15"/>
      <c r="E376" s="79"/>
      <c r="F376" s="79"/>
      <c r="G376" s="79"/>
      <c r="H376" s="79"/>
      <c r="I376" s="83" t="str">
        <f t="shared" si="49"/>
        <v/>
      </c>
      <c r="J376" s="79"/>
      <c r="K376" s="84"/>
      <c r="L376" s="85"/>
      <c r="W376" s="1" t="str">
        <f t="shared" si="46"/>
        <v/>
      </c>
      <c r="X376" s="1" t="str">
        <f t="shared" si="47"/>
        <v/>
      </c>
      <c r="Y376" s="1" t="str">
        <f t="shared" si="48"/>
        <v/>
      </c>
      <c r="Z376" s="1" t="str">
        <f t="shared" si="50"/>
        <v/>
      </c>
      <c r="AB376" s="1">
        <f t="shared" si="51"/>
        <v>3.7100000000000251E-4</v>
      </c>
      <c r="AC376" s="1">
        <f t="shared" si="52"/>
        <v>3.7100000000000251E-4</v>
      </c>
      <c r="AD376" s="1" t="str">
        <f t="shared" si="53"/>
        <v/>
      </c>
    </row>
    <row r="377" spans="2:30" ht="30" customHeight="1" x14ac:dyDescent="0.25">
      <c r="B377" s="1">
        <f t="shared" si="45"/>
        <v>3.7200000000000254E-4</v>
      </c>
      <c r="C377" s="79"/>
      <c r="D377" s="15"/>
      <c r="E377" s="79"/>
      <c r="F377" s="79"/>
      <c r="G377" s="79"/>
      <c r="H377" s="79"/>
      <c r="I377" s="83" t="str">
        <f t="shared" si="49"/>
        <v/>
      </c>
      <c r="J377" s="79"/>
      <c r="K377" s="84"/>
      <c r="L377" s="85"/>
      <c r="W377" s="1" t="str">
        <f t="shared" si="46"/>
        <v/>
      </c>
      <c r="X377" s="1" t="str">
        <f t="shared" si="47"/>
        <v/>
      </c>
      <c r="Y377" s="1" t="str">
        <f t="shared" si="48"/>
        <v/>
      </c>
      <c r="Z377" s="1" t="str">
        <f t="shared" si="50"/>
        <v/>
      </c>
      <c r="AB377" s="1">
        <f t="shared" si="51"/>
        <v>3.7200000000000254E-4</v>
      </c>
      <c r="AC377" s="1">
        <f t="shared" si="52"/>
        <v>3.7200000000000254E-4</v>
      </c>
      <c r="AD377" s="1" t="str">
        <f t="shared" si="53"/>
        <v/>
      </c>
    </row>
    <row r="378" spans="2:30" ht="30" customHeight="1" x14ac:dyDescent="0.25">
      <c r="B378" s="1">
        <f t="shared" si="45"/>
        <v>3.7300000000000256E-4</v>
      </c>
      <c r="C378" s="79"/>
      <c r="D378" s="15"/>
      <c r="E378" s="79"/>
      <c r="F378" s="79"/>
      <c r="G378" s="79"/>
      <c r="H378" s="79"/>
      <c r="I378" s="83" t="str">
        <f t="shared" si="49"/>
        <v/>
      </c>
      <c r="J378" s="79"/>
      <c r="K378" s="84"/>
      <c r="L378" s="85"/>
      <c r="W378" s="1" t="str">
        <f t="shared" si="46"/>
        <v/>
      </c>
      <c r="X378" s="1" t="str">
        <f t="shared" si="47"/>
        <v/>
      </c>
      <c r="Y378" s="1" t="str">
        <f t="shared" si="48"/>
        <v/>
      </c>
      <c r="Z378" s="1" t="str">
        <f t="shared" si="50"/>
        <v/>
      </c>
      <c r="AB378" s="1">
        <f t="shared" si="51"/>
        <v>3.7300000000000256E-4</v>
      </c>
      <c r="AC378" s="1">
        <f t="shared" si="52"/>
        <v>3.7300000000000256E-4</v>
      </c>
      <c r="AD378" s="1" t="str">
        <f t="shared" si="53"/>
        <v/>
      </c>
    </row>
    <row r="379" spans="2:30" ht="30" customHeight="1" x14ac:dyDescent="0.25">
      <c r="B379" s="1">
        <f t="shared" si="45"/>
        <v>3.7400000000000259E-4</v>
      </c>
      <c r="C379" s="79"/>
      <c r="D379" s="15"/>
      <c r="E379" s="79"/>
      <c r="F379" s="79"/>
      <c r="G379" s="79"/>
      <c r="H379" s="79"/>
      <c r="I379" s="83" t="str">
        <f t="shared" si="49"/>
        <v/>
      </c>
      <c r="J379" s="79"/>
      <c r="K379" s="84"/>
      <c r="L379" s="85"/>
      <c r="W379" s="1" t="str">
        <f t="shared" si="46"/>
        <v/>
      </c>
      <c r="X379" s="1" t="str">
        <f t="shared" si="47"/>
        <v/>
      </c>
      <c r="Y379" s="1" t="str">
        <f t="shared" si="48"/>
        <v/>
      </c>
      <c r="Z379" s="1" t="str">
        <f t="shared" si="50"/>
        <v/>
      </c>
      <c r="AB379" s="1">
        <f t="shared" si="51"/>
        <v>3.7400000000000259E-4</v>
      </c>
      <c r="AC379" s="1">
        <f t="shared" si="52"/>
        <v>3.7400000000000259E-4</v>
      </c>
      <c r="AD379" s="1" t="str">
        <f t="shared" si="53"/>
        <v/>
      </c>
    </row>
    <row r="380" spans="2:30" ht="30" customHeight="1" x14ac:dyDescent="0.25">
      <c r="B380" s="1">
        <f t="shared" si="45"/>
        <v>3.7500000000000261E-4</v>
      </c>
      <c r="C380" s="79"/>
      <c r="D380" s="15"/>
      <c r="E380" s="79"/>
      <c r="F380" s="79"/>
      <c r="G380" s="79"/>
      <c r="H380" s="79"/>
      <c r="I380" s="83" t="str">
        <f t="shared" si="49"/>
        <v/>
      </c>
      <c r="J380" s="79"/>
      <c r="K380" s="84"/>
      <c r="L380" s="85"/>
      <c r="W380" s="1" t="str">
        <f t="shared" si="46"/>
        <v/>
      </c>
      <c r="X380" s="1" t="str">
        <f t="shared" si="47"/>
        <v/>
      </c>
      <c r="Y380" s="1" t="str">
        <f t="shared" si="48"/>
        <v/>
      </c>
      <c r="Z380" s="1" t="str">
        <f t="shared" si="50"/>
        <v/>
      </c>
      <c r="AB380" s="1">
        <f t="shared" si="51"/>
        <v>3.7500000000000261E-4</v>
      </c>
      <c r="AC380" s="1">
        <f t="shared" si="52"/>
        <v>3.7500000000000261E-4</v>
      </c>
      <c r="AD380" s="1" t="str">
        <f t="shared" si="53"/>
        <v/>
      </c>
    </row>
    <row r="381" spans="2:30" ht="30" customHeight="1" x14ac:dyDescent="0.25">
      <c r="B381" s="1">
        <f t="shared" si="45"/>
        <v>3.7600000000000263E-4</v>
      </c>
      <c r="C381" s="79"/>
      <c r="D381" s="15"/>
      <c r="E381" s="79"/>
      <c r="F381" s="79"/>
      <c r="G381" s="79"/>
      <c r="H381" s="79"/>
      <c r="I381" s="83" t="str">
        <f t="shared" si="49"/>
        <v/>
      </c>
      <c r="J381" s="79"/>
      <c r="K381" s="84"/>
      <c r="L381" s="85"/>
      <c r="W381" s="1" t="str">
        <f t="shared" si="46"/>
        <v/>
      </c>
      <c r="X381" s="1" t="str">
        <f t="shared" si="47"/>
        <v/>
      </c>
      <c r="Y381" s="1" t="str">
        <f t="shared" si="48"/>
        <v/>
      </c>
      <c r="Z381" s="1" t="str">
        <f t="shared" si="50"/>
        <v/>
      </c>
      <c r="AB381" s="1">
        <f t="shared" si="51"/>
        <v>3.7600000000000263E-4</v>
      </c>
      <c r="AC381" s="1">
        <f t="shared" si="52"/>
        <v>3.7600000000000263E-4</v>
      </c>
      <c r="AD381" s="1" t="str">
        <f t="shared" si="53"/>
        <v/>
      </c>
    </row>
    <row r="382" spans="2:30" ht="30" customHeight="1" x14ac:dyDescent="0.25">
      <c r="B382" s="1">
        <f t="shared" si="45"/>
        <v>3.7700000000000266E-4</v>
      </c>
      <c r="C382" s="79"/>
      <c r="D382" s="15"/>
      <c r="E382" s="79"/>
      <c r="F382" s="79"/>
      <c r="G382" s="79"/>
      <c r="H382" s="79"/>
      <c r="I382" s="83" t="str">
        <f t="shared" si="49"/>
        <v/>
      </c>
      <c r="J382" s="79"/>
      <c r="K382" s="84"/>
      <c r="L382" s="85"/>
      <c r="W382" s="1" t="str">
        <f t="shared" si="46"/>
        <v/>
      </c>
      <c r="X382" s="1" t="str">
        <f t="shared" si="47"/>
        <v/>
      </c>
      <c r="Y382" s="1" t="str">
        <f t="shared" si="48"/>
        <v/>
      </c>
      <c r="Z382" s="1" t="str">
        <f t="shared" si="50"/>
        <v/>
      </c>
      <c r="AB382" s="1">
        <f t="shared" si="51"/>
        <v>3.7700000000000266E-4</v>
      </c>
      <c r="AC382" s="1">
        <f t="shared" si="52"/>
        <v>3.7700000000000266E-4</v>
      </c>
      <c r="AD382" s="1" t="str">
        <f t="shared" si="53"/>
        <v/>
      </c>
    </row>
    <row r="383" spans="2:30" ht="30" customHeight="1" x14ac:dyDescent="0.25">
      <c r="B383" s="1">
        <f t="shared" si="45"/>
        <v>3.7800000000000268E-4</v>
      </c>
      <c r="C383" s="79"/>
      <c r="D383" s="15"/>
      <c r="E383" s="79"/>
      <c r="F383" s="79"/>
      <c r="G383" s="79"/>
      <c r="H383" s="79"/>
      <c r="I383" s="83" t="str">
        <f t="shared" si="49"/>
        <v/>
      </c>
      <c r="J383" s="79"/>
      <c r="K383" s="84"/>
      <c r="L383" s="85"/>
      <c r="W383" s="1" t="str">
        <f t="shared" si="46"/>
        <v/>
      </c>
      <c r="X383" s="1" t="str">
        <f t="shared" si="47"/>
        <v/>
      </c>
      <c r="Y383" s="1" t="str">
        <f t="shared" si="48"/>
        <v/>
      </c>
      <c r="Z383" s="1" t="str">
        <f t="shared" si="50"/>
        <v/>
      </c>
      <c r="AB383" s="1">
        <f t="shared" si="51"/>
        <v>3.7800000000000268E-4</v>
      </c>
      <c r="AC383" s="1">
        <f t="shared" si="52"/>
        <v>3.7800000000000268E-4</v>
      </c>
      <c r="AD383" s="1" t="str">
        <f t="shared" si="53"/>
        <v/>
      </c>
    </row>
    <row r="384" spans="2:30" ht="30" customHeight="1" x14ac:dyDescent="0.25">
      <c r="B384" s="1">
        <f t="shared" si="45"/>
        <v>3.7900000000000271E-4</v>
      </c>
      <c r="C384" s="79"/>
      <c r="D384" s="15"/>
      <c r="E384" s="79"/>
      <c r="F384" s="79"/>
      <c r="G384" s="79"/>
      <c r="H384" s="79"/>
      <c r="I384" s="83" t="str">
        <f t="shared" si="49"/>
        <v/>
      </c>
      <c r="J384" s="79"/>
      <c r="K384" s="84"/>
      <c r="L384" s="85"/>
      <c r="W384" s="1" t="str">
        <f t="shared" si="46"/>
        <v/>
      </c>
      <c r="X384" s="1" t="str">
        <f t="shared" si="47"/>
        <v/>
      </c>
      <c r="Y384" s="1" t="str">
        <f t="shared" si="48"/>
        <v/>
      </c>
      <c r="Z384" s="1" t="str">
        <f t="shared" si="50"/>
        <v/>
      </c>
      <c r="AB384" s="1">
        <f t="shared" si="51"/>
        <v>3.7900000000000271E-4</v>
      </c>
      <c r="AC384" s="1">
        <f t="shared" si="52"/>
        <v>3.7900000000000271E-4</v>
      </c>
      <c r="AD384" s="1" t="str">
        <f t="shared" si="53"/>
        <v/>
      </c>
    </row>
    <row r="385" spans="2:30" ht="30" customHeight="1" x14ac:dyDescent="0.25">
      <c r="B385" s="1">
        <f t="shared" si="45"/>
        <v>3.8000000000000273E-4</v>
      </c>
      <c r="C385" s="79"/>
      <c r="D385" s="15"/>
      <c r="E385" s="79"/>
      <c r="F385" s="79"/>
      <c r="G385" s="79"/>
      <c r="H385" s="79"/>
      <c r="I385" s="83" t="str">
        <f t="shared" si="49"/>
        <v/>
      </c>
      <c r="J385" s="79"/>
      <c r="K385" s="84"/>
      <c r="L385" s="85"/>
      <c r="W385" s="1" t="str">
        <f t="shared" si="46"/>
        <v/>
      </c>
      <c r="X385" s="1" t="str">
        <f t="shared" si="47"/>
        <v/>
      </c>
      <c r="Y385" s="1" t="str">
        <f t="shared" si="48"/>
        <v/>
      </c>
      <c r="Z385" s="1" t="str">
        <f t="shared" si="50"/>
        <v/>
      </c>
      <c r="AB385" s="1">
        <f t="shared" si="51"/>
        <v>3.8000000000000273E-4</v>
      </c>
      <c r="AC385" s="1">
        <f t="shared" si="52"/>
        <v>3.8000000000000273E-4</v>
      </c>
      <c r="AD385" s="1" t="str">
        <f t="shared" si="53"/>
        <v/>
      </c>
    </row>
    <row r="386" spans="2:30" ht="30" customHeight="1" x14ac:dyDescent="0.25">
      <c r="B386" s="1">
        <f t="shared" si="45"/>
        <v>3.8100000000000276E-4</v>
      </c>
      <c r="C386" s="79"/>
      <c r="D386" s="15"/>
      <c r="E386" s="79"/>
      <c r="F386" s="79"/>
      <c r="G386" s="79"/>
      <c r="H386" s="79"/>
      <c r="I386" s="83" t="str">
        <f t="shared" si="49"/>
        <v/>
      </c>
      <c r="J386" s="79"/>
      <c r="K386" s="84"/>
      <c r="L386" s="85"/>
      <c r="W386" s="1" t="str">
        <f t="shared" si="46"/>
        <v/>
      </c>
      <c r="X386" s="1" t="str">
        <f t="shared" si="47"/>
        <v/>
      </c>
      <c r="Y386" s="1" t="str">
        <f t="shared" si="48"/>
        <v/>
      </c>
      <c r="Z386" s="1" t="str">
        <f t="shared" si="50"/>
        <v/>
      </c>
      <c r="AB386" s="1">
        <f t="shared" si="51"/>
        <v>3.8100000000000276E-4</v>
      </c>
      <c r="AC386" s="1">
        <f t="shared" si="52"/>
        <v>3.8100000000000276E-4</v>
      </c>
      <c r="AD386" s="1" t="str">
        <f t="shared" si="53"/>
        <v/>
      </c>
    </row>
    <row r="387" spans="2:30" ht="30" customHeight="1" x14ac:dyDescent="0.25">
      <c r="B387" s="1">
        <f t="shared" si="45"/>
        <v>3.8200000000000278E-4</v>
      </c>
      <c r="C387" s="79"/>
      <c r="D387" s="15"/>
      <c r="E387" s="79"/>
      <c r="F387" s="79"/>
      <c r="G387" s="79"/>
      <c r="H387" s="79"/>
      <c r="I387" s="83" t="str">
        <f t="shared" si="49"/>
        <v/>
      </c>
      <c r="J387" s="79"/>
      <c r="K387" s="84"/>
      <c r="L387" s="85"/>
      <c r="W387" s="1" t="str">
        <f t="shared" si="46"/>
        <v/>
      </c>
      <c r="X387" s="1" t="str">
        <f t="shared" si="47"/>
        <v/>
      </c>
      <c r="Y387" s="1" t="str">
        <f t="shared" si="48"/>
        <v/>
      </c>
      <c r="Z387" s="1" t="str">
        <f t="shared" si="50"/>
        <v/>
      </c>
      <c r="AB387" s="1">
        <f t="shared" si="51"/>
        <v>3.8200000000000278E-4</v>
      </c>
      <c r="AC387" s="1">
        <f t="shared" si="52"/>
        <v>3.8200000000000278E-4</v>
      </c>
      <c r="AD387" s="1" t="str">
        <f t="shared" si="53"/>
        <v/>
      </c>
    </row>
    <row r="388" spans="2:30" ht="30" customHeight="1" x14ac:dyDescent="0.25">
      <c r="B388" s="1">
        <f t="shared" si="45"/>
        <v>3.830000000000028E-4</v>
      </c>
      <c r="C388" s="79"/>
      <c r="D388" s="15"/>
      <c r="E388" s="79"/>
      <c r="F388" s="79"/>
      <c r="G388" s="79"/>
      <c r="H388" s="79"/>
      <c r="I388" s="83" t="str">
        <f t="shared" si="49"/>
        <v/>
      </c>
      <c r="J388" s="79"/>
      <c r="K388" s="84"/>
      <c r="L388" s="85"/>
      <c r="W388" s="1" t="str">
        <f t="shared" si="46"/>
        <v/>
      </c>
      <c r="X388" s="1" t="str">
        <f t="shared" si="47"/>
        <v/>
      </c>
      <c r="Y388" s="1" t="str">
        <f t="shared" si="48"/>
        <v/>
      </c>
      <c r="Z388" s="1" t="str">
        <f t="shared" si="50"/>
        <v/>
      </c>
      <c r="AB388" s="1">
        <f t="shared" si="51"/>
        <v>3.830000000000028E-4</v>
      </c>
      <c r="AC388" s="1">
        <f t="shared" si="52"/>
        <v>3.830000000000028E-4</v>
      </c>
      <c r="AD388" s="1" t="str">
        <f t="shared" si="53"/>
        <v/>
      </c>
    </row>
    <row r="389" spans="2:30" ht="30" customHeight="1" x14ac:dyDescent="0.25">
      <c r="B389" s="1">
        <f t="shared" si="45"/>
        <v>3.8400000000000283E-4</v>
      </c>
      <c r="C389" s="79"/>
      <c r="D389" s="15"/>
      <c r="E389" s="79"/>
      <c r="F389" s="79"/>
      <c r="G389" s="79"/>
      <c r="H389" s="79"/>
      <c r="I389" s="83" t="str">
        <f t="shared" si="49"/>
        <v/>
      </c>
      <c r="J389" s="79"/>
      <c r="K389" s="84"/>
      <c r="L389" s="85"/>
      <c r="W389" s="1" t="str">
        <f t="shared" si="46"/>
        <v/>
      </c>
      <c r="X389" s="1" t="str">
        <f t="shared" si="47"/>
        <v/>
      </c>
      <c r="Y389" s="1" t="str">
        <f t="shared" si="48"/>
        <v/>
      </c>
      <c r="Z389" s="1" t="str">
        <f t="shared" si="50"/>
        <v/>
      </c>
      <c r="AB389" s="1">
        <f t="shared" si="51"/>
        <v>3.8400000000000283E-4</v>
      </c>
      <c r="AC389" s="1">
        <f t="shared" si="52"/>
        <v>3.8400000000000283E-4</v>
      </c>
      <c r="AD389" s="1" t="str">
        <f t="shared" si="53"/>
        <v/>
      </c>
    </row>
    <row r="390" spans="2:30" ht="30" customHeight="1" x14ac:dyDescent="0.25">
      <c r="B390" s="1">
        <f t="shared" ref="B390:B453" si="54">AB390</f>
        <v>3.8500000000000285E-4</v>
      </c>
      <c r="C390" s="79"/>
      <c r="D390" s="15"/>
      <c r="E390" s="79"/>
      <c r="F390" s="79"/>
      <c r="G390" s="79"/>
      <c r="H390" s="79"/>
      <c r="I390" s="83" t="str">
        <f t="shared" si="49"/>
        <v/>
      </c>
      <c r="J390" s="79"/>
      <c r="K390" s="84"/>
      <c r="L390" s="85"/>
      <c r="W390" s="1" t="str">
        <f t="shared" ref="W390:W453" si="55">IF(F390="","",VLOOKUP(F390,$N$5:$O$7,2,FALSE))</f>
        <v/>
      </c>
      <c r="X390" s="1" t="str">
        <f t="shared" ref="X390:X453" si="56">IF(G390="","",VLOOKUP(G390,$Q$5:$R$8,2,FALSE))</f>
        <v/>
      </c>
      <c r="Y390" s="1" t="str">
        <f t="shared" ref="Y390:Y453" si="57">IF(H390="","",VLOOKUP(H390,$T$5:$U$9,2,FALSE))</f>
        <v/>
      </c>
      <c r="Z390" s="1" t="str">
        <f t="shared" si="50"/>
        <v/>
      </c>
      <c r="AB390" s="1">
        <f t="shared" si="51"/>
        <v>3.8500000000000285E-4</v>
      </c>
      <c r="AC390" s="1">
        <f t="shared" si="52"/>
        <v>3.8500000000000285E-4</v>
      </c>
      <c r="AD390" s="1" t="str">
        <f t="shared" si="53"/>
        <v/>
      </c>
    </row>
    <row r="391" spans="2:30" ht="30" customHeight="1" x14ac:dyDescent="0.25">
      <c r="B391" s="1">
        <f t="shared" si="54"/>
        <v>3.8600000000000288E-4</v>
      </c>
      <c r="C391" s="79"/>
      <c r="D391" s="15"/>
      <c r="E391" s="79"/>
      <c r="F391" s="79"/>
      <c r="G391" s="79"/>
      <c r="H391" s="79"/>
      <c r="I391" s="83" t="str">
        <f t="shared" ref="I391:I454" si="58">Z391</f>
        <v/>
      </c>
      <c r="J391" s="79"/>
      <c r="K391" s="84"/>
      <c r="L391" s="85"/>
      <c r="W391" s="1" t="str">
        <f t="shared" si="55"/>
        <v/>
      </c>
      <c r="X391" s="1" t="str">
        <f t="shared" si="56"/>
        <v/>
      </c>
      <c r="Y391" s="1" t="str">
        <f t="shared" si="57"/>
        <v/>
      </c>
      <c r="Z391" s="1" t="str">
        <f t="shared" ref="Z391:Z454" si="59">IF(W391="","",IFERROR(W391*X391*Y391,0))</f>
        <v/>
      </c>
      <c r="AB391" s="1">
        <f t="shared" ref="AB391:AB454" si="60">IFERROR(AC391+Z391,AC391)</f>
        <v>3.8600000000000288E-4</v>
      </c>
      <c r="AC391" s="1">
        <f t="shared" ref="AC391:AC454" si="61">AC390+$AC$6</f>
        <v>3.8600000000000288E-4</v>
      </c>
      <c r="AD391" s="1" t="str">
        <f t="shared" ref="AD391:AD454" si="62">IF(C391="","",C391)</f>
        <v/>
      </c>
    </row>
    <row r="392" spans="2:30" ht="30" customHeight="1" x14ac:dyDescent="0.25">
      <c r="B392" s="1">
        <f t="shared" si="54"/>
        <v>3.870000000000029E-4</v>
      </c>
      <c r="C392" s="79"/>
      <c r="D392" s="15"/>
      <c r="E392" s="79"/>
      <c r="F392" s="79"/>
      <c r="G392" s="79"/>
      <c r="H392" s="79"/>
      <c r="I392" s="83" t="str">
        <f t="shared" si="58"/>
        <v/>
      </c>
      <c r="J392" s="79"/>
      <c r="K392" s="84"/>
      <c r="L392" s="85"/>
      <c r="W392" s="1" t="str">
        <f t="shared" si="55"/>
        <v/>
      </c>
      <c r="X392" s="1" t="str">
        <f t="shared" si="56"/>
        <v/>
      </c>
      <c r="Y392" s="1" t="str">
        <f t="shared" si="57"/>
        <v/>
      </c>
      <c r="Z392" s="1" t="str">
        <f t="shared" si="59"/>
        <v/>
      </c>
      <c r="AB392" s="1">
        <f t="shared" si="60"/>
        <v>3.870000000000029E-4</v>
      </c>
      <c r="AC392" s="1">
        <f t="shared" si="61"/>
        <v>3.870000000000029E-4</v>
      </c>
      <c r="AD392" s="1" t="str">
        <f t="shared" si="62"/>
        <v/>
      </c>
    </row>
    <row r="393" spans="2:30" ht="30" customHeight="1" x14ac:dyDescent="0.25">
      <c r="B393" s="1">
        <f t="shared" si="54"/>
        <v>3.8800000000000293E-4</v>
      </c>
      <c r="C393" s="79"/>
      <c r="D393" s="15"/>
      <c r="E393" s="79"/>
      <c r="F393" s="79"/>
      <c r="G393" s="79"/>
      <c r="H393" s="79"/>
      <c r="I393" s="83" t="str">
        <f t="shared" si="58"/>
        <v/>
      </c>
      <c r="J393" s="79"/>
      <c r="K393" s="84"/>
      <c r="L393" s="85"/>
      <c r="W393" s="1" t="str">
        <f t="shared" si="55"/>
        <v/>
      </c>
      <c r="X393" s="1" t="str">
        <f t="shared" si="56"/>
        <v/>
      </c>
      <c r="Y393" s="1" t="str">
        <f t="shared" si="57"/>
        <v/>
      </c>
      <c r="Z393" s="1" t="str">
        <f t="shared" si="59"/>
        <v/>
      </c>
      <c r="AB393" s="1">
        <f t="shared" si="60"/>
        <v>3.8800000000000293E-4</v>
      </c>
      <c r="AC393" s="1">
        <f t="shared" si="61"/>
        <v>3.8800000000000293E-4</v>
      </c>
      <c r="AD393" s="1" t="str">
        <f t="shared" si="62"/>
        <v/>
      </c>
    </row>
    <row r="394" spans="2:30" ht="30" customHeight="1" x14ac:dyDescent="0.25">
      <c r="B394" s="1">
        <f t="shared" si="54"/>
        <v>3.8900000000000295E-4</v>
      </c>
      <c r="C394" s="79"/>
      <c r="D394" s="15"/>
      <c r="E394" s="79"/>
      <c r="F394" s="79"/>
      <c r="G394" s="79"/>
      <c r="H394" s="79"/>
      <c r="I394" s="83" t="str">
        <f t="shared" si="58"/>
        <v/>
      </c>
      <c r="J394" s="79"/>
      <c r="K394" s="84"/>
      <c r="L394" s="85"/>
      <c r="W394" s="1" t="str">
        <f t="shared" si="55"/>
        <v/>
      </c>
      <c r="X394" s="1" t="str">
        <f t="shared" si="56"/>
        <v/>
      </c>
      <c r="Y394" s="1" t="str">
        <f t="shared" si="57"/>
        <v/>
      </c>
      <c r="Z394" s="1" t="str">
        <f t="shared" si="59"/>
        <v/>
      </c>
      <c r="AB394" s="1">
        <f t="shared" si="60"/>
        <v>3.8900000000000295E-4</v>
      </c>
      <c r="AC394" s="1">
        <f t="shared" si="61"/>
        <v>3.8900000000000295E-4</v>
      </c>
      <c r="AD394" s="1" t="str">
        <f t="shared" si="62"/>
        <v/>
      </c>
    </row>
    <row r="395" spans="2:30" ht="30" customHeight="1" x14ac:dyDescent="0.25">
      <c r="B395" s="1">
        <f t="shared" si="54"/>
        <v>3.9000000000000297E-4</v>
      </c>
      <c r="C395" s="79"/>
      <c r="D395" s="15"/>
      <c r="E395" s="79"/>
      <c r="F395" s="79"/>
      <c r="G395" s="79"/>
      <c r="H395" s="79"/>
      <c r="I395" s="83" t="str">
        <f t="shared" si="58"/>
        <v/>
      </c>
      <c r="J395" s="79"/>
      <c r="K395" s="84"/>
      <c r="L395" s="85"/>
      <c r="W395" s="1" t="str">
        <f t="shared" si="55"/>
        <v/>
      </c>
      <c r="X395" s="1" t="str">
        <f t="shared" si="56"/>
        <v/>
      </c>
      <c r="Y395" s="1" t="str">
        <f t="shared" si="57"/>
        <v/>
      </c>
      <c r="Z395" s="1" t="str">
        <f t="shared" si="59"/>
        <v/>
      </c>
      <c r="AB395" s="1">
        <f t="shared" si="60"/>
        <v>3.9000000000000297E-4</v>
      </c>
      <c r="AC395" s="1">
        <f t="shared" si="61"/>
        <v>3.9000000000000297E-4</v>
      </c>
      <c r="AD395" s="1" t="str">
        <f t="shared" si="62"/>
        <v/>
      </c>
    </row>
    <row r="396" spans="2:30" ht="30" customHeight="1" x14ac:dyDescent="0.25">
      <c r="B396" s="1">
        <f t="shared" si="54"/>
        <v>3.91000000000003E-4</v>
      </c>
      <c r="C396" s="79"/>
      <c r="D396" s="15"/>
      <c r="E396" s="79"/>
      <c r="F396" s="79"/>
      <c r="G396" s="79"/>
      <c r="H396" s="79"/>
      <c r="I396" s="83" t="str">
        <f t="shared" si="58"/>
        <v/>
      </c>
      <c r="J396" s="79"/>
      <c r="K396" s="84"/>
      <c r="L396" s="85"/>
      <c r="W396" s="1" t="str">
        <f t="shared" si="55"/>
        <v/>
      </c>
      <c r="X396" s="1" t="str">
        <f t="shared" si="56"/>
        <v/>
      </c>
      <c r="Y396" s="1" t="str">
        <f t="shared" si="57"/>
        <v/>
      </c>
      <c r="Z396" s="1" t="str">
        <f t="shared" si="59"/>
        <v/>
      </c>
      <c r="AB396" s="1">
        <f t="shared" si="60"/>
        <v>3.91000000000003E-4</v>
      </c>
      <c r="AC396" s="1">
        <f t="shared" si="61"/>
        <v>3.91000000000003E-4</v>
      </c>
      <c r="AD396" s="1" t="str">
        <f t="shared" si="62"/>
        <v/>
      </c>
    </row>
    <row r="397" spans="2:30" ht="30" customHeight="1" x14ac:dyDescent="0.25">
      <c r="B397" s="1">
        <f t="shared" si="54"/>
        <v>3.9200000000000302E-4</v>
      </c>
      <c r="C397" s="79"/>
      <c r="D397" s="15"/>
      <c r="E397" s="79"/>
      <c r="F397" s="79"/>
      <c r="G397" s="79"/>
      <c r="H397" s="79"/>
      <c r="I397" s="83" t="str">
        <f t="shared" si="58"/>
        <v/>
      </c>
      <c r="J397" s="79"/>
      <c r="K397" s="84"/>
      <c r="L397" s="85"/>
      <c r="W397" s="1" t="str">
        <f t="shared" si="55"/>
        <v/>
      </c>
      <c r="X397" s="1" t="str">
        <f t="shared" si="56"/>
        <v/>
      </c>
      <c r="Y397" s="1" t="str">
        <f t="shared" si="57"/>
        <v/>
      </c>
      <c r="Z397" s="1" t="str">
        <f t="shared" si="59"/>
        <v/>
      </c>
      <c r="AB397" s="1">
        <f t="shared" si="60"/>
        <v>3.9200000000000302E-4</v>
      </c>
      <c r="AC397" s="1">
        <f t="shared" si="61"/>
        <v>3.9200000000000302E-4</v>
      </c>
      <c r="AD397" s="1" t="str">
        <f t="shared" si="62"/>
        <v/>
      </c>
    </row>
    <row r="398" spans="2:30" ht="30" customHeight="1" x14ac:dyDescent="0.25">
      <c r="B398" s="1">
        <f t="shared" si="54"/>
        <v>3.9300000000000305E-4</v>
      </c>
      <c r="C398" s="79"/>
      <c r="D398" s="15"/>
      <c r="E398" s="79"/>
      <c r="F398" s="79"/>
      <c r="G398" s="79"/>
      <c r="H398" s="79"/>
      <c r="I398" s="83" t="str">
        <f t="shared" si="58"/>
        <v/>
      </c>
      <c r="J398" s="79"/>
      <c r="K398" s="84"/>
      <c r="L398" s="85"/>
      <c r="W398" s="1" t="str">
        <f t="shared" si="55"/>
        <v/>
      </c>
      <c r="X398" s="1" t="str">
        <f t="shared" si="56"/>
        <v/>
      </c>
      <c r="Y398" s="1" t="str">
        <f t="shared" si="57"/>
        <v/>
      </c>
      <c r="Z398" s="1" t="str">
        <f t="shared" si="59"/>
        <v/>
      </c>
      <c r="AB398" s="1">
        <f t="shared" si="60"/>
        <v>3.9300000000000305E-4</v>
      </c>
      <c r="AC398" s="1">
        <f t="shared" si="61"/>
        <v>3.9300000000000305E-4</v>
      </c>
      <c r="AD398" s="1" t="str">
        <f t="shared" si="62"/>
        <v/>
      </c>
    </row>
    <row r="399" spans="2:30" ht="30" customHeight="1" x14ac:dyDescent="0.25">
      <c r="B399" s="1">
        <f t="shared" si="54"/>
        <v>3.9400000000000307E-4</v>
      </c>
      <c r="C399" s="79"/>
      <c r="D399" s="15"/>
      <c r="E399" s="79"/>
      <c r="F399" s="79"/>
      <c r="G399" s="79"/>
      <c r="H399" s="79"/>
      <c r="I399" s="83" t="str">
        <f t="shared" si="58"/>
        <v/>
      </c>
      <c r="J399" s="79"/>
      <c r="K399" s="84"/>
      <c r="L399" s="85"/>
      <c r="W399" s="1" t="str">
        <f t="shared" si="55"/>
        <v/>
      </c>
      <c r="X399" s="1" t="str">
        <f t="shared" si="56"/>
        <v/>
      </c>
      <c r="Y399" s="1" t="str">
        <f t="shared" si="57"/>
        <v/>
      </c>
      <c r="Z399" s="1" t="str">
        <f t="shared" si="59"/>
        <v/>
      </c>
      <c r="AB399" s="1">
        <f t="shared" si="60"/>
        <v>3.9400000000000307E-4</v>
      </c>
      <c r="AC399" s="1">
        <f t="shared" si="61"/>
        <v>3.9400000000000307E-4</v>
      </c>
      <c r="AD399" s="1" t="str">
        <f t="shared" si="62"/>
        <v/>
      </c>
    </row>
    <row r="400" spans="2:30" ht="30" customHeight="1" x14ac:dyDescent="0.25">
      <c r="B400" s="1">
        <f t="shared" si="54"/>
        <v>3.950000000000031E-4</v>
      </c>
      <c r="C400" s="79"/>
      <c r="D400" s="15"/>
      <c r="E400" s="79"/>
      <c r="F400" s="79"/>
      <c r="G400" s="79"/>
      <c r="H400" s="79"/>
      <c r="I400" s="83" t="str">
        <f t="shared" si="58"/>
        <v/>
      </c>
      <c r="J400" s="79"/>
      <c r="K400" s="84"/>
      <c r="L400" s="85"/>
      <c r="W400" s="1" t="str">
        <f t="shared" si="55"/>
        <v/>
      </c>
      <c r="X400" s="1" t="str">
        <f t="shared" si="56"/>
        <v/>
      </c>
      <c r="Y400" s="1" t="str">
        <f t="shared" si="57"/>
        <v/>
      </c>
      <c r="Z400" s="1" t="str">
        <f t="shared" si="59"/>
        <v/>
      </c>
      <c r="AB400" s="1">
        <f t="shared" si="60"/>
        <v>3.950000000000031E-4</v>
      </c>
      <c r="AC400" s="1">
        <f t="shared" si="61"/>
        <v>3.950000000000031E-4</v>
      </c>
      <c r="AD400" s="1" t="str">
        <f t="shared" si="62"/>
        <v/>
      </c>
    </row>
    <row r="401" spans="2:30" ht="30" customHeight="1" x14ac:dyDescent="0.25">
      <c r="B401" s="1">
        <f t="shared" si="54"/>
        <v>3.9600000000000312E-4</v>
      </c>
      <c r="C401" s="79"/>
      <c r="D401" s="15"/>
      <c r="E401" s="79"/>
      <c r="F401" s="79"/>
      <c r="G401" s="79"/>
      <c r="H401" s="79"/>
      <c r="I401" s="83" t="str">
        <f t="shared" si="58"/>
        <v/>
      </c>
      <c r="J401" s="79"/>
      <c r="K401" s="84"/>
      <c r="L401" s="85"/>
      <c r="W401" s="1" t="str">
        <f t="shared" si="55"/>
        <v/>
      </c>
      <c r="X401" s="1" t="str">
        <f t="shared" si="56"/>
        <v/>
      </c>
      <c r="Y401" s="1" t="str">
        <f t="shared" si="57"/>
        <v/>
      </c>
      <c r="Z401" s="1" t="str">
        <f t="shared" si="59"/>
        <v/>
      </c>
      <c r="AB401" s="1">
        <f t="shared" si="60"/>
        <v>3.9600000000000312E-4</v>
      </c>
      <c r="AC401" s="1">
        <f t="shared" si="61"/>
        <v>3.9600000000000312E-4</v>
      </c>
      <c r="AD401" s="1" t="str">
        <f t="shared" si="62"/>
        <v/>
      </c>
    </row>
    <row r="402" spans="2:30" ht="30" customHeight="1" x14ac:dyDescent="0.25">
      <c r="B402" s="1">
        <f t="shared" si="54"/>
        <v>3.9700000000000314E-4</v>
      </c>
      <c r="C402" s="79"/>
      <c r="D402" s="15"/>
      <c r="E402" s="79"/>
      <c r="F402" s="79"/>
      <c r="G402" s="79"/>
      <c r="H402" s="79"/>
      <c r="I402" s="83" t="str">
        <f t="shared" si="58"/>
        <v/>
      </c>
      <c r="J402" s="79"/>
      <c r="K402" s="84"/>
      <c r="L402" s="85"/>
      <c r="W402" s="1" t="str">
        <f t="shared" si="55"/>
        <v/>
      </c>
      <c r="X402" s="1" t="str">
        <f t="shared" si="56"/>
        <v/>
      </c>
      <c r="Y402" s="1" t="str">
        <f t="shared" si="57"/>
        <v/>
      </c>
      <c r="Z402" s="1" t="str">
        <f t="shared" si="59"/>
        <v/>
      </c>
      <c r="AB402" s="1">
        <f t="shared" si="60"/>
        <v>3.9700000000000314E-4</v>
      </c>
      <c r="AC402" s="1">
        <f t="shared" si="61"/>
        <v>3.9700000000000314E-4</v>
      </c>
      <c r="AD402" s="1" t="str">
        <f t="shared" si="62"/>
        <v/>
      </c>
    </row>
    <row r="403" spans="2:30" ht="30" customHeight="1" x14ac:dyDescent="0.25">
      <c r="B403" s="1">
        <f t="shared" si="54"/>
        <v>3.9800000000000317E-4</v>
      </c>
      <c r="C403" s="79"/>
      <c r="D403" s="15"/>
      <c r="E403" s="79"/>
      <c r="F403" s="79"/>
      <c r="G403" s="79"/>
      <c r="H403" s="79"/>
      <c r="I403" s="83" t="str">
        <f t="shared" si="58"/>
        <v/>
      </c>
      <c r="J403" s="79"/>
      <c r="K403" s="84"/>
      <c r="L403" s="85"/>
      <c r="W403" s="1" t="str">
        <f t="shared" si="55"/>
        <v/>
      </c>
      <c r="X403" s="1" t="str">
        <f t="shared" si="56"/>
        <v/>
      </c>
      <c r="Y403" s="1" t="str">
        <f t="shared" si="57"/>
        <v/>
      </c>
      <c r="Z403" s="1" t="str">
        <f t="shared" si="59"/>
        <v/>
      </c>
      <c r="AB403" s="1">
        <f t="shared" si="60"/>
        <v>3.9800000000000317E-4</v>
      </c>
      <c r="AC403" s="1">
        <f t="shared" si="61"/>
        <v>3.9800000000000317E-4</v>
      </c>
      <c r="AD403" s="1" t="str">
        <f t="shared" si="62"/>
        <v/>
      </c>
    </row>
    <row r="404" spans="2:30" ht="30" customHeight="1" x14ac:dyDescent="0.25">
      <c r="B404" s="1">
        <f t="shared" si="54"/>
        <v>3.9900000000000319E-4</v>
      </c>
      <c r="C404" s="79"/>
      <c r="D404" s="15"/>
      <c r="E404" s="79"/>
      <c r="F404" s="79"/>
      <c r="G404" s="79"/>
      <c r="H404" s="79"/>
      <c r="I404" s="83" t="str">
        <f t="shared" si="58"/>
        <v/>
      </c>
      <c r="J404" s="79"/>
      <c r="K404" s="84"/>
      <c r="L404" s="85"/>
      <c r="W404" s="1" t="str">
        <f t="shared" si="55"/>
        <v/>
      </c>
      <c r="X404" s="1" t="str">
        <f t="shared" si="56"/>
        <v/>
      </c>
      <c r="Y404" s="1" t="str">
        <f t="shared" si="57"/>
        <v/>
      </c>
      <c r="Z404" s="1" t="str">
        <f t="shared" si="59"/>
        <v/>
      </c>
      <c r="AB404" s="1">
        <f t="shared" si="60"/>
        <v>3.9900000000000319E-4</v>
      </c>
      <c r="AC404" s="1">
        <f t="shared" si="61"/>
        <v>3.9900000000000319E-4</v>
      </c>
      <c r="AD404" s="1" t="str">
        <f t="shared" si="62"/>
        <v/>
      </c>
    </row>
    <row r="405" spans="2:30" ht="30" customHeight="1" x14ac:dyDescent="0.25">
      <c r="B405" s="1">
        <f t="shared" si="54"/>
        <v>4.0000000000000322E-4</v>
      </c>
      <c r="C405" s="79"/>
      <c r="D405" s="15"/>
      <c r="E405" s="79"/>
      <c r="F405" s="79"/>
      <c r="G405" s="79"/>
      <c r="H405" s="79"/>
      <c r="I405" s="83" t="str">
        <f t="shared" si="58"/>
        <v/>
      </c>
      <c r="J405" s="79"/>
      <c r="K405" s="84"/>
      <c r="L405" s="85"/>
      <c r="W405" s="1" t="str">
        <f t="shared" si="55"/>
        <v/>
      </c>
      <c r="X405" s="1" t="str">
        <f t="shared" si="56"/>
        <v/>
      </c>
      <c r="Y405" s="1" t="str">
        <f t="shared" si="57"/>
        <v/>
      </c>
      <c r="Z405" s="1" t="str">
        <f t="shared" si="59"/>
        <v/>
      </c>
      <c r="AB405" s="1">
        <f t="shared" si="60"/>
        <v>4.0000000000000322E-4</v>
      </c>
      <c r="AC405" s="1">
        <f t="shared" si="61"/>
        <v>4.0000000000000322E-4</v>
      </c>
      <c r="AD405" s="1" t="str">
        <f t="shared" si="62"/>
        <v/>
      </c>
    </row>
    <row r="406" spans="2:30" ht="30" customHeight="1" x14ac:dyDescent="0.25">
      <c r="B406" s="1">
        <f t="shared" si="54"/>
        <v>4.0100000000000324E-4</v>
      </c>
      <c r="C406" s="79"/>
      <c r="D406" s="15"/>
      <c r="E406" s="79"/>
      <c r="F406" s="79"/>
      <c r="G406" s="79"/>
      <c r="H406" s="79"/>
      <c r="I406" s="83" t="str">
        <f t="shared" si="58"/>
        <v/>
      </c>
      <c r="J406" s="79"/>
      <c r="K406" s="84"/>
      <c r="L406" s="85"/>
      <c r="W406" s="1" t="str">
        <f t="shared" si="55"/>
        <v/>
      </c>
      <c r="X406" s="1" t="str">
        <f t="shared" si="56"/>
        <v/>
      </c>
      <c r="Y406" s="1" t="str">
        <f t="shared" si="57"/>
        <v/>
      </c>
      <c r="Z406" s="1" t="str">
        <f t="shared" si="59"/>
        <v/>
      </c>
      <c r="AB406" s="1">
        <f t="shared" si="60"/>
        <v>4.0100000000000324E-4</v>
      </c>
      <c r="AC406" s="1">
        <f t="shared" si="61"/>
        <v>4.0100000000000324E-4</v>
      </c>
      <c r="AD406" s="1" t="str">
        <f t="shared" si="62"/>
        <v/>
      </c>
    </row>
    <row r="407" spans="2:30" ht="30" customHeight="1" x14ac:dyDescent="0.25">
      <c r="B407" s="1">
        <f t="shared" si="54"/>
        <v>4.0200000000000327E-4</v>
      </c>
      <c r="C407" s="79"/>
      <c r="D407" s="15"/>
      <c r="E407" s="79"/>
      <c r="F407" s="79"/>
      <c r="G407" s="79"/>
      <c r="H407" s="79"/>
      <c r="I407" s="83" t="str">
        <f t="shared" si="58"/>
        <v/>
      </c>
      <c r="J407" s="79"/>
      <c r="K407" s="84"/>
      <c r="L407" s="85"/>
      <c r="W407" s="1" t="str">
        <f t="shared" si="55"/>
        <v/>
      </c>
      <c r="X407" s="1" t="str">
        <f t="shared" si="56"/>
        <v/>
      </c>
      <c r="Y407" s="1" t="str">
        <f t="shared" si="57"/>
        <v/>
      </c>
      <c r="Z407" s="1" t="str">
        <f t="shared" si="59"/>
        <v/>
      </c>
      <c r="AB407" s="1">
        <f t="shared" si="60"/>
        <v>4.0200000000000327E-4</v>
      </c>
      <c r="AC407" s="1">
        <f t="shared" si="61"/>
        <v>4.0200000000000327E-4</v>
      </c>
      <c r="AD407" s="1" t="str">
        <f t="shared" si="62"/>
        <v/>
      </c>
    </row>
    <row r="408" spans="2:30" ht="30" customHeight="1" x14ac:dyDescent="0.25">
      <c r="B408" s="1">
        <f t="shared" si="54"/>
        <v>4.0300000000000329E-4</v>
      </c>
      <c r="C408" s="79"/>
      <c r="D408" s="15"/>
      <c r="E408" s="79"/>
      <c r="F408" s="79"/>
      <c r="G408" s="79"/>
      <c r="H408" s="79"/>
      <c r="I408" s="83" t="str">
        <f t="shared" si="58"/>
        <v/>
      </c>
      <c r="J408" s="79"/>
      <c r="K408" s="84"/>
      <c r="L408" s="85"/>
      <c r="W408" s="1" t="str">
        <f t="shared" si="55"/>
        <v/>
      </c>
      <c r="X408" s="1" t="str">
        <f t="shared" si="56"/>
        <v/>
      </c>
      <c r="Y408" s="1" t="str">
        <f t="shared" si="57"/>
        <v/>
      </c>
      <c r="Z408" s="1" t="str">
        <f t="shared" si="59"/>
        <v/>
      </c>
      <c r="AB408" s="1">
        <f t="shared" si="60"/>
        <v>4.0300000000000329E-4</v>
      </c>
      <c r="AC408" s="1">
        <f t="shared" si="61"/>
        <v>4.0300000000000329E-4</v>
      </c>
      <c r="AD408" s="1" t="str">
        <f t="shared" si="62"/>
        <v/>
      </c>
    </row>
    <row r="409" spans="2:30" ht="30" customHeight="1" x14ac:dyDescent="0.25">
      <c r="B409" s="1">
        <f t="shared" si="54"/>
        <v>4.0400000000000331E-4</v>
      </c>
      <c r="C409" s="79"/>
      <c r="D409" s="15"/>
      <c r="E409" s="79"/>
      <c r="F409" s="79"/>
      <c r="G409" s="79"/>
      <c r="H409" s="79"/>
      <c r="I409" s="83" t="str">
        <f t="shared" si="58"/>
        <v/>
      </c>
      <c r="J409" s="79"/>
      <c r="K409" s="84"/>
      <c r="L409" s="85"/>
      <c r="W409" s="1" t="str">
        <f t="shared" si="55"/>
        <v/>
      </c>
      <c r="X409" s="1" t="str">
        <f t="shared" si="56"/>
        <v/>
      </c>
      <c r="Y409" s="1" t="str">
        <f t="shared" si="57"/>
        <v/>
      </c>
      <c r="Z409" s="1" t="str">
        <f t="shared" si="59"/>
        <v/>
      </c>
      <c r="AB409" s="1">
        <f t="shared" si="60"/>
        <v>4.0400000000000331E-4</v>
      </c>
      <c r="AC409" s="1">
        <f t="shared" si="61"/>
        <v>4.0400000000000331E-4</v>
      </c>
      <c r="AD409" s="1" t="str">
        <f t="shared" si="62"/>
        <v/>
      </c>
    </row>
    <row r="410" spans="2:30" ht="30" customHeight="1" x14ac:dyDescent="0.25">
      <c r="B410" s="1">
        <f t="shared" si="54"/>
        <v>4.0500000000000334E-4</v>
      </c>
      <c r="C410" s="79"/>
      <c r="D410" s="15"/>
      <c r="E410" s="79"/>
      <c r="F410" s="79"/>
      <c r="G410" s="79"/>
      <c r="H410" s="79"/>
      <c r="I410" s="83" t="str">
        <f t="shared" si="58"/>
        <v/>
      </c>
      <c r="J410" s="79"/>
      <c r="K410" s="84"/>
      <c r="L410" s="85"/>
      <c r="W410" s="1" t="str">
        <f t="shared" si="55"/>
        <v/>
      </c>
      <c r="X410" s="1" t="str">
        <f t="shared" si="56"/>
        <v/>
      </c>
      <c r="Y410" s="1" t="str">
        <f t="shared" si="57"/>
        <v/>
      </c>
      <c r="Z410" s="1" t="str">
        <f t="shared" si="59"/>
        <v/>
      </c>
      <c r="AB410" s="1">
        <f t="shared" si="60"/>
        <v>4.0500000000000334E-4</v>
      </c>
      <c r="AC410" s="1">
        <f t="shared" si="61"/>
        <v>4.0500000000000334E-4</v>
      </c>
      <c r="AD410" s="1" t="str">
        <f t="shared" si="62"/>
        <v/>
      </c>
    </row>
    <row r="411" spans="2:30" ht="30" customHeight="1" x14ac:dyDescent="0.25">
      <c r="B411" s="1">
        <f t="shared" si="54"/>
        <v>4.0600000000000336E-4</v>
      </c>
      <c r="C411" s="79"/>
      <c r="D411" s="15"/>
      <c r="E411" s="79"/>
      <c r="F411" s="79"/>
      <c r="G411" s="79"/>
      <c r="H411" s="79"/>
      <c r="I411" s="83" t="str">
        <f t="shared" si="58"/>
        <v/>
      </c>
      <c r="J411" s="79"/>
      <c r="K411" s="84"/>
      <c r="L411" s="85"/>
      <c r="W411" s="1" t="str">
        <f t="shared" si="55"/>
        <v/>
      </c>
      <c r="X411" s="1" t="str">
        <f t="shared" si="56"/>
        <v/>
      </c>
      <c r="Y411" s="1" t="str">
        <f t="shared" si="57"/>
        <v/>
      </c>
      <c r="Z411" s="1" t="str">
        <f t="shared" si="59"/>
        <v/>
      </c>
      <c r="AB411" s="1">
        <f t="shared" si="60"/>
        <v>4.0600000000000336E-4</v>
      </c>
      <c r="AC411" s="1">
        <f t="shared" si="61"/>
        <v>4.0600000000000336E-4</v>
      </c>
      <c r="AD411" s="1" t="str">
        <f t="shared" si="62"/>
        <v/>
      </c>
    </row>
    <row r="412" spans="2:30" ht="30" customHeight="1" x14ac:dyDescent="0.25">
      <c r="B412" s="1">
        <f t="shared" si="54"/>
        <v>4.0700000000000339E-4</v>
      </c>
      <c r="C412" s="79"/>
      <c r="D412" s="15"/>
      <c r="E412" s="79"/>
      <c r="F412" s="79"/>
      <c r="G412" s="79"/>
      <c r="H412" s="79"/>
      <c r="I412" s="83" t="str">
        <f t="shared" si="58"/>
        <v/>
      </c>
      <c r="J412" s="79"/>
      <c r="K412" s="84"/>
      <c r="L412" s="85"/>
      <c r="W412" s="1" t="str">
        <f t="shared" si="55"/>
        <v/>
      </c>
      <c r="X412" s="1" t="str">
        <f t="shared" si="56"/>
        <v/>
      </c>
      <c r="Y412" s="1" t="str">
        <f t="shared" si="57"/>
        <v/>
      </c>
      <c r="Z412" s="1" t="str">
        <f t="shared" si="59"/>
        <v/>
      </c>
      <c r="AB412" s="1">
        <f t="shared" si="60"/>
        <v>4.0700000000000339E-4</v>
      </c>
      <c r="AC412" s="1">
        <f t="shared" si="61"/>
        <v>4.0700000000000339E-4</v>
      </c>
      <c r="AD412" s="1" t="str">
        <f t="shared" si="62"/>
        <v/>
      </c>
    </row>
    <row r="413" spans="2:30" ht="30" customHeight="1" x14ac:dyDescent="0.25">
      <c r="B413" s="1">
        <f t="shared" si="54"/>
        <v>4.0800000000000341E-4</v>
      </c>
      <c r="C413" s="79"/>
      <c r="D413" s="15"/>
      <c r="E413" s="79"/>
      <c r="F413" s="79"/>
      <c r="G413" s="79"/>
      <c r="H413" s="79"/>
      <c r="I413" s="83" t="str">
        <f t="shared" si="58"/>
        <v/>
      </c>
      <c r="J413" s="79"/>
      <c r="K413" s="84"/>
      <c r="L413" s="85"/>
      <c r="W413" s="1" t="str">
        <f t="shared" si="55"/>
        <v/>
      </c>
      <c r="X413" s="1" t="str">
        <f t="shared" si="56"/>
        <v/>
      </c>
      <c r="Y413" s="1" t="str">
        <f t="shared" si="57"/>
        <v/>
      </c>
      <c r="Z413" s="1" t="str">
        <f t="shared" si="59"/>
        <v/>
      </c>
      <c r="AB413" s="1">
        <f t="shared" si="60"/>
        <v>4.0800000000000341E-4</v>
      </c>
      <c r="AC413" s="1">
        <f t="shared" si="61"/>
        <v>4.0800000000000341E-4</v>
      </c>
      <c r="AD413" s="1" t="str">
        <f t="shared" si="62"/>
        <v/>
      </c>
    </row>
    <row r="414" spans="2:30" ht="30" customHeight="1" x14ac:dyDescent="0.25">
      <c r="B414" s="1">
        <f t="shared" si="54"/>
        <v>4.0900000000000344E-4</v>
      </c>
      <c r="C414" s="79"/>
      <c r="D414" s="15"/>
      <c r="E414" s="79"/>
      <c r="F414" s="79"/>
      <c r="G414" s="79"/>
      <c r="H414" s="79"/>
      <c r="I414" s="83" t="str">
        <f t="shared" si="58"/>
        <v/>
      </c>
      <c r="J414" s="79"/>
      <c r="K414" s="84"/>
      <c r="L414" s="85"/>
      <c r="W414" s="1" t="str">
        <f t="shared" si="55"/>
        <v/>
      </c>
      <c r="X414" s="1" t="str">
        <f t="shared" si="56"/>
        <v/>
      </c>
      <c r="Y414" s="1" t="str">
        <f t="shared" si="57"/>
        <v/>
      </c>
      <c r="Z414" s="1" t="str">
        <f t="shared" si="59"/>
        <v/>
      </c>
      <c r="AB414" s="1">
        <f t="shared" si="60"/>
        <v>4.0900000000000344E-4</v>
      </c>
      <c r="AC414" s="1">
        <f t="shared" si="61"/>
        <v>4.0900000000000344E-4</v>
      </c>
      <c r="AD414" s="1" t="str">
        <f t="shared" si="62"/>
        <v/>
      </c>
    </row>
    <row r="415" spans="2:30" ht="30" customHeight="1" x14ac:dyDescent="0.25">
      <c r="B415" s="1">
        <f t="shared" si="54"/>
        <v>4.1000000000000346E-4</v>
      </c>
      <c r="C415" s="79"/>
      <c r="D415" s="15"/>
      <c r="E415" s="79"/>
      <c r="F415" s="79"/>
      <c r="G415" s="79"/>
      <c r="H415" s="79"/>
      <c r="I415" s="83" t="str">
        <f t="shared" si="58"/>
        <v/>
      </c>
      <c r="J415" s="79"/>
      <c r="K415" s="84"/>
      <c r="L415" s="85"/>
      <c r="W415" s="1" t="str">
        <f t="shared" si="55"/>
        <v/>
      </c>
      <c r="X415" s="1" t="str">
        <f t="shared" si="56"/>
        <v/>
      </c>
      <c r="Y415" s="1" t="str">
        <f t="shared" si="57"/>
        <v/>
      </c>
      <c r="Z415" s="1" t="str">
        <f t="shared" si="59"/>
        <v/>
      </c>
      <c r="AB415" s="1">
        <f t="shared" si="60"/>
        <v>4.1000000000000346E-4</v>
      </c>
      <c r="AC415" s="1">
        <f t="shared" si="61"/>
        <v>4.1000000000000346E-4</v>
      </c>
      <c r="AD415" s="1" t="str">
        <f t="shared" si="62"/>
        <v/>
      </c>
    </row>
    <row r="416" spans="2:30" ht="30" customHeight="1" x14ac:dyDescent="0.25">
      <c r="B416" s="1">
        <f t="shared" si="54"/>
        <v>4.1100000000000348E-4</v>
      </c>
      <c r="C416" s="79"/>
      <c r="D416" s="15"/>
      <c r="E416" s="79"/>
      <c r="F416" s="79"/>
      <c r="G416" s="79"/>
      <c r="H416" s="79"/>
      <c r="I416" s="83" t="str">
        <f t="shared" si="58"/>
        <v/>
      </c>
      <c r="J416" s="79"/>
      <c r="K416" s="84"/>
      <c r="L416" s="85"/>
      <c r="W416" s="1" t="str">
        <f t="shared" si="55"/>
        <v/>
      </c>
      <c r="X416" s="1" t="str">
        <f t="shared" si="56"/>
        <v/>
      </c>
      <c r="Y416" s="1" t="str">
        <f t="shared" si="57"/>
        <v/>
      </c>
      <c r="Z416" s="1" t="str">
        <f t="shared" si="59"/>
        <v/>
      </c>
      <c r="AB416" s="1">
        <f t="shared" si="60"/>
        <v>4.1100000000000348E-4</v>
      </c>
      <c r="AC416" s="1">
        <f t="shared" si="61"/>
        <v>4.1100000000000348E-4</v>
      </c>
      <c r="AD416" s="1" t="str">
        <f t="shared" si="62"/>
        <v/>
      </c>
    </row>
    <row r="417" spans="2:30" ht="30" customHeight="1" x14ac:dyDescent="0.25">
      <c r="B417" s="1">
        <f t="shared" si="54"/>
        <v>4.1200000000000351E-4</v>
      </c>
      <c r="C417" s="79"/>
      <c r="D417" s="15"/>
      <c r="E417" s="79"/>
      <c r="F417" s="79"/>
      <c r="G417" s="79"/>
      <c r="H417" s="79"/>
      <c r="I417" s="83" t="str">
        <f t="shared" si="58"/>
        <v/>
      </c>
      <c r="J417" s="79"/>
      <c r="K417" s="84"/>
      <c r="L417" s="85"/>
      <c r="W417" s="1" t="str">
        <f t="shared" si="55"/>
        <v/>
      </c>
      <c r="X417" s="1" t="str">
        <f t="shared" si="56"/>
        <v/>
      </c>
      <c r="Y417" s="1" t="str">
        <f t="shared" si="57"/>
        <v/>
      </c>
      <c r="Z417" s="1" t="str">
        <f t="shared" si="59"/>
        <v/>
      </c>
      <c r="AB417" s="1">
        <f t="shared" si="60"/>
        <v>4.1200000000000351E-4</v>
      </c>
      <c r="AC417" s="1">
        <f t="shared" si="61"/>
        <v>4.1200000000000351E-4</v>
      </c>
      <c r="AD417" s="1" t="str">
        <f t="shared" si="62"/>
        <v/>
      </c>
    </row>
    <row r="418" spans="2:30" ht="30" customHeight="1" x14ac:dyDescent="0.25">
      <c r="B418" s="1">
        <f t="shared" si="54"/>
        <v>4.1300000000000353E-4</v>
      </c>
      <c r="C418" s="79"/>
      <c r="D418" s="15"/>
      <c r="E418" s="79"/>
      <c r="F418" s="79"/>
      <c r="G418" s="79"/>
      <c r="H418" s="79"/>
      <c r="I418" s="83" t="str">
        <f t="shared" si="58"/>
        <v/>
      </c>
      <c r="J418" s="79"/>
      <c r="K418" s="84"/>
      <c r="L418" s="85"/>
      <c r="W418" s="1" t="str">
        <f t="shared" si="55"/>
        <v/>
      </c>
      <c r="X418" s="1" t="str">
        <f t="shared" si="56"/>
        <v/>
      </c>
      <c r="Y418" s="1" t="str">
        <f t="shared" si="57"/>
        <v/>
      </c>
      <c r="Z418" s="1" t="str">
        <f t="shared" si="59"/>
        <v/>
      </c>
      <c r="AB418" s="1">
        <f t="shared" si="60"/>
        <v>4.1300000000000353E-4</v>
      </c>
      <c r="AC418" s="1">
        <f t="shared" si="61"/>
        <v>4.1300000000000353E-4</v>
      </c>
      <c r="AD418" s="1" t="str">
        <f t="shared" si="62"/>
        <v/>
      </c>
    </row>
    <row r="419" spans="2:30" ht="30" customHeight="1" x14ac:dyDescent="0.25">
      <c r="B419" s="1">
        <f t="shared" si="54"/>
        <v>4.1400000000000356E-4</v>
      </c>
      <c r="C419" s="79"/>
      <c r="D419" s="15"/>
      <c r="E419" s="79"/>
      <c r="F419" s="79"/>
      <c r="G419" s="79"/>
      <c r="H419" s="79"/>
      <c r="I419" s="83" t="str">
        <f t="shared" si="58"/>
        <v/>
      </c>
      <c r="J419" s="79"/>
      <c r="K419" s="84"/>
      <c r="L419" s="85"/>
      <c r="W419" s="1" t="str">
        <f t="shared" si="55"/>
        <v/>
      </c>
      <c r="X419" s="1" t="str">
        <f t="shared" si="56"/>
        <v/>
      </c>
      <c r="Y419" s="1" t="str">
        <f t="shared" si="57"/>
        <v/>
      </c>
      <c r="Z419" s="1" t="str">
        <f t="shared" si="59"/>
        <v/>
      </c>
      <c r="AB419" s="1">
        <f t="shared" si="60"/>
        <v>4.1400000000000356E-4</v>
      </c>
      <c r="AC419" s="1">
        <f t="shared" si="61"/>
        <v>4.1400000000000356E-4</v>
      </c>
      <c r="AD419" s="1" t="str">
        <f t="shared" si="62"/>
        <v/>
      </c>
    </row>
    <row r="420" spans="2:30" ht="30" customHeight="1" x14ac:dyDescent="0.25">
      <c r="B420" s="1">
        <f t="shared" si="54"/>
        <v>4.1500000000000358E-4</v>
      </c>
      <c r="C420" s="79"/>
      <c r="D420" s="15"/>
      <c r="E420" s="79"/>
      <c r="F420" s="79"/>
      <c r="G420" s="79"/>
      <c r="H420" s="79"/>
      <c r="I420" s="83" t="str">
        <f t="shared" si="58"/>
        <v/>
      </c>
      <c r="J420" s="79"/>
      <c r="K420" s="84"/>
      <c r="L420" s="85"/>
      <c r="W420" s="1" t="str">
        <f t="shared" si="55"/>
        <v/>
      </c>
      <c r="X420" s="1" t="str">
        <f t="shared" si="56"/>
        <v/>
      </c>
      <c r="Y420" s="1" t="str">
        <f t="shared" si="57"/>
        <v/>
      </c>
      <c r="Z420" s="1" t="str">
        <f t="shared" si="59"/>
        <v/>
      </c>
      <c r="AB420" s="1">
        <f t="shared" si="60"/>
        <v>4.1500000000000358E-4</v>
      </c>
      <c r="AC420" s="1">
        <f t="shared" si="61"/>
        <v>4.1500000000000358E-4</v>
      </c>
      <c r="AD420" s="1" t="str">
        <f t="shared" si="62"/>
        <v/>
      </c>
    </row>
    <row r="421" spans="2:30" ht="30" customHeight="1" x14ac:dyDescent="0.25">
      <c r="B421" s="1">
        <f t="shared" si="54"/>
        <v>4.1600000000000361E-4</v>
      </c>
      <c r="C421" s="79"/>
      <c r="D421" s="15"/>
      <c r="E421" s="79"/>
      <c r="F421" s="79"/>
      <c r="G421" s="79"/>
      <c r="H421" s="79"/>
      <c r="I421" s="83" t="str">
        <f t="shared" si="58"/>
        <v/>
      </c>
      <c r="J421" s="79"/>
      <c r="K421" s="84"/>
      <c r="L421" s="85"/>
      <c r="W421" s="1" t="str">
        <f t="shared" si="55"/>
        <v/>
      </c>
      <c r="X421" s="1" t="str">
        <f t="shared" si="56"/>
        <v/>
      </c>
      <c r="Y421" s="1" t="str">
        <f t="shared" si="57"/>
        <v/>
      </c>
      <c r="Z421" s="1" t="str">
        <f t="shared" si="59"/>
        <v/>
      </c>
      <c r="AB421" s="1">
        <f t="shared" si="60"/>
        <v>4.1600000000000361E-4</v>
      </c>
      <c r="AC421" s="1">
        <f t="shared" si="61"/>
        <v>4.1600000000000361E-4</v>
      </c>
      <c r="AD421" s="1" t="str">
        <f t="shared" si="62"/>
        <v/>
      </c>
    </row>
    <row r="422" spans="2:30" ht="30" customHeight="1" x14ac:dyDescent="0.25">
      <c r="B422" s="1">
        <f t="shared" si="54"/>
        <v>4.1700000000000363E-4</v>
      </c>
      <c r="C422" s="79"/>
      <c r="D422" s="15"/>
      <c r="E422" s="79"/>
      <c r="F422" s="79"/>
      <c r="G422" s="79"/>
      <c r="H422" s="79"/>
      <c r="I422" s="83" t="str">
        <f t="shared" si="58"/>
        <v/>
      </c>
      <c r="J422" s="79"/>
      <c r="K422" s="84"/>
      <c r="L422" s="85"/>
      <c r="W422" s="1" t="str">
        <f t="shared" si="55"/>
        <v/>
      </c>
      <c r="X422" s="1" t="str">
        <f t="shared" si="56"/>
        <v/>
      </c>
      <c r="Y422" s="1" t="str">
        <f t="shared" si="57"/>
        <v/>
      </c>
      <c r="Z422" s="1" t="str">
        <f t="shared" si="59"/>
        <v/>
      </c>
      <c r="AB422" s="1">
        <f t="shared" si="60"/>
        <v>4.1700000000000363E-4</v>
      </c>
      <c r="AC422" s="1">
        <f t="shared" si="61"/>
        <v>4.1700000000000363E-4</v>
      </c>
      <c r="AD422" s="1" t="str">
        <f t="shared" si="62"/>
        <v/>
      </c>
    </row>
    <row r="423" spans="2:30" ht="30" customHeight="1" x14ac:dyDescent="0.25">
      <c r="B423" s="1">
        <f t="shared" si="54"/>
        <v>4.1800000000000366E-4</v>
      </c>
      <c r="C423" s="79"/>
      <c r="D423" s="15"/>
      <c r="E423" s="79"/>
      <c r="F423" s="79"/>
      <c r="G423" s="79"/>
      <c r="H423" s="79"/>
      <c r="I423" s="83" t="str">
        <f t="shared" si="58"/>
        <v/>
      </c>
      <c r="J423" s="79"/>
      <c r="K423" s="84"/>
      <c r="L423" s="85"/>
      <c r="W423" s="1" t="str">
        <f t="shared" si="55"/>
        <v/>
      </c>
      <c r="X423" s="1" t="str">
        <f t="shared" si="56"/>
        <v/>
      </c>
      <c r="Y423" s="1" t="str">
        <f t="shared" si="57"/>
        <v/>
      </c>
      <c r="Z423" s="1" t="str">
        <f t="shared" si="59"/>
        <v/>
      </c>
      <c r="AB423" s="1">
        <f t="shared" si="60"/>
        <v>4.1800000000000366E-4</v>
      </c>
      <c r="AC423" s="1">
        <f t="shared" si="61"/>
        <v>4.1800000000000366E-4</v>
      </c>
      <c r="AD423" s="1" t="str">
        <f t="shared" si="62"/>
        <v/>
      </c>
    </row>
    <row r="424" spans="2:30" ht="30" customHeight="1" x14ac:dyDescent="0.25">
      <c r="B424" s="1">
        <f t="shared" si="54"/>
        <v>4.1900000000000368E-4</v>
      </c>
      <c r="C424" s="79"/>
      <c r="D424" s="15"/>
      <c r="E424" s="79"/>
      <c r="F424" s="79"/>
      <c r="G424" s="79"/>
      <c r="H424" s="79"/>
      <c r="I424" s="83" t="str">
        <f t="shared" si="58"/>
        <v/>
      </c>
      <c r="J424" s="79"/>
      <c r="K424" s="84"/>
      <c r="L424" s="85"/>
      <c r="W424" s="1" t="str">
        <f t="shared" si="55"/>
        <v/>
      </c>
      <c r="X424" s="1" t="str">
        <f t="shared" si="56"/>
        <v/>
      </c>
      <c r="Y424" s="1" t="str">
        <f t="shared" si="57"/>
        <v/>
      </c>
      <c r="Z424" s="1" t="str">
        <f t="shared" si="59"/>
        <v/>
      </c>
      <c r="AB424" s="1">
        <f t="shared" si="60"/>
        <v>4.1900000000000368E-4</v>
      </c>
      <c r="AC424" s="1">
        <f t="shared" si="61"/>
        <v>4.1900000000000368E-4</v>
      </c>
      <c r="AD424" s="1" t="str">
        <f t="shared" si="62"/>
        <v/>
      </c>
    </row>
    <row r="425" spans="2:30" ht="30" customHeight="1" x14ac:dyDescent="0.25">
      <c r="B425" s="1">
        <f t="shared" si="54"/>
        <v>4.200000000000037E-4</v>
      </c>
      <c r="C425" s="79"/>
      <c r="D425" s="15"/>
      <c r="E425" s="79"/>
      <c r="F425" s="79"/>
      <c r="G425" s="79"/>
      <c r="H425" s="79"/>
      <c r="I425" s="83" t="str">
        <f t="shared" si="58"/>
        <v/>
      </c>
      <c r="J425" s="79"/>
      <c r="K425" s="84"/>
      <c r="L425" s="85"/>
      <c r="W425" s="1" t="str">
        <f t="shared" si="55"/>
        <v/>
      </c>
      <c r="X425" s="1" t="str">
        <f t="shared" si="56"/>
        <v/>
      </c>
      <c r="Y425" s="1" t="str">
        <f t="shared" si="57"/>
        <v/>
      </c>
      <c r="Z425" s="1" t="str">
        <f t="shared" si="59"/>
        <v/>
      </c>
      <c r="AB425" s="1">
        <f t="shared" si="60"/>
        <v>4.200000000000037E-4</v>
      </c>
      <c r="AC425" s="1">
        <f t="shared" si="61"/>
        <v>4.200000000000037E-4</v>
      </c>
      <c r="AD425" s="1" t="str">
        <f t="shared" si="62"/>
        <v/>
      </c>
    </row>
    <row r="426" spans="2:30" ht="30" customHeight="1" x14ac:dyDescent="0.25">
      <c r="B426" s="1">
        <f t="shared" si="54"/>
        <v>4.2100000000000373E-4</v>
      </c>
      <c r="C426" s="79"/>
      <c r="D426" s="15"/>
      <c r="E426" s="79"/>
      <c r="F426" s="79"/>
      <c r="G426" s="79"/>
      <c r="H426" s="79"/>
      <c r="I426" s="83" t="str">
        <f t="shared" si="58"/>
        <v/>
      </c>
      <c r="J426" s="79"/>
      <c r="K426" s="84"/>
      <c r="L426" s="85"/>
      <c r="W426" s="1" t="str">
        <f t="shared" si="55"/>
        <v/>
      </c>
      <c r="X426" s="1" t="str">
        <f t="shared" si="56"/>
        <v/>
      </c>
      <c r="Y426" s="1" t="str">
        <f t="shared" si="57"/>
        <v/>
      </c>
      <c r="Z426" s="1" t="str">
        <f t="shared" si="59"/>
        <v/>
      </c>
      <c r="AB426" s="1">
        <f t="shared" si="60"/>
        <v>4.2100000000000373E-4</v>
      </c>
      <c r="AC426" s="1">
        <f t="shared" si="61"/>
        <v>4.2100000000000373E-4</v>
      </c>
      <c r="AD426" s="1" t="str">
        <f t="shared" si="62"/>
        <v/>
      </c>
    </row>
    <row r="427" spans="2:30" ht="30" customHeight="1" x14ac:dyDescent="0.25">
      <c r="B427" s="1">
        <f t="shared" si="54"/>
        <v>4.2200000000000375E-4</v>
      </c>
      <c r="C427" s="79"/>
      <c r="D427" s="15"/>
      <c r="E427" s="79"/>
      <c r="F427" s="79"/>
      <c r="G427" s="79"/>
      <c r="H427" s="79"/>
      <c r="I427" s="83" t="str">
        <f t="shared" si="58"/>
        <v/>
      </c>
      <c r="J427" s="79"/>
      <c r="K427" s="84"/>
      <c r="L427" s="85"/>
      <c r="W427" s="1" t="str">
        <f t="shared" si="55"/>
        <v/>
      </c>
      <c r="X427" s="1" t="str">
        <f t="shared" si="56"/>
        <v/>
      </c>
      <c r="Y427" s="1" t="str">
        <f t="shared" si="57"/>
        <v/>
      </c>
      <c r="Z427" s="1" t="str">
        <f t="shared" si="59"/>
        <v/>
      </c>
      <c r="AB427" s="1">
        <f t="shared" si="60"/>
        <v>4.2200000000000375E-4</v>
      </c>
      <c r="AC427" s="1">
        <f t="shared" si="61"/>
        <v>4.2200000000000375E-4</v>
      </c>
      <c r="AD427" s="1" t="str">
        <f t="shared" si="62"/>
        <v/>
      </c>
    </row>
    <row r="428" spans="2:30" ht="30" customHeight="1" x14ac:dyDescent="0.25">
      <c r="B428" s="1">
        <f t="shared" si="54"/>
        <v>4.2300000000000378E-4</v>
      </c>
      <c r="C428" s="79"/>
      <c r="D428" s="15"/>
      <c r="E428" s="79"/>
      <c r="F428" s="79"/>
      <c r="G428" s="79"/>
      <c r="H428" s="79"/>
      <c r="I428" s="83" t="str">
        <f t="shared" si="58"/>
        <v/>
      </c>
      <c r="J428" s="79"/>
      <c r="K428" s="84"/>
      <c r="L428" s="85"/>
      <c r="W428" s="1" t="str">
        <f t="shared" si="55"/>
        <v/>
      </c>
      <c r="X428" s="1" t="str">
        <f t="shared" si="56"/>
        <v/>
      </c>
      <c r="Y428" s="1" t="str">
        <f t="shared" si="57"/>
        <v/>
      </c>
      <c r="Z428" s="1" t="str">
        <f t="shared" si="59"/>
        <v/>
      </c>
      <c r="AB428" s="1">
        <f t="shared" si="60"/>
        <v>4.2300000000000378E-4</v>
      </c>
      <c r="AC428" s="1">
        <f t="shared" si="61"/>
        <v>4.2300000000000378E-4</v>
      </c>
      <c r="AD428" s="1" t="str">
        <f t="shared" si="62"/>
        <v/>
      </c>
    </row>
    <row r="429" spans="2:30" ht="30" customHeight="1" x14ac:dyDescent="0.25">
      <c r="B429" s="1">
        <f t="shared" si="54"/>
        <v>4.240000000000038E-4</v>
      </c>
      <c r="C429" s="79"/>
      <c r="D429" s="15"/>
      <c r="E429" s="79"/>
      <c r="F429" s="79"/>
      <c r="G429" s="79"/>
      <c r="H429" s="79"/>
      <c r="I429" s="83" t="str">
        <f t="shared" si="58"/>
        <v/>
      </c>
      <c r="J429" s="79"/>
      <c r="K429" s="84"/>
      <c r="L429" s="85"/>
      <c r="W429" s="1" t="str">
        <f t="shared" si="55"/>
        <v/>
      </c>
      <c r="X429" s="1" t="str">
        <f t="shared" si="56"/>
        <v/>
      </c>
      <c r="Y429" s="1" t="str">
        <f t="shared" si="57"/>
        <v/>
      </c>
      <c r="Z429" s="1" t="str">
        <f t="shared" si="59"/>
        <v/>
      </c>
      <c r="AB429" s="1">
        <f t="shared" si="60"/>
        <v>4.240000000000038E-4</v>
      </c>
      <c r="AC429" s="1">
        <f t="shared" si="61"/>
        <v>4.240000000000038E-4</v>
      </c>
      <c r="AD429" s="1" t="str">
        <f t="shared" si="62"/>
        <v/>
      </c>
    </row>
    <row r="430" spans="2:30" ht="30" customHeight="1" x14ac:dyDescent="0.25">
      <c r="B430" s="1">
        <f t="shared" si="54"/>
        <v>4.2500000000000383E-4</v>
      </c>
      <c r="C430" s="79"/>
      <c r="D430" s="15"/>
      <c r="E430" s="79"/>
      <c r="F430" s="79"/>
      <c r="G430" s="79"/>
      <c r="H430" s="79"/>
      <c r="I430" s="83" t="str">
        <f t="shared" si="58"/>
        <v/>
      </c>
      <c r="J430" s="79"/>
      <c r="K430" s="84"/>
      <c r="L430" s="85"/>
      <c r="W430" s="1" t="str">
        <f t="shared" si="55"/>
        <v/>
      </c>
      <c r="X430" s="1" t="str">
        <f t="shared" si="56"/>
        <v/>
      </c>
      <c r="Y430" s="1" t="str">
        <f t="shared" si="57"/>
        <v/>
      </c>
      <c r="Z430" s="1" t="str">
        <f t="shared" si="59"/>
        <v/>
      </c>
      <c r="AB430" s="1">
        <f t="shared" si="60"/>
        <v>4.2500000000000383E-4</v>
      </c>
      <c r="AC430" s="1">
        <f t="shared" si="61"/>
        <v>4.2500000000000383E-4</v>
      </c>
      <c r="AD430" s="1" t="str">
        <f t="shared" si="62"/>
        <v/>
      </c>
    </row>
    <row r="431" spans="2:30" ht="30" customHeight="1" x14ac:dyDescent="0.25">
      <c r="B431" s="1">
        <f t="shared" si="54"/>
        <v>4.2600000000000385E-4</v>
      </c>
      <c r="C431" s="79"/>
      <c r="D431" s="15"/>
      <c r="E431" s="79"/>
      <c r="F431" s="79"/>
      <c r="G431" s="79"/>
      <c r="H431" s="79"/>
      <c r="I431" s="83" t="str">
        <f t="shared" si="58"/>
        <v/>
      </c>
      <c r="J431" s="79"/>
      <c r="K431" s="84"/>
      <c r="L431" s="85"/>
      <c r="W431" s="1" t="str">
        <f t="shared" si="55"/>
        <v/>
      </c>
      <c r="X431" s="1" t="str">
        <f t="shared" si="56"/>
        <v/>
      </c>
      <c r="Y431" s="1" t="str">
        <f t="shared" si="57"/>
        <v/>
      </c>
      <c r="Z431" s="1" t="str">
        <f t="shared" si="59"/>
        <v/>
      </c>
      <c r="AB431" s="1">
        <f t="shared" si="60"/>
        <v>4.2600000000000385E-4</v>
      </c>
      <c r="AC431" s="1">
        <f t="shared" si="61"/>
        <v>4.2600000000000385E-4</v>
      </c>
      <c r="AD431" s="1" t="str">
        <f t="shared" si="62"/>
        <v/>
      </c>
    </row>
    <row r="432" spans="2:30" ht="30" customHeight="1" x14ac:dyDescent="0.25">
      <c r="B432" s="1">
        <f t="shared" si="54"/>
        <v>4.2700000000000387E-4</v>
      </c>
      <c r="C432" s="79"/>
      <c r="D432" s="15"/>
      <c r="E432" s="79"/>
      <c r="F432" s="79"/>
      <c r="G432" s="79"/>
      <c r="H432" s="79"/>
      <c r="I432" s="83" t="str">
        <f t="shared" si="58"/>
        <v/>
      </c>
      <c r="J432" s="79"/>
      <c r="K432" s="84"/>
      <c r="L432" s="85"/>
      <c r="W432" s="1" t="str">
        <f t="shared" si="55"/>
        <v/>
      </c>
      <c r="X432" s="1" t="str">
        <f t="shared" si="56"/>
        <v/>
      </c>
      <c r="Y432" s="1" t="str">
        <f t="shared" si="57"/>
        <v/>
      </c>
      <c r="Z432" s="1" t="str">
        <f t="shared" si="59"/>
        <v/>
      </c>
      <c r="AB432" s="1">
        <f t="shared" si="60"/>
        <v>4.2700000000000387E-4</v>
      </c>
      <c r="AC432" s="1">
        <f t="shared" si="61"/>
        <v>4.2700000000000387E-4</v>
      </c>
      <c r="AD432" s="1" t="str">
        <f t="shared" si="62"/>
        <v/>
      </c>
    </row>
    <row r="433" spans="2:30" ht="30" customHeight="1" x14ac:dyDescent="0.25">
      <c r="B433" s="1">
        <f t="shared" si="54"/>
        <v>4.280000000000039E-4</v>
      </c>
      <c r="C433" s="79"/>
      <c r="D433" s="15"/>
      <c r="E433" s="79"/>
      <c r="F433" s="79"/>
      <c r="G433" s="79"/>
      <c r="H433" s="79"/>
      <c r="I433" s="83" t="str">
        <f t="shared" si="58"/>
        <v/>
      </c>
      <c r="J433" s="79"/>
      <c r="K433" s="84"/>
      <c r="L433" s="85"/>
      <c r="W433" s="1" t="str">
        <f t="shared" si="55"/>
        <v/>
      </c>
      <c r="X433" s="1" t="str">
        <f t="shared" si="56"/>
        <v/>
      </c>
      <c r="Y433" s="1" t="str">
        <f t="shared" si="57"/>
        <v/>
      </c>
      <c r="Z433" s="1" t="str">
        <f t="shared" si="59"/>
        <v/>
      </c>
      <c r="AB433" s="1">
        <f t="shared" si="60"/>
        <v>4.280000000000039E-4</v>
      </c>
      <c r="AC433" s="1">
        <f t="shared" si="61"/>
        <v>4.280000000000039E-4</v>
      </c>
      <c r="AD433" s="1" t="str">
        <f t="shared" si="62"/>
        <v/>
      </c>
    </row>
    <row r="434" spans="2:30" ht="30" customHeight="1" x14ac:dyDescent="0.25">
      <c r="B434" s="1">
        <f t="shared" si="54"/>
        <v>4.2900000000000392E-4</v>
      </c>
      <c r="C434" s="79"/>
      <c r="D434" s="15"/>
      <c r="E434" s="79"/>
      <c r="F434" s="79"/>
      <c r="G434" s="79"/>
      <c r="H434" s="79"/>
      <c r="I434" s="83" t="str">
        <f t="shared" si="58"/>
        <v/>
      </c>
      <c r="J434" s="79"/>
      <c r="K434" s="84"/>
      <c r="L434" s="85"/>
      <c r="W434" s="1" t="str">
        <f t="shared" si="55"/>
        <v/>
      </c>
      <c r="X434" s="1" t="str">
        <f t="shared" si="56"/>
        <v/>
      </c>
      <c r="Y434" s="1" t="str">
        <f t="shared" si="57"/>
        <v/>
      </c>
      <c r="Z434" s="1" t="str">
        <f t="shared" si="59"/>
        <v/>
      </c>
      <c r="AB434" s="1">
        <f t="shared" si="60"/>
        <v>4.2900000000000392E-4</v>
      </c>
      <c r="AC434" s="1">
        <f t="shared" si="61"/>
        <v>4.2900000000000392E-4</v>
      </c>
      <c r="AD434" s="1" t="str">
        <f t="shared" si="62"/>
        <v/>
      </c>
    </row>
    <row r="435" spans="2:30" ht="30" customHeight="1" x14ac:dyDescent="0.25">
      <c r="B435" s="1">
        <f t="shared" si="54"/>
        <v>4.3000000000000395E-4</v>
      </c>
      <c r="C435" s="79"/>
      <c r="D435" s="15"/>
      <c r="E435" s="79"/>
      <c r="F435" s="79"/>
      <c r="G435" s="79"/>
      <c r="H435" s="79"/>
      <c r="I435" s="83" t="str">
        <f t="shared" si="58"/>
        <v/>
      </c>
      <c r="J435" s="79"/>
      <c r="K435" s="84"/>
      <c r="L435" s="85"/>
      <c r="W435" s="1" t="str">
        <f t="shared" si="55"/>
        <v/>
      </c>
      <c r="X435" s="1" t="str">
        <f t="shared" si="56"/>
        <v/>
      </c>
      <c r="Y435" s="1" t="str">
        <f t="shared" si="57"/>
        <v/>
      </c>
      <c r="Z435" s="1" t="str">
        <f t="shared" si="59"/>
        <v/>
      </c>
      <c r="AB435" s="1">
        <f t="shared" si="60"/>
        <v>4.3000000000000395E-4</v>
      </c>
      <c r="AC435" s="1">
        <f t="shared" si="61"/>
        <v>4.3000000000000395E-4</v>
      </c>
      <c r="AD435" s="1" t="str">
        <f t="shared" si="62"/>
        <v/>
      </c>
    </row>
    <row r="436" spans="2:30" ht="30" customHeight="1" x14ac:dyDescent="0.25">
      <c r="B436" s="1">
        <f t="shared" si="54"/>
        <v>4.3100000000000397E-4</v>
      </c>
      <c r="C436" s="79"/>
      <c r="D436" s="15"/>
      <c r="E436" s="79"/>
      <c r="F436" s="79"/>
      <c r="G436" s="79"/>
      <c r="H436" s="79"/>
      <c r="I436" s="83" t="str">
        <f t="shared" si="58"/>
        <v/>
      </c>
      <c r="J436" s="79"/>
      <c r="K436" s="84"/>
      <c r="L436" s="85"/>
      <c r="W436" s="1" t="str">
        <f t="shared" si="55"/>
        <v/>
      </c>
      <c r="X436" s="1" t="str">
        <f t="shared" si="56"/>
        <v/>
      </c>
      <c r="Y436" s="1" t="str">
        <f t="shared" si="57"/>
        <v/>
      </c>
      <c r="Z436" s="1" t="str">
        <f t="shared" si="59"/>
        <v/>
      </c>
      <c r="AB436" s="1">
        <f t="shared" si="60"/>
        <v>4.3100000000000397E-4</v>
      </c>
      <c r="AC436" s="1">
        <f t="shared" si="61"/>
        <v>4.3100000000000397E-4</v>
      </c>
      <c r="AD436" s="1" t="str">
        <f t="shared" si="62"/>
        <v/>
      </c>
    </row>
    <row r="437" spans="2:30" ht="30" customHeight="1" x14ac:dyDescent="0.25">
      <c r="B437" s="1">
        <f t="shared" si="54"/>
        <v>4.32000000000004E-4</v>
      </c>
      <c r="C437" s="79"/>
      <c r="D437" s="15"/>
      <c r="E437" s="79"/>
      <c r="F437" s="79"/>
      <c r="G437" s="79"/>
      <c r="H437" s="79"/>
      <c r="I437" s="83" t="str">
        <f t="shared" si="58"/>
        <v/>
      </c>
      <c r="J437" s="79"/>
      <c r="K437" s="84"/>
      <c r="L437" s="85"/>
      <c r="W437" s="1" t="str">
        <f t="shared" si="55"/>
        <v/>
      </c>
      <c r="X437" s="1" t="str">
        <f t="shared" si="56"/>
        <v/>
      </c>
      <c r="Y437" s="1" t="str">
        <f t="shared" si="57"/>
        <v/>
      </c>
      <c r="Z437" s="1" t="str">
        <f t="shared" si="59"/>
        <v/>
      </c>
      <c r="AB437" s="1">
        <f t="shared" si="60"/>
        <v>4.32000000000004E-4</v>
      </c>
      <c r="AC437" s="1">
        <f t="shared" si="61"/>
        <v>4.32000000000004E-4</v>
      </c>
      <c r="AD437" s="1" t="str">
        <f t="shared" si="62"/>
        <v/>
      </c>
    </row>
    <row r="438" spans="2:30" ht="30" customHeight="1" x14ac:dyDescent="0.25">
      <c r="B438" s="1">
        <f t="shared" si="54"/>
        <v>4.3300000000000402E-4</v>
      </c>
      <c r="C438" s="79"/>
      <c r="D438" s="15"/>
      <c r="E438" s="79"/>
      <c r="F438" s="79"/>
      <c r="G438" s="79"/>
      <c r="H438" s="79"/>
      <c r="I438" s="83" t="str">
        <f t="shared" si="58"/>
        <v/>
      </c>
      <c r="J438" s="79"/>
      <c r="K438" s="84"/>
      <c r="L438" s="85"/>
      <c r="W438" s="1" t="str">
        <f t="shared" si="55"/>
        <v/>
      </c>
      <c r="X438" s="1" t="str">
        <f t="shared" si="56"/>
        <v/>
      </c>
      <c r="Y438" s="1" t="str">
        <f t="shared" si="57"/>
        <v/>
      </c>
      <c r="Z438" s="1" t="str">
        <f t="shared" si="59"/>
        <v/>
      </c>
      <c r="AB438" s="1">
        <f t="shared" si="60"/>
        <v>4.3300000000000402E-4</v>
      </c>
      <c r="AC438" s="1">
        <f t="shared" si="61"/>
        <v>4.3300000000000402E-4</v>
      </c>
      <c r="AD438" s="1" t="str">
        <f t="shared" si="62"/>
        <v/>
      </c>
    </row>
    <row r="439" spans="2:30" ht="30" customHeight="1" x14ac:dyDescent="0.25">
      <c r="B439" s="1">
        <f t="shared" si="54"/>
        <v>4.3400000000000404E-4</v>
      </c>
      <c r="C439" s="79"/>
      <c r="D439" s="15"/>
      <c r="E439" s="79"/>
      <c r="F439" s="79"/>
      <c r="G439" s="79"/>
      <c r="H439" s="79"/>
      <c r="I439" s="83" t="str">
        <f t="shared" si="58"/>
        <v/>
      </c>
      <c r="J439" s="79"/>
      <c r="K439" s="84"/>
      <c r="L439" s="85"/>
      <c r="W439" s="1" t="str">
        <f t="shared" si="55"/>
        <v/>
      </c>
      <c r="X439" s="1" t="str">
        <f t="shared" si="56"/>
        <v/>
      </c>
      <c r="Y439" s="1" t="str">
        <f t="shared" si="57"/>
        <v/>
      </c>
      <c r="Z439" s="1" t="str">
        <f t="shared" si="59"/>
        <v/>
      </c>
      <c r="AB439" s="1">
        <f t="shared" si="60"/>
        <v>4.3400000000000404E-4</v>
      </c>
      <c r="AC439" s="1">
        <f t="shared" si="61"/>
        <v>4.3400000000000404E-4</v>
      </c>
      <c r="AD439" s="1" t="str">
        <f t="shared" si="62"/>
        <v/>
      </c>
    </row>
    <row r="440" spans="2:30" ht="30" customHeight="1" x14ac:dyDescent="0.25">
      <c r="B440" s="1">
        <f t="shared" si="54"/>
        <v>4.3500000000000407E-4</v>
      </c>
      <c r="C440" s="79"/>
      <c r="D440" s="15"/>
      <c r="E440" s="79"/>
      <c r="F440" s="79"/>
      <c r="G440" s="79"/>
      <c r="H440" s="79"/>
      <c r="I440" s="83" t="str">
        <f t="shared" si="58"/>
        <v/>
      </c>
      <c r="J440" s="79"/>
      <c r="K440" s="84"/>
      <c r="L440" s="85"/>
      <c r="W440" s="1" t="str">
        <f t="shared" si="55"/>
        <v/>
      </c>
      <c r="X440" s="1" t="str">
        <f t="shared" si="56"/>
        <v/>
      </c>
      <c r="Y440" s="1" t="str">
        <f t="shared" si="57"/>
        <v/>
      </c>
      <c r="Z440" s="1" t="str">
        <f t="shared" si="59"/>
        <v/>
      </c>
      <c r="AB440" s="1">
        <f t="shared" si="60"/>
        <v>4.3500000000000407E-4</v>
      </c>
      <c r="AC440" s="1">
        <f t="shared" si="61"/>
        <v>4.3500000000000407E-4</v>
      </c>
      <c r="AD440" s="1" t="str">
        <f t="shared" si="62"/>
        <v/>
      </c>
    </row>
    <row r="441" spans="2:30" ht="30" customHeight="1" x14ac:dyDescent="0.25">
      <c r="B441" s="1">
        <f t="shared" si="54"/>
        <v>4.3600000000000409E-4</v>
      </c>
      <c r="C441" s="79"/>
      <c r="D441" s="15"/>
      <c r="E441" s="79"/>
      <c r="F441" s="79"/>
      <c r="G441" s="79"/>
      <c r="H441" s="79"/>
      <c r="I441" s="83" t="str">
        <f t="shared" si="58"/>
        <v/>
      </c>
      <c r="J441" s="79"/>
      <c r="K441" s="84"/>
      <c r="L441" s="85"/>
      <c r="W441" s="1" t="str">
        <f t="shared" si="55"/>
        <v/>
      </c>
      <c r="X441" s="1" t="str">
        <f t="shared" si="56"/>
        <v/>
      </c>
      <c r="Y441" s="1" t="str">
        <f t="shared" si="57"/>
        <v/>
      </c>
      <c r="Z441" s="1" t="str">
        <f t="shared" si="59"/>
        <v/>
      </c>
      <c r="AB441" s="1">
        <f t="shared" si="60"/>
        <v>4.3600000000000409E-4</v>
      </c>
      <c r="AC441" s="1">
        <f t="shared" si="61"/>
        <v>4.3600000000000409E-4</v>
      </c>
      <c r="AD441" s="1" t="str">
        <f t="shared" si="62"/>
        <v/>
      </c>
    </row>
    <row r="442" spans="2:30" ht="30" customHeight="1" x14ac:dyDescent="0.25">
      <c r="B442" s="1">
        <f t="shared" si="54"/>
        <v>4.3700000000000412E-4</v>
      </c>
      <c r="C442" s="79"/>
      <c r="D442" s="15"/>
      <c r="E442" s="79"/>
      <c r="F442" s="79"/>
      <c r="G442" s="79"/>
      <c r="H442" s="79"/>
      <c r="I442" s="83" t="str">
        <f t="shared" si="58"/>
        <v/>
      </c>
      <c r="J442" s="79"/>
      <c r="K442" s="84"/>
      <c r="L442" s="85"/>
      <c r="W442" s="1" t="str">
        <f t="shared" si="55"/>
        <v/>
      </c>
      <c r="X442" s="1" t="str">
        <f t="shared" si="56"/>
        <v/>
      </c>
      <c r="Y442" s="1" t="str">
        <f t="shared" si="57"/>
        <v/>
      </c>
      <c r="Z442" s="1" t="str">
        <f t="shared" si="59"/>
        <v/>
      </c>
      <c r="AB442" s="1">
        <f t="shared" si="60"/>
        <v>4.3700000000000412E-4</v>
      </c>
      <c r="AC442" s="1">
        <f t="shared" si="61"/>
        <v>4.3700000000000412E-4</v>
      </c>
      <c r="AD442" s="1" t="str">
        <f t="shared" si="62"/>
        <v/>
      </c>
    </row>
    <row r="443" spans="2:30" ht="30" customHeight="1" x14ac:dyDescent="0.25">
      <c r="B443" s="1">
        <f t="shared" si="54"/>
        <v>4.3800000000000414E-4</v>
      </c>
      <c r="C443" s="79"/>
      <c r="D443" s="15"/>
      <c r="E443" s="79"/>
      <c r="F443" s="79"/>
      <c r="G443" s="79"/>
      <c r="H443" s="79"/>
      <c r="I443" s="83" t="str">
        <f t="shared" si="58"/>
        <v/>
      </c>
      <c r="J443" s="79"/>
      <c r="K443" s="84"/>
      <c r="L443" s="85"/>
      <c r="W443" s="1" t="str">
        <f t="shared" si="55"/>
        <v/>
      </c>
      <c r="X443" s="1" t="str">
        <f t="shared" si="56"/>
        <v/>
      </c>
      <c r="Y443" s="1" t="str">
        <f t="shared" si="57"/>
        <v/>
      </c>
      <c r="Z443" s="1" t="str">
        <f t="shared" si="59"/>
        <v/>
      </c>
      <c r="AB443" s="1">
        <f t="shared" si="60"/>
        <v>4.3800000000000414E-4</v>
      </c>
      <c r="AC443" s="1">
        <f t="shared" si="61"/>
        <v>4.3800000000000414E-4</v>
      </c>
      <c r="AD443" s="1" t="str">
        <f t="shared" si="62"/>
        <v/>
      </c>
    </row>
    <row r="444" spans="2:30" ht="30" customHeight="1" x14ac:dyDescent="0.25">
      <c r="B444" s="1">
        <f t="shared" si="54"/>
        <v>4.3900000000000417E-4</v>
      </c>
      <c r="C444" s="79"/>
      <c r="D444" s="15"/>
      <c r="E444" s="79"/>
      <c r="F444" s="79"/>
      <c r="G444" s="79"/>
      <c r="H444" s="79"/>
      <c r="I444" s="83" t="str">
        <f t="shared" si="58"/>
        <v/>
      </c>
      <c r="J444" s="79"/>
      <c r="K444" s="84"/>
      <c r="L444" s="85"/>
      <c r="W444" s="1" t="str">
        <f t="shared" si="55"/>
        <v/>
      </c>
      <c r="X444" s="1" t="str">
        <f t="shared" si="56"/>
        <v/>
      </c>
      <c r="Y444" s="1" t="str">
        <f t="shared" si="57"/>
        <v/>
      </c>
      <c r="Z444" s="1" t="str">
        <f t="shared" si="59"/>
        <v/>
      </c>
      <c r="AB444" s="1">
        <f t="shared" si="60"/>
        <v>4.3900000000000417E-4</v>
      </c>
      <c r="AC444" s="1">
        <f t="shared" si="61"/>
        <v>4.3900000000000417E-4</v>
      </c>
      <c r="AD444" s="1" t="str">
        <f t="shared" si="62"/>
        <v/>
      </c>
    </row>
    <row r="445" spans="2:30" ht="30" customHeight="1" x14ac:dyDescent="0.25">
      <c r="B445" s="1">
        <f t="shared" si="54"/>
        <v>4.4000000000000419E-4</v>
      </c>
      <c r="C445" s="79"/>
      <c r="D445" s="15"/>
      <c r="E445" s="79"/>
      <c r="F445" s="79"/>
      <c r="G445" s="79"/>
      <c r="H445" s="79"/>
      <c r="I445" s="83" t="str">
        <f t="shared" si="58"/>
        <v/>
      </c>
      <c r="J445" s="79"/>
      <c r="K445" s="84"/>
      <c r="L445" s="85"/>
      <c r="W445" s="1" t="str">
        <f t="shared" si="55"/>
        <v/>
      </c>
      <c r="X445" s="1" t="str">
        <f t="shared" si="56"/>
        <v/>
      </c>
      <c r="Y445" s="1" t="str">
        <f t="shared" si="57"/>
        <v/>
      </c>
      <c r="Z445" s="1" t="str">
        <f t="shared" si="59"/>
        <v/>
      </c>
      <c r="AB445" s="1">
        <f t="shared" si="60"/>
        <v>4.4000000000000419E-4</v>
      </c>
      <c r="AC445" s="1">
        <f t="shared" si="61"/>
        <v>4.4000000000000419E-4</v>
      </c>
      <c r="AD445" s="1" t="str">
        <f t="shared" si="62"/>
        <v/>
      </c>
    </row>
    <row r="446" spans="2:30" ht="30" customHeight="1" x14ac:dyDescent="0.25">
      <c r="B446" s="1">
        <f t="shared" si="54"/>
        <v>4.4100000000000421E-4</v>
      </c>
      <c r="C446" s="79"/>
      <c r="D446" s="15"/>
      <c r="E446" s="79"/>
      <c r="F446" s="79"/>
      <c r="G446" s="79"/>
      <c r="H446" s="79"/>
      <c r="I446" s="83" t="str">
        <f t="shared" si="58"/>
        <v/>
      </c>
      <c r="J446" s="79"/>
      <c r="K446" s="84"/>
      <c r="L446" s="85"/>
      <c r="W446" s="1" t="str">
        <f t="shared" si="55"/>
        <v/>
      </c>
      <c r="X446" s="1" t="str">
        <f t="shared" si="56"/>
        <v/>
      </c>
      <c r="Y446" s="1" t="str">
        <f t="shared" si="57"/>
        <v/>
      </c>
      <c r="Z446" s="1" t="str">
        <f t="shared" si="59"/>
        <v/>
      </c>
      <c r="AB446" s="1">
        <f t="shared" si="60"/>
        <v>4.4100000000000421E-4</v>
      </c>
      <c r="AC446" s="1">
        <f t="shared" si="61"/>
        <v>4.4100000000000421E-4</v>
      </c>
      <c r="AD446" s="1" t="str">
        <f t="shared" si="62"/>
        <v/>
      </c>
    </row>
    <row r="447" spans="2:30" ht="30" customHeight="1" x14ac:dyDescent="0.25">
      <c r="B447" s="1">
        <f t="shared" si="54"/>
        <v>4.4200000000000424E-4</v>
      </c>
      <c r="C447" s="79"/>
      <c r="D447" s="15"/>
      <c r="E447" s="79"/>
      <c r="F447" s="79"/>
      <c r="G447" s="79"/>
      <c r="H447" s="79"/>
      <c r="I447" s="83" t="str">
        <f t="shared" si="58"/>
        <v/>
      </c>
      <c r="J447" s="79"/>
      <c r="K447" s="84"/>
      <c r="L447" s="85"/>
      <c r="W447" s="1" t="str">
        <f t="shared" si="55"/>
        <v/>
      </c>
      <c r="X447" s="1" t="str">
        <f t="shared" si="56"/>
        <v/>
      </c>
      <c r="Y447" s="1" t="str">
        <f t="shared" si="57"/>
        <v/>
      </c>
      <c r="Z447" s="1" t="str">
        <f t="shared" si="59"/>
        <v/>
      </c>
      <c r="AB447" s="1">
        <f t="shared" si="60"/>
        <v>4.4200000000000424E-4</v>
      </c>
      <c r="AC447" s="1">
        <f t="shared" si="61"/>
        <v>4.4200000000000424E-4</v>
      </c>
      <c r="AD447" s="1" t="str">
        <f t="shared" si="62"/>
        <v/>
      </c>
    </row>
    <row r="448" spans="2:30" ht="30" customHeight="1" x14ac:dyDescent="0.25">
      <c r="B448" s="1">
        <f t="shared" si="54"/>
        <v>4.4300000000000426E-4</v>
      </c>
      <c r="C448" s="79"/>
      <c r="D448" s="15"/>
      <c r="E448" s="79"/>
      <c r="F448" s="79"/>
      <c r="G448" s="79"/>
      <c r="H448" s="79"/>
      <c r="I448" s="83" t="str">
        <f t="shared" si="58"/>
        <v/>
      </c>
      <c r="J448" s="79"/>
      <c r="K448" s="84"/>
      <c r="L448" s="85"/>
      <c r="W448" s="1" t="str">
        <f t="shared" si="55"/>
        <v/>
      </c>
      <c r="X448" s="1" t="str">
        <f t="shared" si="56"/>
        <v/>
      </c>
      <c r="Y448" s="1" t="str">
        <f t="shared" si="57"/>
        <v/>
      </c>
      <c r="Z448" s="1" t="str">
        <f t="shared" si="59"/>
        <v/>
      </c>
      <c r="AB448" s="1">
        <f t="shared" si="60"/>
        <v>4.4300000000000426E-4</v>
      </c>
      <c r="AC448" s="1">
        <f t="shared" si="61"/>
        <v>4.4300000000000426E-4</v>
      </c>
      <c r="AD448" s="1" t="str">
        <f t="shared" si="62"/>
        <v/>
      </c>
    </row>
    <row r="449" spans="2:30" ht="30" customHeight="1" x14ac:dyDescent="0.25">
      <c r="B449" s="1">
        <f t="shared" si="54"/>
        <v>4.4400000000000429E-4</v>
      </c>
      <c r="C449" s="79"/>
      <c r="D449" s="15"/>
      <c r="E449" s="79"/>
      <c r="F449" s="79"/>
      <c r="G449" s="79"/>
      <c r="H449" s="79"/>
      <c r="I449" s="83" t="str">
        <f t="shared" si="58"/>
        <v/>
      </c>
      <c r="J449" s="79"/>
      <c r="K449" s="84"/>
      <c r="L449" s="85"/>
      <c r="W449" s="1" t="str">
        <f t="shared" si="55"/>
        <v/>
      </c>
      <c r="X449" s="1" t="str">
        <f t="shared" si="56"/>
        <v/>
      </c>
      <c r="Y449" s="1" t="str">
        <f t="shared" si="57"/>
        <v/>
      </c>
      <c r="Z449" s="1" t="str">
        <f t="shared" si="59"/>
        <v/>
      </c>
      <c r="AB449" s="1">
        <f t="shared" si="60"/>
        <v>4.4400000000000429E-4</v>
      </c>
      <c r="AC449" s="1">
        <f t="shared" si="61"/>
        <v>4.4400000000000429E-4</v>
      </c>
      <c r="AD449" s="1" t="str">
        <f t="shared" si="62"/>
        <v/>
      </c>
    </row>
    <row r="450" spans="2:30" ht="30" customHeight="1" x14ac:dyDescent="0.25">
      <c r="B450" s="1">
        <f t="shared" si="54"/>
        <v>4.4500000000000431E-4</v>
      </c>
      <c r="C450" s="79"/>
      <c r="D450" s="15"/>
      <c r="E450" s="79"/>
      <c r="F450" s="79"/>
      <c r="G450" s="79"/>
      <c r="H450" s="79"/>
      <c r="I450" s="83" t="str">
        <f t="shared" si="58"/>
        <v/>
      </c>
      <c r="J450" s="79"/>
      <c r="K450" s="84"/>
      <c r="L450" s="85"/>
      <c r="W450" s="1" t="str">
        <f t="shared" si="55"/>
        <v/>
      </c>
      <c r="X450" s="1" t="str">
        <f t="shared" si="56"/>
        <v/>
      </c>
      <c r="Y450" s="1" t="str">
        <f t="shared" si="57"/>
        <v/>
      </c>
      <c r="Z450" s="1" t="str">
        <f t="shared" si="59"/>
        <v/>
      </c>
      <c r="AB450" s="1">
        <f t="shared" si="60"/>
        <v>4.4500000000000431E-4</v>
      </c>
      <c r="AC450" s="1">
        <f t="shared" si="61"/>
        <v>4.4500000000000431E-4</v>
      </c>
      <c r="AD450" s="1" t="str">
        <f t="shared" si="62"/>
        <v/>
      </c>
    </row>
    <row r="451" spans="2:30" ht="30" customHeight="1" x14ac:dyDescent="0.25">
      <c r="B451" s="1">
        <f t="shared" si="54"/>
        <v>4.4600000000000434E-4</v>
      </c>
      <c r="C451" s="79"/>
      <c r="D451" s="15"/>
      <c r="E451" s="79"/>
      <c r="F451" s="79"/>
      <c r="G451" s="79"/>
      <c r="H451" s="79"/>
      <c r="I451" s="83" t="str">
        <f t="shared" si="58"/>
        <v/>
      </c>
      <c r="J451" s="79"/>
      <c r="K451" s="84"/>
      <c r="L451" s="85"/>
      <c r="W451" s="1" t="str">
        <f t="shared" si="55"/>
        <v/>
      </c>
      <c r="X451" s="1" t="str">
        <f t="shared" si="56"/>
        <v/>
      </c>
      <c r="Y451" s="1" t="str">
        <f t="shared" si="57"/>
        <v/>
      </c>
      <c r="Z451" s="1" t="str">
        <f t="shared" si="59"/>
        <v/>
      </c>
      <c r="AB451" s="1">
        <f t="shared" si="60"/>
        <v>4.4600000000000434E-4</v>
      </c>
      <c r="AC451" s="1">
        <f t="shared" si="61"/>
        <v>4.4600000000000434E-4</v>
      </c>
      <c r="AD451" s="1" t="str">
        <f t="shared" si="62"/>
        <v/>
      </c>
    </row>
    <row r="452" spans="2:30" ht="30" customHeight="1" x14ac:dyDescent="0.25">
      <c r="B452" s="1">
        <f t="shared" si="54"/>
        <v>4.4700000000000436E-4</v>
      </c>
      <c r="C452" s="79"/>
      <c r="D452" s="15"/>
      <c r="E452" s="79"/>
      <c r="F452" s="79"/>
      <c r="G452" s="79"/>
      <c r="H452" s="79"/>
      <c r="I452" s="83" t="str">
        <f t="shared" si="58"/>
        <v/>
      </c>
      <c r="J452" s="79"/>
      <c r="K452" s="84"/>
      <c r="L452" s="85"/>
      <c r="W452" s="1" t="str">
        <f t="shared" si="55"/>
        <v/>
      </c>
      <c r="X452" s="1" t="str">
        <f t="shared" si="56"/>
        <v/>
      </c>
      <c r="Y452" s="1" t="str">
        <f t="shared" si="57"/>
        <v/>
      </c>
      <c r="Z452" s="1" t="str">
        <f t="shared" si="59"/>
        <v/>
      </c>
      <c r="AB452" s="1">
        <f t="shared" si="60"/>
        <v>4.4700000000000436E-4</v>
      </c>
      <c r="AC452" s="1">
        <f t="shared" si="61"/>
        <v>4.4700000000000436E-4</v>
      </c>
      <c r="AD452" s="1" t="str">
        <f t="shared" si="62"/>
        <v/>
      </c>
    </row>
    <row r="453" spans="2:30" ht="30" customHeight="1" x14ac:dyDescent="0.25">
      <c r="B453" s="1">
        <f t="shared" si="54"/>
        <v>4.4800000000000438E-4</v>
      </c>
      <c r="C453" s="79"/>
      <c r="D453" s="15"/>
      <c r="E453" s="79"/>
      <c r="F453" s="79"/>
      <c r="G453" s="79"/>
      <c r="H453" s="79"/>
      <c r="I453" s="83" t="str">
        <f t="shared" si="58"/>
        <v/>
      </c>
      <c r="J453" s="79"/>
      <c r="K453" s="84"/>
      <c r="L453" s="85"/>
      <c r="W453" s="1" t="str">
        <f t="shared" si="55"/>
        <v/>
      </c>
      <c r="X453" s="1" t="str">
        <f t="shared" si="56"/>
        <v/>
      </c>
      <c r="Y453" s="1" t="str">
        <f t="shared" si="57"/>
        <v/>
      </c>
      <c r="Z453" s="1" t="str">
        <f t="shared" si="59"/>
        <v/>
      </c>
      <c r="AB453" s="1">
        <f t="shared" si="60"/>
        <v>4.4800000000000438E-4</v>
      </c>
      <c r="AC453" s="1">
        <f t="shared" si="61"/>
        <v>4.4800000000000438E-4</v>
      </c>
      <c r="AD453" s="1" t="str">
        <f t="shared" si="62"/>
        <v/>
      </c>
    </row>
    <row r="454" spans="2:30" ht="30" customHeight="1" x14ac:dyDescent="0.25">
      <c r="B454" s="1">
        <f t="shared" ref="B454:B517" si="63">AB454</f>
        <v>4.4900000000000441E-4</v>
      </c>
      <c r="C454" s="79"/>
      <c r="D454" s="15"/>
      <c r="E454" s="79"/>
      <c r="F454" s="79"/>
      <c r="G454" s="79"/>
      <c r="H454" s="79"/>
      <c r="I454" s="83" t="str">
        <f t="shared" si="58"/>
        <v/>
      </c>
      <c r="J454" s="79"/>
      <c r="K454" s="84"/>
      <c r="L454" s="85"/>
      <c r="W454" s="1" t="str">
        <f t="shared" ref="W454:W517" si="64">IF(F454="","",VLOOKUP(F454,$N$5:$O$7,2,FALSE))</f>
        <v/>
      </c>
      <c r="X454" s="1" t="str">
        <f t="shared" ref="X454:X517" si="65">IF(G454="","",VLOOKUP(G454,$Q$5:$R$8,2,FALSE))</f>
        <v/>
      </c>
      <c r="Y454" s="1" t="str">
        <f t="shared" ref="Y454:Y517" si="66">IF(H454="","",VLOOKUP(H454,$T$5:$U$9,2,FALSE))</f>
        <v/>
      </c>
      <c r="Z454" s="1" t="str">
        <f t="shared" si="59"/>
        <v/>
      </c>
      <c r="AB454" s="1">
        <f t="shared" si="60"/>
        <v>4.4900000000000441E-4</v>
      </c>
      <c r="AC454" s="1">
        <f t="shared" si="61"/>
        <v>4.4900000000000441E-4</v>
      </c>
      <c r="AD454" s="1" t="str">
        <f t="shared" si="62"/>
        <v/>
      </c>
    </row>
    <row r="455" spans="2:30" ht="30" customHeight="1" x14ac:dyDescent="0.25">
      <c r="B455" s="1">
        <f t="shared" si="63"/>
        <v>4.5000000000000443E-4</v>
      </c>
      <c r="C455" s="79"/>
      <c r="D455" s="15"/>
      <c r="E455" s="79"/>
      <c r="F455" s="79"/>
      <c r="G455" s="79"/>
      <c r="H455" s="79"/>
      <c r="I455" s="83" t="str">
        <f t="shared" ref="I455:I518" si="67">Z455</f>
        <v/>
      </c>
      <c r="J455" s="79"/>
      <c r="K455" s="84"/>
      <c r="L455" s="85"/>
      <c r="W455" s="1" t="str">
        <f t="shared" si="64"/>
        <v/>
      </c>
      <c r="X455" s="1" t="str">
        <f t="shared" si="65"/>
        <v/>
      </c>
      <c r="Y455" s="1" t="str">
        <f t="shared" si="66"/>
        <v/>
      </c>
      <c r="Z455" s="1" t="str">
        <f t="shared" ref="Z455:Z518" si="68">IF(W455="","",IFERROR(W455*X455*Y455,0))</f>
        <v/>
      </c>
      <c r="AB455" s="1">
        <f t="shared" ref="AB455:AB518" si="69">IFERROR(AC455+Z455,AC455)</f>
        <v>4.5000000000000443E-4</v>
      </c>
      <c r="AC455" s="1">
        <f t="shared" ref="AC455:AC518" si="70">AC454+$AC$6</f>
        <v>4.5000000000000443E-4</v>
      </c>
      <c r="AD455" s="1" t="str">
        <f t="shared" ref="AD455:AD518" si="71">IF(C455="","",C455)</f>
        <v/>
      </c>
    </row>
    <row r="456" spans="2:30" ht="30" customHeight="1" x14ac:dyDescent="0.25">
      <c r="B456" s="1">
        <f t="shared" si="63"/>
        <v>4.5100000000000446E-4</v>
      </c>
      <c r="C456" s="79"/>
      <c r="D456" s="15"/>
      <c r="E456" s="79"/>
      <c r="F456" s="79"/>
      <c r="G456" s="79"/>
      <c r="H456" s="79"/>
      <c r="I456" s="83" t="str">
        <f t="shared" si="67"/>
        <v/>
      </c>
      <c r="J456" s="79"/>
      <c r="K456" s="84"/>
      <c r="L456" s="85"/>
      <c r="W456" s="1" t="str">
        <f t="shared" si="64"/>
        <v/>
      </c>
      <c r="X456" s="1" t="str">
        <f t="shared" si="65"/>
        <v/>
      </c>
      <c r="Y456" s="1" t="str">
        <f t="shared" si="66"/>
        <v/>
      </c>
      <c r="Z456" s="1" t="str">
        <f t="shared" si="68"/>
        <v/>
      </c>
      <c r="AB456" s="1">
        <f t="shared" si="69"/>
        <v>4.5100000000000446E-4</v>
      </c>
      <c r="AC456" s="1">
        <f t="shared" si="70"/>
        <v>4.5100000000000446E-4</v>
      </c>
      <c r="AD456" s="1" t="str">
        <f t="shared" si="71"/>
        <v/>
      </c>
    </row>
    <row r="457" spans="2:30" ht="30" customHeight="1" x14ac:dyDescent="0.25">
      <c r="B457" s="1">
        <f t="shared" si="63"/>
        <v>4.5200000000000448E-4</v>
      </c>
      <c r="C457" s="79"/>
      <c r="D457" s="15"/>
      <c r="E457" s="79"/>
      <c r="F457" s="79"/>
      <c r="G457" s="79"/>
      <c r="H457" s="79"/>
      <c r="I457" s="83" t="str">
        <f t="shared" si="67"/>
        <v/>
      </c>
      <c r="J457" s="79"/>
      <c r="K457" s="84"/>
      <c r="L457" s="85"/>
      <c r="W457" s="1" t="str">
        <f t="shared" si="64"/>
        <v/>
      </c>
      <c r="X457" s="1" t="str">
        <f t="shared" si="65"/>
        <v/>
      </c>
      <c r="Y457" s="1" t="str">
        <f t="shared" si="66"/>
        <v/>
      </c>
      <c r="Z457" s="1" t="str">
        <f t="shared" si="68"/>
        <v/>
      </c>
      <c r="AB457" s="1">
        <f t="shared" si="69"/>
        <v>4.5200000000000448E-4</v>
      </c>
      <c r="AC457" s="1">
        <f t="shared" si="70"/>
        <v>4.5200000000000448E-4</v>
      </c>
      <c r="AD457" s="1" t="str">
        <f t="shared" si="71"/>
        <v/>
      </c>
    </row>
    <row r="458" spans="2:30" ht="30" customHeight="1" x14ac:dyDescent="0.25">
      <c r="B458" s="1">
        <f t="shared" si="63"/>
        <v>4.5300000000000451E-4</v>
      </c>
      <c r="C458" s="79"/>
      <c r="D458" s="15"/>
      <c r="E458" s="79"/>
      <c r="F458" s="79"/>
      <c r="G458" s="79"/>
      <c r="H458" s="79"/>
      <c r="I458" s="83" t="str">
        <f t="shared" si="67"/>
        <v/>
      </c>
      <c r="J458" s="79"/>
      <c r="K458" s="84"/>
      <c r="L458" s="85"/>
      <c r="W458" s="1" t="str">
        <f t="shared" si="64"/>
        <v/>
      </c>
      <c r="X458" s="1" t="str">
        <f t="shared" si="65"/>
        <v/>
      </c>
      <c r="Y458" s="1" t="str">
        <f t="shared" si="66"/>
        <v/>
      </c>
      <c r="Z458" s="1" t="str">
        <f t="shared" si="68"/>
        <v/>
      </c>
      <c r="AB458" s="1">
        <f t="shared" si="69"/>
        <v>4.5300000000000451E-4</v>
      </c>
      <c r="AC458" s="1">
        <f t="shared" si="70"/>
        <v>4.5300000000000451E-4</v>
      </c>
      <c r="AD458" s="1" t="str">
        <f t="shared" si="71"/>
        <v/>
      </c>
    </row>
    <row r="459" spans="2:30" ht="30" customHeight="1" x14ac:dyDescent="0.25">
      <c r="B459" s="1">
        <f t="shared" si="63"/>
        <v>4.5400000000000453E-4</v>
      </c>
      <c r="C459" s="79"/>
      <c r="D459" s="15"/>
      <c r="E459" s="79"/>
      <c r="F459" s="79"/>
      <c r="G459" s="79"/>
      <c r="H459" s="79"/>
      <c r="I459" s="83" t="str">
        <f t="shared" si="67"/>
        <v/>
      </c>
      <c r="J459" s="79"/>
      <c r="K459" s="84"/>
      <c r="L459" s="85"/>
      <c r="W459" s="1" t="str">
        <f t="shared" si="64"/>
        <v/>
      </c>
      <c r="X459" s="1" t="str">
        <f t="shared" si="65"/>
        <v/>
      </c>
      <c r="Y459" s="1" t="str">
        <f t="shared" si="66"/>
        <v/>
      </c>
      <c r="Z459" s="1" t="str">
        <f t="shared" si="68"/>
        <v/>
      </c>
      <c r="AB459" s="1">
        <f t="shared" si="69"/>
        <v>4.5400000000000453E-4</v>
      </c>
      <c r="AC459" s="1">
        <f t="shared" si="70"/>
        <v>4.5400000000000453E-4</v>
      </c>
      <c r="AD459" s="1" t="str">
        <f t="shared" si="71"/>
        <v/>
      </c>
    </row>
    <row r="460" spans="2:30" ht="30" customHeight="1" x14ac:dyDescent="0.25">
      <c r="B460" s="1">
        <f t="shared" si="63"/>
        <v>4.5500000000000455E-4</v>
      </c>
      <c r="C460" s="79"/>
      <c r="D460" s="15"/>
      <c r="E460" s="79"/>
      <c r="F460" s="79"/>
      <c r="G460" s="79"/>
      <c r="H460" s="79"/>
      <c r="I460" s="83" t="str">
        <f t="shared" si="67"/>
        <v/>
      </c>
      <c r="J460" s="79"/>
      <c r="K460" s="84"/>
      <c r="L460" s="85"/>
      <c r="W460" s="1" t="str">
        <f t="shared" si="64"/>
        <v/>
      </c>
      <c r="X460" s="1" t="str">
        <f t="shared" si="65"/>
        <v/>
      </c>
      <c r="Y460" s="1" t="str">
        <f t="shared" si="66"/>
        <v/>
      </c>
      <c r="Z460" s="1" t="str">
        <f t="shared" si="68"/>
        <v/>
      </c>
      <c r="AB460" s="1">
        <f t="shared" si="69"/>
        <v>4.5500000000000455E-4</v>
      </c>
      <c r="AC460" s="1">
        <f t="shared" si="70"/>
        <v>4.5500000000000455E-4</v>
      </c>
      <c r="AD460" s="1" t="str">
        <f t="shared" si="71"/>
        <v/>
      </c>
    </row>
    <row r="461" spans="2:30" ht="30" customHeight="1" x14ac:dyDescent="0.25">
      <c r="B461" s="1">
        <f t="shared" si="63"/>
        <v>4.5600000000000458E-4</v>
      </c>
      <c r="C461" s="79"/>
      <c r="D461" s="15"/>
      <c r="E461" s="79"/>
      <c r="F461" s="79"/>
      <c r="G461" s="79"/>
      <c r="H461" s="79"/>
      <c r="I461" s="83" t="str">
        <f t="shared" si="67"/>
        <v/>
      </c>
      <c r="J461" s="79"/>
      <c r="K461" s="84"/>
      <c r="L461" s="85"/>
      <c r="W461" s="1" t="str">
        <f t="shared" si="64"/>
        <v/>
      </c>
      <c r="X461" s="1" t="str">
        <f t="shared" si="65"/>
        <v/>
      </c>
      <c r="Y461" s="1" t="str">
        <f t="shared" si="66"/>
        <v/>
      </c>
      <c r="Z461" s="1" t="str">
        <f t="shared" si="68"/>
        <v/>
      </c>
      <c r="AB461" s="1">
        <f t="shared" si="69"/>
        <v>4.5600000000000458E-4</v>
      </c>
      <c r="AC461" s="1">
        <f t="shared" si="70"/>
        <v>4.5600000000000458E-4</v>
      </c>
      <c r="AD461" s="1" t="str">
        <f t="shared" si="71"/>
        <v/>
      </c>
    </row>
    <row r="462" spans="2:30" ht="30" customHeight="1" x14ac:dyDescent="0.25">
      <c r="B462" s="1">
        <f t="shared" si="63"/>
        <v>4.570000000000046E-4</v>
      </c>
      <c r="C462" s="79"/>
      <c r="D462" s="15"/>
      <c r="E462" s="79"/>
      <c r="F462" s="79"/>
      <c r="G462" s="79"/>
      <c r="H462" s="79"/>
      <c r="I462" s="83" t="str">
        <f t="shared" si="67"/>
        <v/>
      </c>
      <c r="J462" s="79"/>
      <c r="K462" s="84"/>
      <c r="L462" s="85"/>
      <c r="W462" s="1" t="str">
        <f t="shared" si="64"/>
        <v/>
      </c>
      <c r="X462" s="1" t="str">
        <f t="shared" si="65"/>
        <v/>
      </c>
      <c r="Y462" s="1" t="str">
        <f t="shared" si="66"/>
        <v/>
      </c>
      <c r="Z462" s="1" t="str">
        <f t="shared" si="68"/>
        <v/>
      </c>
      <c r="AB462" s="1">
        <f t="shared" si="69"/>
        <v>4.570000000000046E-4</v>
      </c>
      <c r="AC462" s="1">
        <f t="shared" si="70"/>
        <v>4.570000000000046E-4</v>
      </c>
      <c r="AD462" s="1" t="str">
        <f t="shared" si="71"/>
        <v/>
      </c>
    </row>
    <row r="463" spans="2:30" ht="30" customHeight="1" x14ac:dyDescent="0.25">
      <c r="B463" s="1">
        <f t="shared" si="63"/>
        <v>4.5800000000000463E-4</v>
      </c>
      <c r="C463" s="79"/>
      <c r="D463" s="15"/>
      <c r="E463" s="79"/>
      <c r="F463" s="79"/>
      <c r="G463" s="79"/>
      <c r="H463" s="79"/>
      <c r="I463" s="83" t="str">
        <f t="shared" si="67"/>
        <v/>
      </c>
      <c r="J463" s="79"/>
      <c r="K463" s="84"/>
      <c r="L463" s="85"/>
      <c r="W463" s="1" t="str">
        <f t="shared" si="64"/>
        <v/>
      </c>
      <c r="X463" s="1" t="str">
        <f t="shared" si="65"/>
        <v/>
      </c>
      <c r="Y463" s="1" t="str">
        <f t="shared" si="66"/>
        <v/>
      </c>
      <c r="Z463" s="1" t="str">
        <f t="shared" si="68"/>
        <v/>
      </c>
      <c r="AB463" s="1">
        <f t="shared" si="69"/>
        <v>4.5800000000000463E-4</v>
      </c>
      <c r="AC463" s="1">
        <f t="shared" si="70"/>
        <v>4.5800000000000463E-4</v>
      </c>
      <c r="AD463" s="1" t="str">
        <f t="shared" si="71"/>
        <v/>
      </c>
    </row>
    <row r="464" spans="2:30" ht="30" customHeight="1" x14ac:dyDescent="0.25">
      <c r="B464" s="1">
        <f t="shared" si="63"/>
        <v>4.5900000000000465E-4</v>
      </c>
      <c r="C464" s="79"/>
      <c r="D464" s="15"/>
      <c r="E464" s="79"/>
      <c r="F464" s="79"/>
      <c r="G464" s="79"/>
      <c r="H464" s="79"/>
      <c r="I464" s="83" t="str">
        <f t="shared" si="67"/>
        <v/>
      </c>
      <c r="J464" s="79"/>
      <c r="K464" s="84"/>
      <c r="L464" s="85"/>
      <c r="W464" s="1" t="str">
        <f t="shared" si="64"/>
        <v/>
      </c>
      <c r="X464" s="1" t="str">
        <f t="shared" si="65"/>
        <v/>
      </c>
      <c r="Y464" s="1" t="str">
        <f t="shared" si="66"/>
        <v/>
      </c>
      <c r="Z464" s="1" t="str">
        <f t="shared" si="68"/>
        <v/>
      </c>
      <c r="AB464" s="1">
        <f t="shared" si="69"/>
        <v>4.5900000000000465E-4</v>
      </c>
      <c r="AC464" s="1">
        <f t="shared" si="70"/>
        <v>4.5900000000000465E-4</v>
      </c>
      <c r="AD464" s="1" t="str">
        <f t="shared" si="71"/>
        <v/>
      </c>
    </row>
    <row r="465" spans="2:30" ht="30" customHeight="1" x14ac:dyDescent="0.25">
      <c r="B465" s="1">
        <f t="shared" si="63"/>
        <v>4.6000000000000468E-4</v>
      </c>
      <c r="C465" s="79"/>
      <c r="D465" s="15"/>
      <c r="E465" s="79"/>
      <c r="F465" s="79"/>
      <c r="G465" s="79"/>
      <c r="H465" s="79"/>
      <c r="I465" s="83" t="str">
        <f t="shared" si="67"/>
        <v/>
      </c>
      <c r="J465" s="79"/>
      <c r="K465" s="84"/>
      <c r="L465" s="85"/>
      <c r="W465" s="1" t="str">
        <f t="shared" si="64"/>
        <v/>
      </c>
      <c r="X465" s="1" t="str">
        <f t="shared" si="65"/>
        <v/>
      </c>
      <c r="Y465" s="1" t="str">
        <f t="shared" si="66"/>
        <v/>
      </c>
      <c r="Z465" s="1" t="str">
        <f t="shared" si="68"/>
        <v/>
      </c>
      <c r="AB465" s="1">
        <f t="shared" si="69"/>
        <v>4.6000000000000468E-4</v>
      </c>
      <c r="AC465" s="1">
        <f t="shared" si="70"/>
        <v>4.6000000000000468E-4</v>
      </c>
      <c r="AD465" s="1" t="str">
        <f t="shared" si="71"/>
        <v/>
      </c>
    </row>
    <row r="466" spans="2:30" ht="30" customHeight="1" x14ac:dyDescent="0.25">
      <c r="B466" s="1">
        <f t="shared" si="63"/>
        <v>4.610000000000047E-4</v>
      </c>
      <c r="C466" s="79"/>
      <c r="D466" s="15"/>
      <c r="E466" s="79"/>
      <c r="F466" s="79"/>
      <c r="G466" s="79"/>
      <c r="H466" s="79"/>
      <c r="I466" s="83" t="str">
        <f t="shared" si="67"/>
        <v/>
      </c>
      <c r="J466" s="79"/>
      <c r="K466" s="84"/>
      <c r="L466" s="85"/>
      <c r="W466" s="1" t="str">
        <f t="shared" si="64"/>
        <v/>
      </c>
      <c r="X466" s="1" t="str">
        <f t="shared" si="65"/>
        <v/>
      </c>
      <c r="Y466" s="1" t="str">
        <f t="shared" si="66"/>
        <v/>
      </c>
      <c r="Z466" s="1" t="str">
        <f t="shared" si="68"/>
        <v/>
      </c>
      <c r="AB466" s="1">
        <f t="shared" si="69"/>
        <v>4.610000000000047E-4</v>
      </c>
      <c r="AC466" s="1">
        <f t="shared" si="70"/>
        <v>4.610000000000047E-4</v>
      </c>
      <c r="AD466" s="1" t="str">
        <f t="shared" si="71"/>
        <v/>
      </c>
    </row>
    <row r="467" spans="2:30" ht="30" customHeight="1" x14ac:dyDescent="0.25">
      <c r="B467" s="1">
        <f t="shared" si="63"/>
        <v>4.6200000000000472E-4</v>
      </c>
      <c r="C467" s="79"/>
      <c r="D467" s="15"/>
      <c r="E467" s="79"/>
      <c r="F467" s="79"/>
      <c r="G467" s="79"/>
      <c r="H467" s="79"/>
      <c r="I467" s="83" t="str">
        <f t="shared" si="67"/>
        <v/>
      </c>
      <c r="J467" s="79"/>
      <c r="K467" s="84"/>
      <c r="L467" s="85"/>
      <c r="W467" s="1" t="str">
        <f t="shared" si="64"/>
        <v/>
      </c>
      <c r="X467" s="1" t="str">
        <f t="shared" si="65"/>
        <v/>
      </c>
      <c r="Y467" s="1" t="str">
        <f t="shared" si="66"/>
        <v/>
      </c>
      <c r="Z467" s="1" t="str">
        <f t="shared" si="68"/>
        <v/>
      </c>
      <c r="AB467" s="1">
        <f t="shared" si="69"/>
        <v>4.6200000000000472E-4</v>
      </c>
      <c r="AC467" s="1">
        <f t="shared" si="70"/>
        <v>4.6200000000000472E-4</v>
      </c>
      <c r="AD467" s="1" t="str">
        <f t="shared" si="71"/>
        <v/>
      </c>
    </row>
    <row r="468" spans="2:30" ht="30" customHeight="1" x14ac:dyDescent="0.25">
      <c r="B468" s="1">
        <f t="shared" si="63"/>
        <v>4.6300000000000475E-4</v>
      </c>
      <c r="C468" s="79"/>
      <c r="D468" s="15"/>
      <c r="E468" s="79"/>
      <c r="F468" s="79"/>
      <c r="G468" s="79"/>
      <c r="H468" s="79"/>
      <c r="I468" s="83" t="str">
        <f t="shared" si="67"/>
        <v/>
      </c>
      <c r="J468" s="79"/>
      <c r="K468" s="84"/>
      <c r="L468" s="85"/>
      <c r="W468" s="1" t="str">
        <f t="shared" si="64"/>
        <v/>
      </c>
      <c r="X468" s="1" t="str">
        <f t="shared" si="65"/>
        <v/>
      </c>
      <c r="Y468" s="1" t="str">
        <f t="shared" si="66"/>
        <v/>
      </c>
      <c r="Z468" s="1" t="str">
        <f t="shared" si="68"/>
        <v/>
      </c>
      <c r="AB468" s="1">
        <f t="shared" si="69"/>
        <v>4.6300000000000475E-4</v>
      </c>
      <c r="AC468" s="1">
        <f t="shared" si="70"/>
        <v>4.6300000000000475E-4</v>
      </c>
      <c r="AD468" s="1" t="str">
        <f t="shared" si="71"/>
        <v/>
      </c>
    </row>
    <row r="469" spans="2:30" ht="30" customHeight="1" x14ac:dyDescent="0.25">
      <c r="B469" s="1">
        <f t="shared" si="63"/>
        <v>4.6400000000000477E-4</v>
      </c>
      <c r="C469" s="79"/>
      <c r="D469" s="15"/>
      <c r="E469" s="79"/>
      <c r="F469" s="79"/>
      <c r="G469" s="79"/>
      <c r="H469" s="79"/>
      <c r="I469" s="83" t="str">
        <f t="shared" si="67"/>
        <v/>
      </c>
      <c r="J469" s="79"/>
      <c r="K469" s="84"/>
      <c r="L469" s="85"/>
      <c r="W469" s="1" t="str">
        <f t="shared" si="64"/>
        <v/>
      </c>
      <c r="X469" s="1" t="str">
        <f t="shared" si="65"/>
        <v/>
      </c>
      <c r="Y469" s="1" t="str">
        <f t="shared" si="66"/>
        <v/>
      </c>
      <c r="Z469" s="1" t="str">
        <f t="shared" si="68"/>
        <v/>
      </c>
      <c r="AB469" s="1">
        <f t="shared" si="69"/>
        <v>4.6400000000000477E-4</v>
      </c>
      <c r="AC469" s="1">
        <f t="shared" si="70"/>
        <v>4.6400000000000477E-4</v>
      </c>
      <c r="AD469" s="1" t="str">
        <f t="shared" si="71"/>
        <v/>
      </c>
    </row>
    <row r="470" spans="2:30" ht="30" customHeight="1" x14ac:dyDescent="0.25">
      <c r="B470" s="1">
        <f t="shared" si="63"/>
        <v>4.650000000000048E-4</v>
      </c>
      <c r="C470" s="79"/>
      <c r="D470" s="15"/>
      <c r="E470" s="79"/>
      <c r="F470" s="79"/>
      <c r="G470" s="79"/>
      <c r="H470" s="79"/>
      <c r="I470" s="83" t="str">
        <f t="shared" si="67"/>
        <v/>
      </c>
      <c r="J470" s="79"/>
      <c r="K470" s="84"/>
      <c r="L470" s="85"/>
      <c r="W470" s="1" t="str">
        <f t="shared" si="64"/>
        <v/>
      </c>
      <c r="X470" s="1" t="str">
        <f t="shared" si="65"/>
        <v/>
      </c>
      <c r="Y470" s="1" t="str">
        <f t="shared" si="66"/>
        <v/>
      </c>
      <c r="Z470" s="1" t="str">
        <f t="shared" si="68"/>
        <v/>
      </c>
      <c r="AB470" s="1">
        <f t="shared" si="69"/>
        <v>4.650000000000048E-4</v>
      </c>
      <c r="AC470" s="1">
        <f t="shared" si="70"/>
        <v>4.650000000000048E-4</v>
      </c>
      <c r="AD470" s="1" t="str">
        <f t="shared" si="71"/>
        <v/>
      </c>
    </row>
    <row r="471" spans="2:30" ht="30" customHeight="1" x14ac:dyDescent="0.25">
      <c r="B471" s="1">
        <f t="shared" si="63"/>
        <v>4.6600000000000482E-4</v>
      </c>
      <c r="C471" s="79"/>
      <c r="D471" s="15"/>
      <c r="E471" s="79"/>
      <c r="F471" s="79"/>
      <c r="G471" s="79"/>
      <c r="H471" s="79"/>
      <c r="I471" s="83" t="str">
        <f t="shared" si="67"/>
        <v/>
      </c>
      <c r="J471" s="79"/>
      <c r="K471" s="84"/>
      <c r="L471" s="85"/>
      <c r="W471" s="1" t="str">
        <f t="shared" si="64"/>
        <v/>
      </c>
      <c r="X471" s="1" t="str">
        <f t="shared" si="65"/>
        <v/>
      </c>
      <c r="Y471" s="1" t="str">
        <f t="shared" si="66"/>
        <v/>
      </c>
      <c r="Z471" s="1" t="str">
        <f t="shared" si="68"/>
        <v/>
      </c>
      <c r="AB471" s="1">
        <f t="shared" si="69"/>
        <v>4.6600000000000482E-4</v>
      </c>
      <c r="AC471" s="1">
        <f t="shared" si="70"/>
        <v>4.6600000000000482E-4</v>
      </c>
      <c r="AD471" s="1" t="str">
        <f t="shared" si="71"/>
        <v/>
      </c>
    </row>
    <row r="472" spans="2:30" ht="30" customHeight="1" x14ac:dyDescent="0.25">
      <c r="B472" s="1">
        <f t="shared" si="63"/>
        <v>4.6700000000000485E-4</v>
      </c>
      <c r="C472" s="79"/>
      <c r="D472" s="15"/>
      <c r="E472" s="79"/>
      <c r="F472" s="79"/>
      <c r="G472" s="79"/>
      <c r="H472" s="79"/>
      <c r="I472" s="83" t="str">
        <f t="shared" si="67"/>
        <v/>
      </c>
      <c r="J472" s="79"/>
      <c r="K472" s="84"/>
      <c r="L472" s="85"/>
      <c r="W472" s="1" t="str">
        <f t="shared" si="64"/>
        <v/>
      </c>
      <c r="X472" s="1" t="str">
        <f t="shared" si="65"/>
        <v/>
      </c>
      <c r="Y472" s="1" t="str">
        <f t="shared" si="66"/>
        <v/>
      </c>
      <c r="Z472" s="1" t="str">
        <f t="shared" si="68"/>
        <v/>
      </c>
      <c r="AB472" s="1">
        <f t="shared" si="69"/>
        <v>4.6700000000000485E-4</v>
      </c>
      <c r="AC472" s="1">
        <f t="shared" si="70"/>
        <v>4.6700000000000485E-4</v>
      </c>
      <c r="AD472" s="1" t="str">
        <f t="shared" si="71"/>
        <v/>
      </c>
    </row>
    <row r="473" spans="2:30" ht="30" customHeight="1" x14ac:dyDescent="0.25">
      <c r="B473" s="1">
        <f t="shared" si="63"/>
        <v>4.6800000000000487E-4</v>
      </c>
      <c r="C473" s="79"/>
      <c r="D473" s="15"/>
      <c r="E473" s="79"/>
      <c r="F473" s="79"/>
      <c r="G473" s="79"/>
      <c r="H473" s="79"/>
      <c r="I473" s="83" t="str">
        <f t="shared" si="67"/>
        <v/>
      </c>
      <c r="J473" s="79"/>
      <c r="K473" s="84"/>
      <c r="L473" s="85"/>
      <c r="W473" s="1" t="str">
        <f t="shared" si="64"/>
        <v/>
      </c>
      <c r="X473" s="1" t="str">
        <f t="shared" si="65"/>
        <v/>
      </c>
      <c r="Y473" s="1" t="str">
        <f t="shared" si="66"/>
        <v/>
      </c>
      <c r="Z473" s="1" t="str">
        <f t="shared" si="68"/>
        <v/>
      </c>
      <c r="AB473" s="1">
        <f t="shared" si="69"/>
        <v>4.6800000000000487E-4</v>
      </c>
      <c r="AC473" s="1">
        <f t="shared" si="70"/>
        <v>4.6800000000000487E-4</v>
      </c>
      <c r="AD473" s="1" t="str">
        <f t="shared" si="71"/>
        <v/>
      </c>
    </row>
    <row r="474" spans="2:30" ht="30" customHeight="1" x14ac:dyDescent="0.25">
      <c r="B474" s="1">
        <f t="shared" si="63"/>
        <v>4.6900000000000489E-4</v>
      </c>
      <c r="C474" s="79"/>
      <c r="D474" s="15"/>
      <c r="E474" s="79"/>
      <c r="F474" s="79"/>
      <c r="G474" s="79"/>
      <c r="H474" s="79"/>
      <c r="I474" s="83" t="str">
        <f t="shared" si="67"/>
        <v/>
      </c>
      <c r="J474" s="79"/>
      <c r="K474" s="84"/>
      <c r="L474" s="85"/>
      <c r="W474" s="1" t="str">
        <f t="shared" si="64"/>
        <v/>
      </c>
      <c r="X474" s="1" t="str">
        <f t="shared" si="65"/>
        <v/>
      </c>
      <c r="Y474" s="1" t="str">
        <f t="shared" si="66"/>
        <v/>
      </c>
      <c r="Z474" s="1" t="str">
        <f t="shared" si="68"/>
        <v/>
      </c>
      <c r="AB474" s="1">
        <f t="shared" si="69"/>
        <v>4.6900000000000489E-4</v>
      </c>
      <c r="AC474" s="1">
        <f t="shared" si="70"/>
        <v>4.6900000000000489E-4</v>
      </c>
      <c r="AD474" s="1" t="str">
        <f t="shared" si="71"/>
        <v/>
      </c>
    </row>
    <row r="475" spans="2:30" ht="30" customHeight="1" x14ac:dyDescent="0.25">
      <c r="B475" s="1">
        <f t="shared" si="63"/>
        <v>4.7000000000000492E-4</v>
      </c>
      <c r="C475" s="79"/>
      <c r="D475" s="15"/>
      <c r="E475" s="79"/>
      <c r="F475" s="79"/>
      <c r="G475" s="79"/>
      <c r="H475" s="79"/>
      <c r="I475" s="83" t="str">
        <f t="shared" si="67"/>
        <v/>
      </c>
      <c r="J475" s="79"/>
      <c r="K475" s="84"/>
      <c r="L475" s="85"/>
      <c r="W475" s="1" t="str">
        <f t="shared" si="64"/>
        <v/>
      </c>
      <c r="X475" s="1" t="str">
        <f t="shared" si="65"/>
        <v/>
      </c>
      <c r="Y475" s="1" t="str">
        <f t="shared" si="66"/>
        <v/>
      </c>
      <c r="Z475" s="1" t="str">
        <f t="shared" si="68"/>
        <v/>
      </c>
      <c r="AB475" s="1">
        <f t="shared" si="69"/>
        <v>4.7000000000000492E-4</v>
      </c>
      <c r="AC475" s="1">
        <f t="shared" si="70"/>
        <v>4.7000000000000492E-4</v>
      </c>
      <c r="AD475" s="1" t="str">
        <f t="shared" si="71"/>
        <v/>
      </c>
    </row>
    <row r="476" spans="2:30" ht="30" customHeight="1" x14ac:dyDescent="0.25">
      <c r="B476" s="1">
        <f t="shared" si="63"/>
        <v>4.7100000000000494E-4</v>
      </c>
      <c r="C476" s="79"/>
      <c r="D476" s="15"/>
      <c r="E476" s="79"/>
      <c r="F476" s="79"/>
      <c r="G476" s="79"/>
      <c r="H476" s="79"/>
      <c r="I476" s="83" t="str">
        <f t="shared" si="67"/>
        <v/>
      </c>
      <c r="J476" s="79"/>
      <c r="K476" s="84"/>
      <c r="L476" s="85"/>
      <c r="W476" s="1" t="str">
        <f t="shared" si="64"/>
        <v/>
      </c>
      <c r="X476" s="1" t="str">
        <f t="shared" si="65"/>
        <v/>
      </c>
      <c r="Y476" s="1" t="str">
        <f t="shared" si="66"/>
        <v/>
      </c>
      <c r="Z476" s="1" t="str">
        <f t="shared" si="68"/>
        <v/>
      </c>
      <c r="AB476" s="1">
        <f t="shared" si="69"/>
        <v>4.7100000000000494E-4</v>
      </c>
      <c r="AC476" s="1">
        <f t="shared" si="70"/>
        <v>4.7100000000000494E-4</v>
      </c>
      <c r="AD476" s="1" t="str">
        <f t="shared" si="71"/>
        <v/>
      </c>
    </row>
    <row r="477" spans="2:30" ht="30" customHeight="1" x14ac:dyDescent="0.25">
      <c r="B477" s="1">
        <f t="shared" si="63"/>
        <v>4.7200000000000497E-4</v>
      </c>
      <c r="C477" s="79"/>
      <c r="D477" s="15"/>
      <c r="E477" s="79"/>
      <c r="F477" s="79"/>
      <c r="G477" s="79"/>
      <c r="H477" s="79"/>
      <c r="I477" s="83" t="str">
        <f t="shared" si="67"/>
        <v/>
      </c>
      <c r="J477" s="79"/>
      <c r="K477" s="84"/>
      <c r="L477" s="85"/>
      <c r="W477" s="1" t="str">
        <f t="shared" si="64"/>
        <v/>
      </c>
      <c r="X477" s="1" t="str">
        <f t="shared" si="65"/>
        <v/>
      </c>
      <c r="Y477" s="1" t="str">
        <f t="shared" si="66"/>
        <v/>
      </c>
      <c r="Z477" s="1" t="str">
        <f t="shared" si="68"/>
        <v/>
      </c>
      <c r="AB477" s="1">
        <f t="shared" si="69"/>
        <v>4.7200000000000497E-4</v>
      </c>
      <c r="AC477" s="1">
        <f t="shared" si="70"/>
        <v>4.7200000000000497E-4</v>
      </c>
      <c r="AD477" s="1" t="str">
        <f t="shared" si="71"/>
        <v/>
      </c>
    </row>
    <row r="478" spans="2:30" ht="30" customHeight="1" x14ac:dyDescent="0.25">
      <c r="B478" s="1">
        <f t="shared" si="63"/>
        <v>4.7300000000000499E-4</v>
      </c>
      <c r="C478" s="79"/>
      <c r="D478" s="15"/>
      <c r="E478" s="79"/>
      <c r="F478" s="79"/>
      <c r="G478" s="79"/>
      <c r="H478" s="79"/>
      <c r="I478" s="83" t="str">
        <f t="shared" si="67"/>
        <v/>
      </c>
      <c r="J478" s="79"/>
      <c r="K478" s="84"/>
      <c r="L478" s="85"/>
      <c r="W478" s="1" t="str">
        <f t="shared" si="64"/>
        <v/>
      </c>
      <c r="X478" s="1" t="str">
        <f t="shared" si="65"/>
        <v/>
      </c>
      <c r="Y478" s="1" t="str">
        <f t="shared" si="66"/>
        <v/>
      </c>
      <c r="Z478" s="1" t="str">
        <f t="shared" si="68"/>
        <v/>
      </c>
      <c r="AB478" s="1">
        <f t="shared" si="69"/>
        <v>4.7300000000000499E-4</v>
      </c>
      <c r="AC478" s="1">
        <f t="shared" si="70"/>
        <v>4.7300000000000499E-4</v>
      </c>
      <c r="AD478" s="1" t="str">
        <f t="shared" si="71"/>
        <v/>
      </c>
    </row>
    <row r="479" spans="2:30" ht="30" customHeight="1" x14ac:dyDescent="0.25">
      <c r="B479" s="1">
        <f t="shared" si="63"/>
        <v>4.7400000000000502E-4</v>
      </c>
      <c r="C479" s="79"/>
      <c r="D479" s="15"/>
      <c r="E479" s="79"/>
      <c r="F479" s="79"/>
      <c r="G479" s="79"/>
      <c r="H479" s="79"/>
      <c r="I479" s="83" t="str">
        <f t="shared" si="67"/>
        <v/>
      </c>
      <c r="J479" s="79"/>
      <c r="K479" s="84"/>
      <c r="L479" s="85"/>
      <c r="W479" s="1" t="str">
        <f t="shared" si="64"/>
        <v/>
      </c>
      <c r="X479" s="1" t="str">
        <f t="shared" si="65"/>
        <v/>
      </c>
      <c r="Y479" s="1" t="str">
        <f t="shared" si="66"/>
        <v/>
      </c>
      <c r="Z479" s="1" t="str">
        <f t="shared" si="68"/>
        <v/>
      </c>
      <c r="AB479" s="1">
        <f t="shared" si="69"/>
        <v>4.7400000000000502E-4</v>
      </c>
      <c r="AC479" s="1">
        <f t="shared" si="70"/>
        <v>4.7400000000000502E-4</v>
      </c>
      <c r="AD479" s="1" t="str">
        <f t="shared" si="71"/>
        <v/>
      </c>
    </row>
    <row r="480" spans="2:30" ht="30" customHeight="1" x14ac:dyDescent="0.25">
      <c r="B480" s="1">
        <f t="shared" si="63"/>
        <v>4.7500000000000504E-4</v>
      </c>
      <c r="C480" s="79"/>
      <c r="D480" s="15"/>
      <c r="E480" s="79"/>
      <c r="F480" s="79"/>
      <c r="G480" s="79"/>
      <c r="H480" s="79"/>
      <c r="I480" s="83" t="str">
        <f t="shared" si="67"/>
        <v/>
      </c>
      <c r="J480" s="79"/>
      <c r="K480" s="84"/>
      <c r="L480" s="85"/>
      <c r="W480" s="1" t="str">
        <f t="shared" si="64"/>
        <v/>
      </c>
      <c r="X480" s="1" t="str">
        <f t="shared" si="65"/>
        <v/>
      </c>
      <c r="Y480" s="1" t="str">
        <f t="shared" si="66"/>
        <v/>
      </c>
      <c r="Z480" s="1" t="str">
        <f t="shared" si="68"/>
        <v/>
      </c>
      <c r="AB480" s="1">
        <f t="shared" si="69"/>
        <v>4.7500000000000504E-4</v>
      </c>
      <c r="AC480" s="1">
        <f t="shared" si="70"/>
        <v>4.7500000000000504E-4</v>
      </c>
      <c r="AD480" s="1" t="str">
        <f t="shared" si="71"/>
        <v/>
      </c>
    </row>
    <row r="481" spans="2:30" ht="30" customHeight="1" x14ac:dyDescent="0.25">
      <c r="B481" s="1">
        <f t="shared" si="63"/>
        <v>4.7600000000000506E-4</v>
      </c>
      <c r="C481" s="79"/>
      <c r="D481" s="15"/>
      <c r="E481" s="79"/>
      <c r="F481" s="79"/>
      <c r="G481" s="79"/>
      <c r="H481" s="79"/>
      <c r="I481" s="83" t="str">
        <f t="shared" si="67"/>
        <v/>
      </c>
      <c r="J481" s="79"/>
      <c r="K481" s="84"/>
      <c r="L481" s="85"/>
      <c r="W481" s="1" t="str">
        <f t="shared" si="64"/>
        <v/>
      </c>
      <c r="X481" s="1" t="str">
        <f t="shared" si="65"/>
        <v/>
      </c>
      <c r="Y481" s="1" t="str">
        <f t="shared" si="66"/>
        <v/>
      </c>
      <c r="Z481" s="1" t="str">
        <f t="shared" si="68"/>
        <v/>
      </c>
      <c r="AB481" s="1">
        <f t="shared" si="69"/>
        <v>4.7600000000000506E-4</v>
      </c>
      <c r="AC481" s="1">
        <f t="shared" si="70"/>
        <v>4.7600000000000506E-4</v>
      </c>
      <c r="AD481" s="1" t="str">
        <f t="shared" si="71"/>
        <v/>
      </c>
    </row>
    <row r="482" spans="2:30" ht="30" customHeight="1" x14ac:dyDescent="0.25">
      <c r="B482" s="1">
        <f t="shared" si="63"/>
        <v>4.7700000000000509E-4</v>
      </c>
      <c r="C482" s="79"/>
      <c r="D482" s="15"/>
      <c r="E482" s="79"/>
      <c r="F482" s="79"/>
      <c r="G482" s="79"/>
      <c r="H482" s="79"/>
      <c r="I482" s="83" t="str">
        <f t="shared" si="67"/>
        <v/>
      </c>
      <c r="J482" s="79"/>
      <c r="K482" s="84"/>
      <c r="L482" s="85"/>
      <c r="W482" s="1" t="str">
        <f t="shared" si="64"/>
        <v/>
      </c>
      <c r="X482" s="1" t="str">
        <f t="shared" si="65"/>
        <v/>
      </c>
      <c r="Y482" s="1" t="str">
        <f t="shared" si="66"/>
        <v/>
      </c>
      <c r="Z482" s="1" t="str">
        <f t="shared" si="68"/>
        <v/>
      </c>
      <c r="AB482" s="1">
        <f t="shared" si="69"/>
        <v>4.7700000000000509E-4</v>
      </c>
      <c r="AC482" s="1">
        <f t="shared" si="70"/>
        <v>4.7700000000000509E-4</v>
      </c>
      <c r="AD482" s="1" t="str">
        <f t="shared" si="71"/>
        <v/>
      </c>
    </row>
    <row r="483" spans="2:30" ht="30" customHeight="1" x14ac:dyDescent="0.25">
      <c r="B483" s="1">
        <f t="shared" si="63"/>
        <v>4.7800000000000511E-4</v>
      </c>
      <c r="C483" s="79"/>
      <c r="D483" s="15"/>
      <c r="E483" s="79"/>
      <c r="F483" s="79"/>
      <c r="G483" s="79"/>
      <c r="H483" s="79"/>
      <c r="I483" s="83" t="str">
        <f t="shared" si="67"/>
        <v/>
      </c>
      <c r="J483" s="79"/>
      <c r="K483" s="84"/>
      <c r="L483" s="85"/>
      <c r="W483" s="1" t="str">
        <f t="shared" si="64"/>
        <v/>
      </c>
      <c r="X483" s="1" t="str">
        <f t="shared" si="65"/>
        <v/>
      </c>
      <c r="Y483" s="1" t="str">
        <f t="shared" si="66"/>
        <v/>
      </c>
      <c r="Z483" s="1" t="str">
        <f t="shared" si="68"/>
        <v/>
      </c>
      <c r="AB483" s="1">
        <f t="shared" si="69"/>
        <v>4.7800000000000511E-4</v>
      </c>
      <c r="AC483" s="1">
        <f t="shared" si="70"/>
        <v>4.7800000000000511E-4</v>
      </c>
      <c r="AD483" s="1" t="str">
        <f t="shared" si="71"/>
        <v/>
      </c>
    </row>
    <row r="484" spans="2:30" ht="30" customHeight="1" x14ac:dyDescent="0.25">
      <c r="B484" s="1">
        <f t="shared" si="63"/>
        <v>4.7900000000000514E-4</v>
      </c>
      <c r="C484" s="79"/>
      <c r="D484" s="15"/>
      <c r="E484" s="79"/>
      <c r="F484" s="79"/>
      <c r="G484" s="79"/>
      <c r="H484" s="79"/>
      <c r="I484" s="83" t="str">
        <f t="shared" si="67"/>
        <v/>
      </c>
      <c r="J484" s="79"/>
      <c r="K484" s="84"/>
      <c r="L484" s="85"/>
      <c r="W484" s="1" t="str">
        <f t="shared" si="64"/>
        <v/>
      </c>
      <c r="X484" s="1" t="str">
        <f t="shared" si="65"/>
        <v/>
      </c>
      <c r="Y484" s="1" t="str">
        <f t="shared" si="66"/>
        <v/>
      </c>
      <c r="Z484" s="1" t="str">
        <f t="shared" si="68"/>
        <v/>
      </c>
      <c r="AB484" s="1">
        <f t="shared" si="69"/>
        <v>4.7900000000000514E-4</v>
      </c>
      <c r="AC484" s="1">
        <f t="shared" si="70"/>
        <v>4.7900000000000514E-4</v>
      </c>
      <c r="AD484" s="1" t="str">
        <f t="shared" si="71"/>
        <v/>
      </c>
    </row>
    <row r="485" spans="2:30" ht="30" customHeight="1" x14ac:dyDescent="0.25">
      <c r="B485" s="1">
        <f t="shared" si="63"/>
        <v>4.8000000000000516E-4</v>
      </c>
      <c r="C485" s="79"/>
      <c r="D485" s="15"/>
      <c r="E485" s="79"/>
      <c r="F485" s="79"/>
      <c r="G485" s="79"/>
      <c r="H485" s="79"/>
      <c r="I485" s="83" t="str">
        <f t="shared" si="67"/>
        <v/>
      </c>
      <c r="J485" s="79"/>
      <c r="K485" s="84"/>
      <c r="L485" s="85"/>
      <c r="W485" s="1" t="str">
        <f t="shared" si="64"/>
        <v/>
      </c>
      <c r="X485" s="1" t="str">
        <f t="shared" si="65"/>
        <v/>
      </c>
      <c r="Y485" s="1" t="str">
        <f t="shared" si="66"/>
        <v/>
      </c>
      <c r="Z485" s="1" t="str">
        <f t="shared" si="68"/>
        <v/>
      </c>
      <c r="AB485" s="1">
        <f t="shared" si="69"/>
        <v>4.8000000000000516E-4</v>
      </c>
      <c r="AC485" s="1">
        <f t="shared" si="70"/>
        <v>4.8000000000000516E-4</v>
      </c>
      <c r="AD485" s="1" t="str">
        <f t="shared" si="71"/>
        <v/>
      </c>
    </row>
    <row r="486" spans="2:30" ht="30" customHeight="1" x14ac:dyDescent="0.25">
      <c r="B486" s="1">
        <f t="shared" si="63"/>
        <v>4.8100000000000519E-4</v>
      </c>
      <c r="C486" s="79"/>
      <c r="D486" s="15"/>
      <c r="E486" s="79"/>
      <c r="F486" s="79"/>
      <c r="G486" s="79"/>
      <c r="H486" s="79"/>
      <c r="I486" s="83" t="str">
        <f t="shared" si="67"/>
        <v/>
      </c>
      <c r="J486" s="79"/>
      <c r="K486" s="84"/>
      <c r="L486" s="85"/>
      <c r="W486" s="1" t="str">
        <f t="shared" si="64"/>
        <v/>
      </c>
      <c r="X486" s="1" t="str">
        <f t="shared" si="65"/>
        <v/>
      </c>
      <c r="Y486" s="1" t="str">
        <f t="shared" si="66"/>
        <v/>
      </c>
      <c r="Z486" s="1" t="str">
        <f t="shared" si="68"/>
        <v/>
      </c>
      <c r="AB486" s="1">
        <f t="shared" si="69"/>
        <v>4.8100000000000519E-4</v>
      </c>
      <c r="AC486" s="1">
        <f t="shared" si="70"/>
        <v>4.8100000000000519E-4</v>
      </c>
      <c r="AD486" s="1" t="str">
        <f t="shared" si="71"/>
        <v/>
      </c>
    </row>
    <row r="487" spans="2:30" ht="30" customHeight="1" x14ac:dyDescent="0.25">
      <c r="B487" s="1">
        <f t="shared" si="63"/>
        <v>4.8200000000000521E-4</v>
      </c>
      <c r="C487" s="79"/>
      <c r="D487" s="15"/>
      <c r="E487" s="79"/>
      <c r="F487" s="79"/>
      <c r="G487" s="79"/>
      <c r="H487" s="79"/>
      <c r="I487" s="83" t="str">
        <f t="shared" si="67"/>
        <v/>
      </c>
      <c r="J487" s="79"/>
      <c r="K487" s="84"/>
      <c r="L487" s="85"/>
      <c r="W487" s="1" t="str">
        <f t="shared" si="64"/>
        <v/>
      </c>
      <c r="X487" s="1" t="str">
        <f t="shared" si="65"/>
        <v/>
      </c>
      <c r="Y487" s="1" t="str">
        <f t="shared" si="66"/>
        <v/>
      </c>
      <c r="Z487" s="1" t="str">
        <f t="shared" si="68"/>
        <v/>
      </c>
      <c r="AB487" s="1">
        <f t="shared" si="69"/>
        <v>4.8200000000000521E-4</v>
      </c>
      <c r="AC487" s="1">
        <f t="shared" si="70"/>
        <v>4.8200000000000521E-4</v>
      </c>
      <c r="AD487" s="1" t="str">
        <f t="shared" si="71"/>
        <v/>
      </c>
    </row>
    <row r="488" spans="2:30" ht="30" customHeight="1" x14ac:dyDescent="0.25">
      <c r="B488" s="1">
        <f t="shared" si="63"/>
        <v>4.8300000000000524E-4</v>
      </c>
      <c r="C488" s="79"/>
      <c r="D488" s="15"/>
      <c r="E488" s="79"/>
      <c r="F488" s="79"/>
      <c r="G488" s="79"/>
      <c r="H488" s="79"/>
      <c r="I488" s="83" t="str">
        <f t="shared" si="67"/>
        <v/>
      </c>
      <c r="J488" s="79"/>
      <c r="K488" s="84"/>
      <c r="L488" s="85"/>
      <c r="W488" s="1" t="str">
        <f t="shared" si="64"/>
        <v/>
      </c>
      <c r="X488" s="1" t="str">
        <f t="shared" si="65"/>
        <v/>
      </c>
      <c r="Y488" s="1" t="str">
        <f t="shared" si="66"/>
        <v/>
      </c>
      <c r="Z488" s="1" t="str">
        <f t="shared" si="68"/>
        <v/>
      </c>
      <c r="AB488" s="1">
        <f t="shared" si="69"/>
        <v>4.8300000000000524E-4</v>
      </c>
      <c r="AC488" s="1">
        <f t="shared" si="70"/>
        <v>4.8300000000000524E-4</v>
      </c>
      <c r="AD488" s="1" t="str">
        <f t="shared" si="71"/>
        <v/>
      </c>
    </row>
    <row r="489" spans="2:30" ht="30" customHeight="1" x14ac:dyDescent="0.25">
      <c r="B489" s="1">
        <f t="shared" si="63"/>
        <v>4.8400000000000526E-4</v>
      </c>
      <c r="C489" s="79"/>
      <c r="D489" s="15"/>
      <c r="E489" s="79"/>
      <c r="F489" s="79"/>
      <c r="G489" s="79"/>
      <c r="H489" s="79"/>
      <c r="I489" s="83" t="str">
        <f t="shared" si="67"/>
        <v/>
      </c>
      <c r="J489" s="79"/>
      <c r="K489" s="84"/>
      <c r="L489" s="85"/>
      <c r="W489" s="1" t="str">
        <f t="shared" si="64"/>
        <v/>
      </c>
      <c r="X489" s="1" t="str">
        <f t="shared" si="65"/>
        <v/>
      </c>
      <c r="Y489" s="1" t="str">
        <f t="shared" si="66"/>
        <v/>
      </c>
      <c r="Z489" s="1" t="str">
        <f t="shared" si="68"/>
        <v/>
      </c>
      <c r="AB489" s="1">
        <f t="shared" si="69"/>
        <v>4.8400000000000526E-4</v>
      </c>
      <c r="AC489" s="1">
        <f t="shared" si="70"/>
        <v>4.8400000000000526E-4</v>
      </c>
      <c r="AD489" s="1" t="str">
        <f t="shared" si="71"/>
        <v/>
      </c>
    </row>
    <row r="490" spans="2:30" ht="30" customHeight="1" x14ac:dyDescent="0.25">
      <c r="B490" s="1">
        <f t="shared" si="63"/>
        <v>4.8500000000000528E-4</v>
      </c>
      <c r="C490" s="79"/>
      <c r="D490" s="15"/>
      <c r="E490" s="79"/>
      <c r="F490" s="79"/>
      <c r="G490" s="79"/>
      <c r="H490" s="79"/>
      <c r="I490" s="83" t="str">
        <f t="shared" si="67"/>
        <v/>
      </c>
      <c r="J490" s="79"/>
      <c r="K490" s="84"/>
      <c r="L490" s="85"/>
      <c r="W490" s="1" t="str">
        <f t="shared" si="64"/>
        <v/>
      </c>
      <c r="X490" s="1" t="str">
        <f t="shared" si="65"/>
        <v/>
      </c>
      <c r="Y490" s="1" t="str">
        <f t="shared" si="66"/>
        <v/>
      </c>
      <c r="Z490" s="1" t="str">
        <f t="shared" si="68"/>
        <v/>
      </c>
      <c r="AB490" s="1">
        <f t="shared" si="69"/>
        <v>4.8500000000000528E-4</v>
      </c>
      <c r="AC490" s="1">
        <f t="shared" si="70"/>
        <v>4.8500000000000528E-4</v>
      </c>
      <c r="AD490" s="1" t="str">
        <f t="shared" si="71"/>
        <v/>
      </c>
    </row>
    <row r="491" spans="2:30" ht="30" customHeight="1" x14ac:dyDescent="0.25">
      <c r="B491" s="1">
        <f t="shared" si="63"/>
        <v>4.8600000000000531E-4</v>
      </c>
      <c r="C491" s="79"/>
      <c r="D491" s="15"/>
      <c r="E491" s="79"/>
      <c r="F491" s="79"/>
      <c r="G491" s="79"/>
      <c r="H491" s="79"/>
      <c r="I491" s="83" t="str">
        <f t="shared" si="67"/>
        <v/>
      </c>
      <c r="J491" s="79"/>
      <c r="K491" s="84"/>
      <c r="L491" s="85"/>
      <c r="W491" s="1" t="str">
        <f t="shared" si="64"/>
        <v/>
      </c>
      <c r="X491" s="1" t="str">
        <f t="shared" si="65"/>
        <v/>
      </c>
      <c r="Y491" s="1" t="str">
        <f t="shared" si="66"/>
        <v/>
      </c>
      <c r="Z491" s="1" t="str">
        <f t="shared" si="68"/>
        <v/>
      </c>
      <c r="AB491" s="1">
        <f t="shared" si="69"/>
        <v>4.8600000000000531E-4</v>
      </c>
      <c r="AC491" s="1">
        <f t="shared" si="70"/>
        <v>4.8600000000000531E-4</v>
      </c>
      <c r="AD491" s="1" t="str">
        <f t="shared" si="71"/>
        <v/>
      </c>
    </row>
    <row r="492" spans="2:30" ht="30" customHeight="1" x14ac:dyDescent="0.25">
      <c r="B492" s="1">
        <f t="shared" si="63"/>
        <v>4.8700000000000533E-4</v>
      </c>
      <c r="C492" s="79"/>
      <c r="D492" s="15"/>
      <c r="E492" s="79"/>
      <c r="F492" s="79"/>
      <c r="G492" s="79"/>
      <c r="H492" s="79"/>
      <c r="I492" s="83" t="str">
        <f t="shared" si="67"/>
        <v/>
      </c>
      <c r="J492" s="79"/>
      <c r="K492" s="84"/>
      <c r="L492" s="85"/>
      <c r="W492" s="1" t="str">
        <f t="shared" si="64"/>
        <v/>
      </c>
      <c r="X492" s="1" t="str">
        <f t="shared" si="65"/>
        <v/>
      </c>
      <c r="Y492" s="1" t="str">
        <f t="shared" si="66"/>
        <v/>
      </c>
      <c r="Z492" s="1" t="str">
        <f t="shared" si="68"/>
        <v/>
      </c>
      <c r="AB492" s="1">
        <f t="shared" si="69"/>
        <v>4.8700000000000533E-4</v>
      </c>
      <c r="AC492" s="1">
        <f t="shared" si="70"/>
        <v>4.8700000000000533E-4</v>
      </c>
      <c r="AD492" s="1" t="str">
        <f t="shared" si="71"/>
        <v/>
      </c>
    </row>
    <row r="493" spans="2:30" ht="30" customHeight="1" x14ac:dyDescent="0.25">
      <c r="B493" s="1">
        <f t="shared" si="63"/>
        <v>4.8800000000000536E-4</v>
      </c>
      <c r="C493" s="79"/>
      <c r="D493" s="15"/>
      <c r="E493" s="79"/>
      <c r="F493" s="79"/>
      <c r="G493" s="79"/>
      <c r="H493" s="79"/>
      <c r="I493" s="83" t="str">
        <f t="shared" si="67"/>
        <v/>
      </c>
      <c r="J493" s="79"/>
      <c r="K493" s="84"/>
      <c r="L493" s="85"/>
      <c r="W493" s="1" t="str">
        <f t="shared" si="64"/>
        <v/>
      </c>
      <c r="X493" s="1" t="str">
        <f t="shared" si="65"/>
        <v/>
      </c>
      <c r="Y493" s="1" t="str">
        <f t="shared" si="66"/>
        <v/>
      </c>
      <c r="Z493" s="1" t="str">
        <f t="shared" si="68"/>
        <v/>
      </c>
      <c r="AB493" s="1">
        <f t="shared" si="69"/>
        <v>4.8800000000000536E-4</v>
      </c>
      <c r="AC493" s="1">
        <f t="shared" si="70"/>
        <v>4.8800000000000536E-4</v>
      </c>
      <c r="AD493" s="1" t="str">
        <f t="shared" si="71"/>
        <v/>
      </c>
    </row>
    <row r="494" spans="2:30" ht="30" customHeight="1" x14ac:dyDescent="0.25">
      <c r="B494" s="1">
        <f t="shared" si="63"/>
        <v>4.8900000000000538E-4</v>
      </c>
      <c r="C494" s="79"/>
      <c r="D494" s="15"/>
      <c r="E494" s="79"/>
      <c r="F494" s="79"/>
      <c r="G494" s="79"/>
      <c r="H494" s="79"/>
      <c r="I494" s="83" t="str">
        <f t="shared" si="67"/>
        <v/>
      </c>
      <c r="J494" s="79"/>
      <c r="K494" s="84"/>
      <c r="L494" s="85"/>
      <c r="W494" s="1" t="str">
        <f t="shared" si="64"/>
        <v/>
      </c>
      <c r="X494" s="1" t="str">
        <f t="shared" si="65"/>
        <v/>
      </c>
      <c r="Y494" s="1" t="str">
        <f t="shared" si="66"/>
        <v/>
      </c>
      <c r="Z494" s="1" t="str">
        <f t="shared" si="68"/>
        <v/>
      </c>
      <c r="AB494" s="1">
        <f t="shared" si="69"/>
        <v>4.8900000000000538E-4</v>
      </c>
      <c r="AC494" s="1">
        <f t="shared" si="70"/>
        <v>4.8900000000000538E-4</v>
      </c>
      <c r="AD494" s="1" t="str">
        <f t="shared" si="71"/>
        <v/>
      </c>
    </row>
    <row r="495" spans="2:30" ht="30" customHeight="1" x14ac:dyDescent="0.25">
      <c r="B495" s="1">
        <f t="shared" si="63"/>
        <v>4.9000000000000541E-4</v>
      </c>
      <c r="C495" s="79"/>
      <c r="D495" s="15"/>
      <c r="E495" s="79"/>
      <c r="F495" s="79"/>
      <c r="G495" s="79"/>
      <c r="H495" s="79"/>
      <c r="I495" s="83" t="str">
        <f t="shared" si="67"/>
        <v/>
      </c>
      <c r="J495" s="79"/>
      <c r="K495" s="84"/>
      <c r="L495" s="85"/>
      <c r="W495" s="1" t="str">
        <f t="shared" si="64"/>
        <v/>
      </c>
      <c r="X495" s="1" t="str">
        <f t="shared" si="65"/>
        <v/>
      </c>
      <c r="Y495" s="1" t="str">
        <f t="shared" si="66"/>
        <v/>
      </c>
      <c r="Z495" s="1" t="str">
        <f t="shared" si="68"/>
        <v/>
      </c>
      <c r="AB495" s="1">
        <f t="shared" si="69"/>
        <v>4.9000000000000541E-4</v>
      </c>
      <c r="AC495" s="1">
        <f t="shared" si="70"/>
        <v>4.9000000000000541E-4</v>
      </c>
      <c r="AD495" s="1" t="str">
        <f t="shared" si="71"/>
        <v/>
      </c>
    </row>
    <row r="496" spans="2:30" ht="30" customHeight="1" x14ac:dyDescent="0.25">
      <c r="B496" s="1">
        <f t="shared" si="63"/>
        <v>4.9100000000000543E-4</v>
      </c>
      <c r="C496" s="79"/>
      <c r="D496" s="15"/>
      <c r="E496" s="79"/>
      <c r="F496" s="79"/>
      <c r="G496" s="79"/>
      <c r="H496" s="79"/>
      <c r="I496" s="83" t="str">
        <f t="shared" si="67"/>
        <v/>
      </c>
      <c r="J496" s="79"/>
      <c r="K496" s="84"/>
      <c r="L496" s="85"/>
      <c r="W496" s="1" t="str">
        <f t="shared" si="64"/>
        <v/>
      </c>
      <c r="X496" s="1" t="str">
        <f t="shared" si="65"/>
        <v/>
      </c>
      <c r="Y496" s="1" t="str">
        <f t="shared" si="66"/>
        <v/>
      </c>
      <c r="Z496" s="1" t="str">
        <f t="shared" si="68"/>
        <v/>
      </c>
      <c r="AB496" s="1">
        <f t="shared" si="69"/>
        <v>4.9100000000000543E-4</v>
      </c>
      <c r="AC496" s="1">
        <f t="shared" si="70"/>
        <v>4.9100000000000543E-4</v>
      </c>
      <c r="AD496" s="1" t="str">
        <f t="shared" si="71"/>
        <v/>
      </c>
    </row>
    <row r="497" spans="2:30" ht="30" customHeight="1" x14ac:dyDescent="0.25">
      <c r="B497" s="1">
        <f t="shared" si="63"/>
        <v>4.9200000000000545E-4</v>
      </c>
      <c r="C497" s="79"/>
      <c r="D497" s="15"/>
      <c r="E497" s="79"/>
      <c r="F497" s="79"/>
      <c r="G497" s="79"/>
      <c r="H497" s="79"/>
      <c r="I497" s="83" t="str">
        <f t="shared" si="67"/>
        <v/>
      </c>
      <c r="J497" s="79"/>
      <c r="K497" s="84"/>
      <c r="L497" s="85"/>
      <c r="W497" s="1" t="str">
        <f t="shared" si="64"/>
        <v/>
      </c>
      <c r="X497" s="1" t="str">
        <f t="shared" si="65"/>
        <v/>
      </c>
      <c r="Y497" s="1" t="str">
        <f t="shared" si="66"/>
        <v/>
      </c>
      <c r="Z497" s="1" t="str">
        <f t="shared" si="68"/>
        <v/>
      </c>
      <c r="AB497" s="1">
        <f t="shared" si="69"/>
        <v>4.9200000000000545E-4</v>
      </c>
      <c r="AC497" s="1">
        <f t="shared" si="70"/>
        <v>4.9200000000000545E-4</v>
      </c>
      <c r="AD497" s="1" t="str">
        <f t="shared" si="71"/>
        <v/>
      </c>
    </row>
    <row r="498" spans="2:30" ht="30" customHeight="1" x14ac:dyDescent="0.25">
      <c r="B498" s="1">
        <f t="shared" si="63"/>
        <v>4.9300000000000548E-4</v>
      </c>
      <c r="C498" s="79"/>
      <c r="D498" s="15"/>
      <c r="E498" s="79"/>
      <c r="F498" s="79"/>
      <c r="G498" s="79"/>
      <c r="H498" s="79"/>
      <c r="I498" s="83" t="str">
        <f t="shared" si="67"/>
        <v/>
      </c>
      <c r="J498" s="79"/>
      <c r="K498" s="84"/>
      <c r="L498" s="85"/>
      <c r="W498" s="1" t="str">
        <f t="shared" si="64"/>
        <v/>
      </c>
      <c r="X498" s="1" t="str">
        <f t="shared" si="65"/>
        <v/>
      </c>
      <c r="Y498" s="1" t="str">
        <f t="shared" si="66"/>
        <v/>
      </c>
      <c r="Z498" s="1" t="str">
        <f t="shared" si="68"/>
        <v/>
      </c>
      <c r="AB498" s="1">
        <f t="shared" si="69"/>
        <v>4.9300000000000548E-4</v>
      </c>
      <c r="AC498" s="1">
        <f t="shared" si="70"/>
        <v>4.9300000000000548E-4</v>
      </c>
      <c r="AD498" s="1" t="str">
        <f t="shared" si="71"/>
        <v/>
      </c>
    </row>
    <row r="499" spans="2:30" ht="30" customHeight="1" x14ac:dyDescent="0.25">
      <c r="B499" s="1">
        <f t="shared" si="63"/>
        <v>4.940000000000055E-4</v>
      </c>
      <c r="C499" s="79"/>
      <c r="D499" s="15"/>
      <c r="E499" s="79"/>
      <c r="F499" s="79"/>
      <c r="G499" s="79"/>
      <c r="H499" s="79"/>
      <c r="I499" s="83" t="str">
        <f t="shared" si="67"/>
        <v/>
      </c>
      <c r="J499" s="79"/>
      <c r="K499" s="84"/>
      <c r="L499" s="85"/>
      <c r="W499" s="1" t="str">
        <f t="shared" si="64"/>
        <v/>
      </c>
      <c r="X499" s="1" t="str">
        <f t="shared" si="65"/>
        <v/>
      </c>
      <c r="Y499" s="1" t="str">
        <f t="shared" si="66"/>
        <v/>
      </c>
      <c r="Z499" s="1" t="str">
        <f t="shared" si="68"/>
        <v/>
      </c>
      <c r="AB499" s="1">
        <f t="shared" si="69"/>
        <v>4.940000000000055E-4</v>
      </c>
      <c r="AC499" s="1">
        <f t="shared" si="70"/>
        <v>4.940000000000055E-4</v>
      </c>
      <c r="AD499" s="1" t="str">
        <f t="shared" si="71"/>
        <v/>
      </c>
    </row>
    <row r="500" spans="2:30" ht="30" customHeight="1" x14ac:dyDescent="0.25">
      <c r="B500" s="1">
        <f t="shared" si="63"/>
        <v>4.9500000000000553E-4</v>
      </c>
      <c r="C500" s="79"/>
      <c r="D500" s="15"/>
      <c r="E500" s="79"/>
      <c r="F500" s="79"/>
      <c r="G500" s="79"/>
      <c r="H500" s="79"/>
      <c r="I500" s="83" t="str">
        <f t="shared" si="67"/>
        <v/>
      </c>
      <c r="J500" s="79"/>
      <c r="K500" s="84"/>
      <c r="L500" s="85"/>
      <c r="W500" s="1" t="str">
        <f t="shared" si="64"/>
        <v/>
      </c>
      <c r="X500" s="1" t="str">
        <f t="shared" si="65"/>
        <v/>
      </c>
      <c r="Y500" s="1" t="str">
        <f t="shared" si="66"/>
        <v/>
      </c>
      <c r="Z500" s="1" t="str">
        <f t="shared" si="68"/>
        <v/>
      </c>
      <c r="AB500" s="1">
        <f t="shared" si="69"/>
        <v>4.9500000000000553E-4</v>
      </c>
      <c r="AC500" s="1">
        <f t="shared" si="70"/>
        <v>4.9500000000000553E-4</v>
      </c>
      <c r="AD500" s="1" t="str">
        <f t="shared" si="71"/>
        <v/>
      </c>
    </row>
    <row r="501" spans="2:30" ht="30" customHeight="1" x14ac:dyDescent="0.25">
      <c r="B501" s="1">
        <f t="shared" si="63"/>
        <v>4.9600000000000555E-4</v>
      </c>
      <c r="C501" s="79"/>
      <c r="D501" s="15"/>
      <c r="E501" s="79"/>
      <c r="F501" s="79"/>
      <c r="G501" s="79"/>
      <c r="H501" s="79"/>
      <c r="I501" s="83" t="str">
        <f t="shared" si="67"/>
        <v/>
      </c>
      <c r="J501" s="79"/>
      <c r="K501" s="84"/>
      <c r="L501" s="85"/>
      <c r="W501" s="1" t="str">
        <f t="shared" si="64"/>
        <v/>
      </c>
      <c r="X501" s="1" t="str">
        <f t="shared" si="65"/>
        <v/>
      </c>
      <c r="Y501" s="1" t="str">
        <f t="shared" si="66"/>
        <v/>
      </c>
      <c r="Z501" s="1" t="str">
        <f t="shared" si="68"/>
        <v/>
      </c>
      <c r="AB501" s="1">
        <f t="shared" si="69"/>
        <v>4.9600000000000555E-4</v>
      </c>
      <c r="AC501" s="1">
        <f t="shared" si="70"/>
        <v>4.9600000000000555E-4</v>
      </c>
      <c r="AD501" s="1" t="str">
        <f t="shared" si="71"/>
        <v/>
      </c>
    </row>
    <row r="502" spans="2:30" ht="30" customHeight="1" x14ac:dyDescent="0.25">
      <c r="B502" s="1">
        <f t="shared" si="63"/>
        <v>4.9700000000000558E-4</v>
      </c>
      <c r="C502" s="79"/>
      <c r="D502" s="15"/>
      <c r="E502" s="79"/>
      <c r="F502" s="79"/>
      <c r="G502" s="79"/>
      <c r="H502" s="79"/>
      <c r="I502" s="83" t="str">
        <f t="shared" si="67"/>
        <v/>
      </c>
      <c r="J502" s="79"/>
      <c r="K502" s="84"/>
      <c r="L502" s="85"/>
      <c r="W502" s="1" t="str">
        <f t="shared" si="64"/>
        <v/>
      </c>
      <c r="X502" s="1" t="str">
        <f t="shared" si="65"/>
        <v/>
      </c>
      <c r="Y502" s="1" t="str">
        <f t="shared" si="66"/>
        <v/>
      </c>
      <c r="Z502" s="1" t="str">
        <f t="shared" si="68"/>
        <v/>
      </c>
      <c r="AB502" s="1">
        <f t="shared" si="69"/>
        <v>4.9700000000000558E-4</v>
      </c>
      <c r="AC502" s="1">
        <f t="shared" si="70"/>
        <v>4.9700000000000558E-4</v>
      </c>
      <c r="AD502" s="1" t="str">
        <f t="shared" si="71"/>
        <v/>
      </c>
    </row>
    <row r="503" spans="2:30" ht="30" customHeight="1" x14ac:dyDescent="0.25">
      <c r="B503" s="1">
        <f t="shared" si="63"/>
        <v>4.980000000000056E-4</v>
      </c>
      <c r="C503" s="79"/>
      <c r="D503" s="15"/>
      <c r="E503" s="79"/>
      <c r="F503" s="79"/>
      <c r="G503" s="79"/>
      <c r="H503" s="79"/>
      <c r="I503" s="83" t="str">
        <f t="shared" si="67"/>
        <v/>
      </c>
      <c r="J503" s="79"/>
      <c r="K503" s="84"/>
      <c r="L503" s="85"/>
      <c r="W503" s="1" t="str">
        <f t="shared" si="64"/>
        <v/>
      </c>
      <c r="X503" s="1" t="str">
        <f t="shared" si="65"/>
        <v/>
      </c>
      <c r="Y503" s="1" t="str">
        <f t="shared" si="66"/>
        <v/>
      </c>
      <c r="Z503" s="1" t="str">
        <f t="shared" si="68"/>
        <v/>
      </c>
      <c r="AB503" s="1">
        <f t="shared" si="69"/>
        <v>4.980000000000056E-4</v>
      </c>
      <c r="AC503" s="1">
        <f t="shared" si="70"/>
        <v>4.980000000000056E-4</v>
      </c>
      <c r="AD503" s="1" t="str">
        <f t="shared" si="71"/>
        <v/>
      </c>
    </row>
    <row r="504" spans="2:30" ht="30" customHeight="1" x14ac:dyDescent="0.25">
      <c r="B504" s="1">
        <f t="shared" si="63"/>
        <v>4.9900000000000562E-4</v>
      </c>
      <c r="C504" s="79"/>
      <c r="D504" s="15"/>
      <c r="E504" s="79"/>
      <c r="F504" s="79"/>
      <c r="G504" s="79"/>
      <c r="H504" s="79"/>
      <c r="I504" s="83" t="str">
        <f t="shared" si="67"/>
        <v/>
      </c>
      <c r="J504" s="79"/>
      <c r="K504" s="84"/>
      <c r="L504" s="85"/>
      <c r="W504" s="1" t="str">
        <f t="shared" si="64"/>
        <v/>
      </c>
      <c r="X504" s="1" t="str">
        <f t="shared" si="65"/>
        <v/>
      </c>
      <c r="Y504" s="1" t="str">
        <f t="shared" si="66"/>
        <v/>
      </c>
      <c r="Z504" s="1" t="str">
        <f t="shared" si="68"/>
        <v/>
      </c>
      <c r="AB504" s="1">
        <f t="shared" si="69"/>
        <v>4.9900000000000562E-4</v>
      </c>
      <c r="AC504" s="1">
        <f t="shared" si="70"/>
        <v>4.9900000000000562E-4</v>
      </c>
      <c r="AD504" s="1" t="str">
        <f t="shared" si="71"/>
        <v/>
      </c>
    </row>
    <row r="505" spans="2:30" ht="30" customHeight="1" x14ac:dyDescent="0.25">
      <c r="B505" s="1">
        <f t="shared" si="63"/>
        <v>5.0000000000000565E-4</v>
      </c>
      <c r="C505" s="79"/>
      <c r="D505" s="15"/>
      <c r="E505" s="79"/>
      <c r="F505" s="79"/>
      <c r="G505" s="79"/>
      <c r="H505" s="79"/>
      <c r="I505" s="83" t="str">
        <f t="shared" si="67"/>
        <v/>
      </c>
      <c r="J505" s="79"/>
      <c r="K505" s="84"/>
      <c r="L505" s="85"/>
      <c r="W505" s="1" t="str">
        <f t="shared" si="64"/>
        <v/>
      </c>
      <c r="X505" s="1" t="str">
        <f t="shared" si="65"/>
        <v/>
      </c>
      <c r="Y505" s="1" t="str">
        <f t="shared" si="66"/>
        <v/>
      </c>
      <c r="Z505" s="1" t="str">
        <f t="shared" si="68"/>
        <v/>
      </c>
      <c r="AB505" s="1">
        <f t="shared" si="69"/>
        <v>5.0000000000000565E-4</v>
      </c>
      <c r="AC505" s="1">
        <f t="shared" si="70"/>
        <v>5.0000000000000565E-4</v>
      </c>
      <c r="AD505" s="1" t="str">
        <f t="shared" si="71"/>
        <v/>
      </c>
    </row>
    <row r="506" spans="2:30" ht="30" customHeight="1" x14ac:dyDescent="0.25">
      <c r="B506" s="1">
        <f t="shared" si="63"/>
        <v>5.0100000000000567E-4</v>
      </c>
      <c r="C506" s="79"/>
      <c r="D506" s="15"/>
      <c r="E506" s="79"/>
      <c r="F506" s="79"/>
      <c r="G506" s="79"/>
      <c r="H506" s="79"/>
      <c r="I506" s="83" t="str">
        <f t="shared" si="67"/>
        <v/>
      </c>
      <c r="J506" s="79"/>
      <c r="K506" s="84"/>
      <c r="L506" s="85"/>
      <c r="W506" s="1" t="str">
        <f t="shared" si="64"/>
        <v/>
      </c>
      <c r="X506" s="1" t="str">
        <f t="shared" si="65"/>
        <v/>
      </c>
      <c r="Y506" s="1" t="str">
        <f t="shared" si="66"/>
        <v/>
      </c>
      <c r="Z506" s="1" t="str">
        <f t="shared" si="68"/>
        <v/>
      </c>
      <c r="AB506" s="1">
        <f t="shared" si="69"/>
        <v>5.0100000000000567E-4</v>
      </c>
      <c r="AC506" s="1">
        <f t="shared" si="70"/>
        <v>5.0100000000000567E-4</v>
      </c>
      <c r="AD506" s="1" t="str">
        <f t="shared" si="71"/>
        <v/>
      </c>
    </row>
    <row r="507" spans="2:30" ht="30" customHeight="1" x14ac:dyDescent="0.25">
      <c r="B507" s="1">
        <f t="shared" si="63"/>
        <v>5.020000000000057E-4</v>
      </c>
      <c r="C507" s="79"/>
      <c r="D507" s="15"/>
      <c r="E507" s="79"/>
      <c r="F507" s="79"/>
      <c r="G507" s="79"/>
      <c r="H507" s="79"/>
      <c r="I507" s="83" t="str">
        <f t="shared" si="67"/>
        <v/>
      </c>
      <c r="J507" s="79"/>
      <c r="K507" s="84"/>
      <c r="L507" s="85"/>
      <c r="W507" s="1" t="str">
        <f t="shared" si="64"/>
        <v/>
      </c>
      <c r="X507" s="1" t="str">
        <f t="shared" si="65"/>
        <v/>
      </c>
      <c r="Y507" s="1" t="str">
        <f t="shared" si="66"/>
        <v/>
      </c>
      <c r="Z507" s="1" t="str">
        <f t="shared" si="68"/>
        <v/>
      </c>
      <c r="AB507" s="1">
        <f t="shared" si="69"/>
        <v>5.020000000000057E-4</v>
      </c>
      <c r="AC507" s="1">
        <f t="shared" si="70"/>
        <v>5.020000000000057E-4</v>
      </c>
      <c r="AD507" s="1" t="str">
        <f t="shared" si="71"/>
        <v/>
      </c>
    </row>
    <row r="508" spans="2:30" ht="30" customHeight="1" x14ac:dyDescent="0.25">
      <c r="B508" s="1">
        <f t="shared" si="63"/>
        <v>5.0300000000000572E-4</v>
      </c>
      <c r="C508" s="79"/>
      <c r="D508" s="15"/>
      <c r="E508" s="79"/>
      <c r="F508" s="79"/>
      <c r="G508" s="79"/>
      <c r="H508" s="79"/>
      <c r="I508" s="83" t="str">
        <f t="shared" si="67"/>
        <v/>
      </c>
      <c r="J508" s="79"/>
      <c r="K508" s="84"/>
      <c r="L508" s="85"/>
      <c r="W508" s="1" t="str">
        <f t="shared" si="64"/>
        <v/>
      </c>
      <c r="X508" s="1" t="str">
        <f t="shared" si="65"/>
        <v/>
      </c>
      <c r="Y508" s="1" t="str">
        <f t="shared" si="66"/>
        <v/>
      </c>
      <c r="Z508" s="1" t="str">
        <f t="shared" si="68"/>
        <v/>
      </c>
      <c r="AB508" s="1">
        <f t="shared" si="69"/>
        <v>5.0300000000000572E-4</v>
      </c>
      <c r="AC508" s="1">
        <f t="shared" si="70"/>
        <v>5.0300000000000572E-4</v>
      </c>
      <c r="AD508" s="1" t="str">
        <f t="shared" si="71"/>
        <v/>
      </c>
    </row>
    <row r="509" spans="2:30" ht="30" customHeight="1" x14ac:dyDescent="0.25">
      <c r="B509" s="1">
        <f t="shared" si="63"/>
        <v>5.0400000000000575E-4</v>
      </c>
      <c r="C509" s="79"/>
      <c r="D509" s="15"/>
      <c r="E509" s="79"/>
      <c r="F509" s="79"/>
      <c r="G509" s="79"/>
      <c r="H509" s="79"/>
      <c r="I509" s="83" t="str">
        <f t="shared" si="67"/>
        <v/>
      </c>
      <c r="J509" s="79"/>
      <c r="K509" s="84"/>
      <c r="L509" s="85"/>
      <c r="W509" s="1" t="str">
        <f t="shared" si="64"/>
        <v/>
      </c>
      <c r="X509" s="1" t="str">
        <f t="shared" si="65"/>
        <v/>
      </c>
      <c r="Y509" s="1" t="str">
        <f t="shared" si="66"/>
        <v/>
      </c>
      <c r="Z509" s="1" t="str">
        <f t="shared" si="68"/>
        <v/>
      </c>
      <c r="AB509" s="1">
        <f t="shared" si="69"/>
        <v>5.0400000000000575E-4</v>
      </c>
      <c r="AC509" s="1">
        <f t="shared" si="70"/>
        <v>5.0400000000000575E-4</v>
      </c>
      <c r="AD509" s="1" t="str">
        <f t="shared" si="71"/>
        <v/>
      </c>
    </row>
    <row r="510" spans="2:30" ht="30" customHeight="1" x14ac:dyDescent="0.25">
      <c r="B510" s="1">
        <f t="shared" si="63"/>
        <v>5.0500000000000577E-4</v>
      </c>
      <c r="C510" s="79"/>
      <c r="D510" s="15"/>
      <c r="E510" s="79"/>
      <c r="F510" s="79"/>
      <c r="G510" s="79"/>
      <c r="H510" s="79"/>
      <c r="I510" s="83" t="str">
        <f t="shared" si="67"/>
        <v/>
      </c>
      <c r="J510" s="79"/>
      <c r="K510" s="84"/>
      <c r="L510" s="85"/>
      <c r="W510" s="1" t="str">
        <f t="shared" si="64"/>
        <v/>
      </c>
      <c r="X510" s="1" t="str">
        <f t="shared" si="65"/>
        <v/>
      </c>
      <c r="Y510" s="1" t="str">
        <f t="shared" si="66"/>
        <v/>
      </c>
      <c r="Z510" s="1" t="str">
        <f t="shared" si="68"/>
        <v/>
      </c>
      <c r="AB510" s="1">
        <f t="shared" si="69"/>
        <v>5.0500000000000577E-4</v>
      </c>
      <c r="AC510" s="1">
        <f t="shared" si="70"/>
        <v>5.0500000000000577E-4</v>
      </c>
      <c r="AD510" s="1" t="str">
        <f t="shared" si="71"/>
        <v/>
      </c>
    </row>
    <row r="511" spans="2:30" ht="30" customHeight="1" x14ac:dyDescent="0.25">
      <c r="B511" s="1">
        <f t="shared" si="63"/>
        <v>5.0600000000000579E-4</v>
      </c>
      <c r="C511" s="79"/>
      <c r="D511" s="15"/>
      <c r="E511" s="79"/>
      <c r="F511" s="79"/>
      <c r="G511" s="79"/>
      <c r="H511" s="79"/>
      <c r="I511" s="83" t="str">
        <f t="shared" si="67"/>
        <v/>
      </c>
      <c r="J511" s="79"/>
      <c r="K511" s="84"/>
      <c r="L511" s="85"/>
      <c r="W511" s="1" t="str">
        <f t="shared" si="64"/>
        <v/>
      </c>
      <c r="X511" s="1" t="str">
        <f t="shared" si="65"/>
        <v/>
      </c>
      <c r="Y511" s="1" t="str">
        <f t="shared" si="66"/>
        <v/>
      </c>
      <c r="Z511" s="1" t="str">
        <f t="shared" si="68"/>
        <v/>
      </c>
      <c r="AB511" s="1">
        <f t="shared" si="69"/>
        <v>5.0600000000000579E-4</v>
      </c>
      <c r="AC511" s="1">
        <f t="shared" si="70"/>
        <v>5.0600000000000579E-4</v>
      </c>
      <c r="AD511" s="1" t="str">
        <f t="shared" si="71"/>
        <v/>
      </c>
    </row>
    <row r="512" spans="2:30" ht="30" customHeight="1" x14ac:dyDescent="0.25">
      <c r="B512" s="1">
        <f t="shared" si="63"/>
        <v>5.0700000000000582E-4</v>
      </c>
      <c r="C512" s="79"/>
      <c r="D512" s="15"/>
      <c r="E512" s="79"/>
      <c r="F512" s="79"/>
      <c r="G512" s="79"/>
      <c r="H512" s="79"/>
      <c r="I512" s="83" t="str">
        <f t="shared" si="67"/>
        <v/>
      </c>
      <c r="J512" s="79"/>
      <c r="K512" s="84"/>
      <c r="L512" s="85"/>
      <c r="W512" s="1" t="str">
        <f t="shared" si="64"/>
        <v/>
      </c>
      <c r="X512" s="1" t="str">
        <f t="shared" si="65"/>
        <v/>
      </c>
      <c r="Y512" s="1" t="str">
        <f t="shared" si="66"/>
        <v/>
      </c>
      <c r="Z512" s="1" t="str">
        <f t="shared" si="68"/>
        <v/>
      </c>
      <c r="AB512" s="1">
        <f t="shared" si="69"/>
        <v>5.0700000000000582E-4</v>
      </c>
      <c r="AC512" s="1">
        <f t="shared" si="70"/>
        <v>5.0700000000000582E-4</v>
      </c>
      <c r="AD512" s="1" t="str">
        <f t="shared" si="71"/>
        <v/>
      </c>
    </row>
    <row r="513" spans="2:30" ht="30" customHeight="1" x14ac:dyDescent="0.25">
      <c r="B513" s="1">
        <f t="shared" si="63"/>
        <v>5.0800000000000584E-4</v>
      </c>
      <c r="C513" s="79"/>
      <c r="D513" s="15"/>
      <c r="E513" s="79"/>
      <c r="F513" s="79"/>
      <c r="G513" s="79"/>
      <c r="H513" s="79"/>
      <c r="I513" s="83" t="str">
        <f t="shared" si="67"/>
        <v/>
      </c>
      <c r="J513" s="79"/>
      <c r="K513" s="84"/>
      <c r="L513" s="85"/>
      <c r="W513" s="1" t="str">
        <f t="shared" si="64"/>
        <v/>
      </c>
      <c r="X513" s="1" t="str">
        <f t="shared" si="65"/>
        <v/>
      </c>
      <c r="Y513" s="1" t="str">
        <f t="shared" si="66"/>
        <v/>
      </c>
      <c r="Z513" s="1" t="str">
        <f t="shared" si="68"/>
        <v/>
      </c>
      <c r="AB513" s="1">
        <f t="shared" si="69"/>
        <v>5.0800000000000584E-4</v>
      </c>
      <c r="AC513" s="1">
        <f t="shared" si="70"/>
        <v>5.0800000000000584E-4</v>
      </c>
      <c r="AD513" s="1" t="str">
        <f t="shared" si="71"/>
        <v/>
      </c>
    </row>
    <row r="514" spans="2:30" ht="30" customHeight="1" x14ac:dyDescent="0.25">
      <c r="B514" s="1">
        <f t="shared" si="63"/>
        <v>5.0900000000000587E-4</v>
      </c>
      <c r="C514" s="79"/>
      <c r="D514" s="15"/>
      <c r="E514" s="79"/>
      <c r="F514" s="79"/>
      <c r="G514" s="79"/>
      <c r="H514" s="79"/>
      <c r="I514" s="83" t="str">
        <f t="shared" si="67"/>
        <v/>
      </c>
      <c r="J514" s="79"/>
      <c r="K514" s="84"/>
      <c r="L514" s="85"/>
      <c r="W514" s="1" t="str">
        <f t="shared" si="64"/>
        <v/>
      </c>
      <c r="X514" s="1" t="str">
        <f t="shared" si="65"/>
        <v/>
      </c>
      <c r="Y514" s="1" t="str">
        <f t="shared" si="66"/>
        <v/>
      </c>
      <c r="Z514" s="1" t="str">
        <f t="shared" si="68"/>
        <v/>
      </c>
      <c r="AB514" s="1">
        <f t="shared" si="69"/>
        <v>5.0900000000000587E-4</v>
      </c>
      <c r="AC514" s="1">
        <f t="shared" si="70"/>
        <v>5.0900000000000587E-4</v>
      </c>
      <c r="AD514" s="1" t="str">
        <f t="shared" si="71"/>
        <v/>
      </c>
    </row>
    <row r="515" spans="2:30" ht="30" customHeight="1" x14ac:dyDescent="0.25">
      <c r="B515" s="1">
        <f t="shared" si="63"/>
        <v>5.1000000000000589E-4</v>
      </c>
      <c r="C515" s="79"/>
      <c r="D515" s="15"/>
      <c r="E515" s="79"/>
      <c r="F515" s="79"/>
      <c r="G515" s="79"/>
      <c r="H515" s="79"/>
      <c r="I515" s="83" t="str">
        <f t="shared" si="67"/>
        <v/>
      </c>
      <c r="J515" s="79"/>
      <c r="K515" s="84"/>
      <c r="L515" s="85"/>
      <c r="W515" s="1" t="str">
        <f t="shared" si="64"/>
        <v/>
      </c>
      <c r="X515" s="1" t="str">
        <f t="shared" si="65"/>
        <v/>
      </c>
      <c r="Y515" s="1" t="str">
        <f t="shared" si="66"/>
        <v/>
      </c>
      <c r="Z515" s="1" t="str">
        <f t="shared" si="68"/>
        <v/>
      </c>
      <c r="AB515" s="1">
        <f t="shared" si="69"/>
        <v>5.1000000000000589E-4</v>
      </c>
      <c r="AC515" s="1">
        <f t="shared" si="70"/>
        <v>5.1000000000000589E-4</v>
      </c>
      <c r="AD515" s="1" t="str">
        <f t="shared" si="71"/>
        <v/>
      </c>
    </row>
    <row r="516" spans="2:30" ht="30" customHeight="1" x14ac:dyDescent="0.25">
      <c r="B516" s="1">
        <f t="shared" si="63"/>
        <v>5.1100000000000592E-4</v>
      </c>
      <c r="C516" s="79"/>
      <c r="D516" s="15"/>
      <c r="E516" s="79"/>
      <c r="F516" s="79"/>
      <c r="G516" s="79"/>
      <c r="H516" s="79"/>
      <c r="I516" s="83" t="str">
        <f t="shared" si="67"/>
        <v/>
      </c>
      <c r="J516" s="79"/>
      <c r="K516" s="84"/>
      <c r="L516" s="85"/>
      <c r="W516" s="1" t="str">
        <f t="shared" si="64"/>
        <v/>
      </c>
      <c r="X516" s="1" t="str">
        <f t="shared" si="65"/>
        <v/>
      </c>
      <c r="Y516" s="1" t="str">
        <f t="shared" si="66"/>
        <v/>
      </c>
      <c r="Z516" s="1" t="str">
        <f t="shared" si="68"/>
        <v/>
      </c>
      <c r="AB516" s="1">
        <f t="shared" si="69"/>
        <v>5.1100000000000592E-4</v>
      </c>
      <c r="AC516" s="1">
        <f t="shared" si="70"/>
        <v>5.1100000000000592E-4</v>
      </c>
      <c r="AD516" s="1" t="str">
        <f t="shared" si="71"/>
        <v/>
      </c>
    </row>
    <row r="517" spans="2:30" ht="30" customHeight="1" x14ac:dyDescent="0.25">
      <c r="B517" s="1">
        <f t="shared" si="63"/>
        <v>5.1200000000000594E-4</v>
      </c>
      <c r="C517" s="79"/>
      <c r="D517" s="15"/>
      <c r="E517" s="79"/>
      <c r="F517" s="79"/>
      <c r="G517" s="79"/>
      <c r="H517" s="79"/>
      <c r="I517" s="83" t="str">
        <f t="shared" si="67"/>
        <v/>
      </c>
      <c r="J517" s="79"/>
      <c r="K517" s="84"/>
      <c r="L517" s="85"/>
      <c r="W517" s="1" t="str">
        <f t="shared" si="64"/>
        <v/>
      </c>
      <c r="X517" s="1" t="str">
        <f t="shared" si="65"/>
        <v/>
      </c>
      <c r="Y517" s="1" t="str">
        <f t="shared" si="66"/>
        <v/>
      </c>
      <c r="Z517" s="1" t="str">
        <f t="shared" si="68"/>
        <v/>
      </c>
      <c r="AB517" s="1">
        <f t="shared" si="69"/>
        <v>5.1200000000000594E-4</v>
      </c>
      <c r="AC517" s="1">
        <f t="shared" si="70"/>
        <v>5.1200000000000594E-4</v>
      </c>
      <c r="AD517" s="1" t="str">
        <f t="shared" si="71"/>
        <v/>
      </c>
    </row>
    <row r="518" spans="2:30" ht="30" customHeight="1" x14ac:dyDescent="0.25">
      <c r="B518" s="1">
        <f t="shared" ref="B518:B582" si="72">AB518</f>
        <v>5.1300000000000596E-4</v>
      </c>
      <c r="C518" s="79"/>
      <c r="D518" s="15"/>
      <c r="E518" s="79"/>
      <c r="F518" s="79"/>
      <c r="G518" s="79"/>
      <c r="H518" s="79"/>
      <c r="I518" s="83" t="str">
        <f t="shared" si="67"/>
        <v/>
      </c>
      <c r="J518" s="79"/>
      <c r="K518" s="84"/>
      <c r="L518" s="85"/>
      <c r="W518" s="1" t="str">
        <f t="shared" ref="W518:W581" si="73">IF(F518="","",VLOOKUP(F518,$N$5:$O$7,2,FALSE))</f>
        <v/>
      </c>
      <c r="X518" s="1" t="str">
        <f t="shared" ref="X518:X581" si="74">IF(G518="","",VLOOKUP(G518,$Q$5:$R$8,2,FALSE))</f>
        <v/>
      </c>
      <c r="Y518" s="1" t="str">
        <f t="shared" ref="Y518:Y581" si="75">IF(H518="","",VLOOKUP(H518,$T$5:$U$9,2,FALSE))</f>
        <v/>
      </c>
      <c r="Z518" s="1" t="str">
        <f t="shared" si="68"/>
        <v/>
      </c>
      <c r="AB518" s="1">
        <f t="shared" si="69"/>
        <v>5.1300000000000596E-4</v>
      </c>
      <c r="AC518" s="1">
        <f t="shared" si="70"/>
        <v>5.1300000000000596E-4</v>
      </c>
      <c r="AD518" s="1" t="str">
        <f t="shared" si="71"/>
        <v/>
      </c>
    </row>
    <row r="519" spans="2:30" ht="30" customHeight="1" x14ac:dyDescent="0.25">
      <c r="B519" s="1">
        <f t="shared" si="72"/>
        <v>5.1400000000000599E-4</v>
      </c>
      <c r="C519" s="79"/>
      <c r="D519" s="15"/>
      <c r="E519" s="79"/>
      <c r="F519" s="79"/>
      <c r="G519" s="79"/>
      <c r="H519" s="79"/>
      <c r="I519" s="83" t="str">
        <f t="shared" ref="I519:I582" si="76">Z519</f>
        <v/>
      </c>
      <c r="J519" s="79"/>
      <c r="K519" s="84"/>
      <c r="L519" s="85"/>
      <c r="W519" s="1" t="str">
        <f t="shared" si="73"/>
        <v/>
      </c>
      <c r="X519" s="1" t="str">
        <f t="shared" si="74"/>
        <v/>
      </c>
      <c r="Y519" s="1" t="str">
        <f t="shared" si="75"/>
        <v/>
      </c>
      <c r="Z519" s="1" t="str">
        <f t="shared" ref="Z519:Z582" si="77">IF(W519="","",IFERROR(W519*X519*Y519,0))</f>
        <v/>
      </c>
      <c r="AB519" s="1">
        <f t="shared" ref="AB519:AB582" si="78">IFERROR(AC519+Z519,AC519)</f>
        <v>5.1400000000000599E-4</v>
      </c>
      <c r="AC519" s="1">
        <f t="shared" ref="AC519:AC583" si="79">AC518+$AC$6</f>
        <v>5.1400000000000599E-4</v>
      </c>
      <c r="AD519" s="1" t="str">
        <f t="shared" ref="AD519:AD582" si="80">IF(C519="","",C519)</f>
        <v/>
      </c>
    </row>
    <row r="520" spans="2:30" ht="30" customHeight="1" x14ac:dyDescent="0.25">
      <c r="B520" s="1">
        <f t="shared" si="72"/>
        <v>5.1500000000000601E-4</v>
      </c>
      <c r="C520" s="79"/>
      <c r="D520" s="15"/>
      <c r="E520" s="79"/>
      <c r="F520" s="79"/>
      <c r="G520" s="79"/>
      <c r="H520" s="79"/>
      <c r="I520" s="83" t="str">
        <f t="shared" si="76"/>
        <v/>
      </c>
      <c r="J520" s="79"/>
      <c r="K520" s="84"/>
      <c r="L520" s="85"/>
      <c r="W520" s="1" t="str">
        <f t="shared" si="73"/>
        <v/>
      </c>
      <c r="X520" s="1" t="str">
        <f t="shared" si="74"/>
        <v/>
      </c>
      <c r="Y520" s="1" t="str">
        <f t="shared" si="75"/>
        <v/>
      </c>
      <c r="Z520" s="1" t="str">
        <f t="shared" si="77"/>
        <v/>
      </c>
      <c r="AB520" s="1">
        <f t="shared" si="78"/>
        <v>5.1500000000000601E-4</v>
      </c>
      <c r="AC520" s="1">
        <f t="shared" si="79"/>
        <v>5.1500000000000601E-4</v>
      </c>
      <c r="AD520" s="1" t="str">
        <f t="shared" si="80"/>
        <v/>
      </c>
    </row>
    <row r="521" spans="2:30" ht="30" customHeight="1" x14ac:dyDescent="0.25">
      <c r="B521" s="1">
        <f t="shared" si="72"/>
        <v>5.1600000000000604E-4</v>
      </c>
      <c r="C521" s="79"/>
      <c r="D521" s="15"/>
      <c r="E521" s="79"/>
      <c r="F521" s="79"/>
      <c r="G521" s="79"/>
      <c r="H521" s="79"/>
      <c r="I521" s="83" t="str">
        <f t="shared" si="76"/>
        <v/>
      </c>
      <c r="J521" s="79"/>
      <c r="K521" s="84"/>
      <c r="L521" s="85"/>
      <c r="W521" s="1" t="str">
        <f t="shared" si="73"/>
        <v/>
      </c>
      <c r="X521" s="1" t="str">
        <f t="shared" si="74"/>
        <v/>
      </c>
      <c r="Y521" s="1" t="str">
        <f t="shared" si="75"/>
        <v/>
      </c>
      <c r="Z521" s="1" t="str">
        <f t="shared" si="77"/>
        <v/>
      </c>
      <c r="AB521" s="1">
        <f t="shared" si="78"/>
        <v>5.1600000000000604E-4</v>
      </c>
      <c r="AC521" s="1">
        <f t="shared" si="79"/>
        <v>5.1600000000000604E-4</v>
      </c>
      <c r="AD521" s="1" t="str">
        <f t="shared" si="80"/>
        <v/>
      </c>
    </row>
    <row r="522" spans="2:30" ht="30" customHeight="1" x14ac:dyDescent="0.25">
      <c r="B522" s="1">
        <f t="shared" si="72"/>
        <v>5.1700000000000606E-4</v>
      </c>
      <c r="C522" s="79"/>
      <c r="D522" s="15"/>
      <c r="E522" s="79"/>
      <c r="F522" s="79"/>
      <c r="G522" s="79"/>
      <c r="H522" s="79"/>
      <c r="I522" s="83" t="str">
        <f t="shared" si="76"/>
        <v/>
      </c>
      <c r="J522" s="79"/>
      <c r="K522" s="84"/>
      <c r="L522" s="85"/>
      <c r="W522" s="1" t="str">
        <f t="shared" si="73"/>
        <v/>
      </c>
      <c r="X522" s="1" t="str">
        <f t="shared" si="74"/>
        <v/>
      </c>
      <c r="Y522" s="1" t="str">
        <f t="shared" si="75"/>
        <v/>
      </c>
      <c r="Z522" s="1" t="str">
        <f t="shared" si="77"/>
        <v/>
      </c>
      <c r="AB522" s="1">
        <f t="shared" si="78"/>
        <v>5.1700000000000606E-4</v>
      </c>
      <c r="AC522" s="1">
        <f t="shared" si="79"/>
        <v>5.1700000000000606E-4</v>
      </c>
      <c r="AD522" s="1" t="str">
        <f t="shared" si="80"/>
        <v/>
      </c>
    </row>
    <row r="523" spans="2:30" ht="30" customHeight="1" x14ac:dyDescent="0.25">
      <c r="B523" s="1">
        <f t="shared" si="72"/>
        <v>5.1800000000000609E-4</v>
      </c>
      <c r="C523" s="79"/>
      <c r="D523" s="15"/>
      <c r="E523" s="79"/>
      <c r="F523" s="79"/>
      <c r="G523" s="79"/>
      <c r="H523" s="79"/>
      <c r="I523" s="83" t="str">
        <f t="shared" si="76"/>
        <v/>
      </c>
      <c r="J523" s="79"/>
      <c r="K523" s="84"/>
      <c r="L523" s="85"/>
      <c r="W523" s="1" t="str">
        <f t="shared" si="73"/>
        <v/>
      </c>
      <c r="X523" s="1" t="str">
        <f t="shared" si="74"/>
        <v/>
      </c>
      <c r="Y523" s="1" t="str">
        <f t="shared" si="75"/>
        <v/>
      </c>
      <c r="Z523" s="1" t="str">
        <f t="shared" si="77"/>
        <v/>
      </c>
      <c r="AB523" s="1">
        <f t="shared" si="78"/>
        <v>5.1800000000000609E-4</v>
      </c>
      <c r="AC523" s="1">
        <f t="shared" si="79"/>
        <v>5.1800000000000609E-4</v>
      </c>
      <c r="AD523" s="1" t="str">
        <f t="shared" si="80"/>
        <v/>
      </c>
    </row>
    <row r="524" spans="2:30" ht="30" customHeight="1" x14ac:dyDescent="0.25">
      <c r="B524" s="1">
        <f t="shared" si="72"/>
        <v>5.1900000000000611E-4</v>
      </c>
      <c r="C524" s="79"/>
      <c r="D524" s="15"/>
      <c r="E524" s="79"/>
      <c r="F524" s="79"/>
      <c r="G524" s="79"/>
      <c r="H524" s="79"/>
      <c r="I524" s="83" t="str">
        <f t="shared" si="76"/>
        <v/>
      </c>
      <c r="J524" s="79"/>
      <c r="K524" s="84"/>
      <c r="L524" s="85"/>
      <c r="W524" s="1" t="str">
        <f t="shared" si="73"/>
        <v/>
      </c>
      <c r="X524" s="1" t="str">
        <f t="shared" si="74"/>
        <v/>
      </c>
      <c r="Y524" s="1" t="str">
        <f t="shared" si="75"/>
        <v/>
      </c>
      <c r="Z524" s="1" t="str">
        <f t="shared" si="77"/>
        <v/>
      </c>
      <c r="AB524" s="1">
        <f t="shared" si="78"/>
        <v>5.1900000000000611E-4</v>
      </c>
      <c r="AC524" s="1">
        <f t="shared" si="79"/>
        <v>5.1900000000000611E-4</v>
      </c>
      <c r="AD524" s="1" t="str">
        <f t="shared" si="80"/>
        <v/>
      </c>
    </row>
    <row r="525" spans="2:30" ht="30" customHeight="1" x14ac:dyDescent="0.25">
      <c r="B525" s="1">
        <f t="shared" si="72"/>
        <v>5.2000000000000613E-4</v>
      </c>
      <c r="C525" s="79"/>
      <c r="D525" s="15"/>
      <c r="E525" s="79"/>
      <c r="F525" s="79"/>
      <c r="G525" s="79"/>
      <c r="H525" s="79"/>
      <c r="I525" s="83" t="str">
        <f t="shared" si="76"/>
        <v/>
      </c>
      <c r="J525" s="79"/>
      <c r="K525" s="84"/>
      <c r="L525" s="85"/>
      <c r="W525" s="1" t="str">
        <f t="shared" si="73"/>
        <v/>
      </c>
      <c r="X525" s="1" t="str">
        <f t="shared" si="74"/>
        <v/>
      </c>
      <c r="Y525" s="1" t="str">
        <f t="shared" si="75"/>
        <v/>
      </c>
      <c r="Z525" s="1" t="str">
        <f t="shared" si="77"/>
        <v/>
      </c>
      <c r="AB525" s="1">
        <f t="shared" si="78"/>
        <v>5.2000000000000613E-4</v>
      </c>
      <c r="AC525" s="1">
        <f t="shared" si="79"/>
        <v>5.2000000000000613E-4</v>
      </c>
      <c r="AD525" s="1" t="str">
        <f t="shared" si="80"/>
        <v/>
      </c>
    </row>
    <row r="526" spans="2:30" ht="30" customHeight="1" x14ac:dyDescent="0.25">
      <c r="B526" s="1">
        <f t="shared" si="72"/>
        <v>5.2100000000000616E-4</v>
      </c>
      <c r="C526" s="79"/>
      <c r="D526" s="15"/>
      <c r="E526" s="79"/>
      <c r="F526" s="79"/>
      <c r="G526" s="79"/>
      <c r="H526" s="79"/>
      <c r="I526" s="83" t="str">
        <f t="shared" si="76"/>
        <v/>
      </c>
      <c r="J526" s="79"/>
      <c r="K526" s="84"/>
      <c r="L526" s="85"/>
      <c r="W526" s="1" t="str">
        <f t="shared" si="73"/>
        <v/>
      </c>
      <c r="X526" s="1" t="str">
        <f t="shared" si="74"/>
        <v/>
      </c>
      <c r="Y526" s="1" t="str">
        <f t="shared" si="75"/>
        <v/>
      </c>
      <c r="Z526" s="1" t="str">
        <f t="shared" si="77"/>
        <v/>
      </c>
      <c r="AB526" s="1">
        <f t="shared" si="78"/>
        <v>5.2100000000000616E-4</v>
      </c>
      <c r="AC526" s="1">
        <f t="shared" si="79"/>
        <v>5.2100000000000616E-4</v>
      </c>
      <c r="AD526" s="1" t="str">
        <f t="shared" si="80"/>
        <v/>
      </c>
    </row>
    <row r="527" spans="2:30" ht="30" customHeight="1" x14ac:dyDescent="0.25">
      <c r="B527" s="1">
        <f t="shared" si="72"/>
        <v>5.2200000000000618E-4</v>
      </c>
      <c r="C527" s="79"/>
      <c r="D527" s="15"/>
      <c r="E527" s="79"/>
      <c r="F527" s="79"/>
      <c r="G527" s="79"/>
      <c r="H527" s="79"/>
      <c r="I527" s="83" t="str">
        <f t="shared" si="76"/>
        <v/>
      </c>
      <c r="J527" s="79"/>
      <c r="K527" s="84"/>
      <c r="L527" s="85"/>
      <c r="W527" s="1" t="str">
        <f t="shared" si="73"/>
        <v/>
      </c>
      <c r="X527" s="1" t="str">
        <f t="shared" si="74"/>
        <v/>
      </c>
      <c r="Y527" s="1" t="str">
        <f t="shared" si="75"/>
        <v/>
      </c>
      <c r="Z527" s="1" t="str">
        <f t="shared" si="77"/>
        <v/>
      </c>
      <c r="AB527" s="1">
        <f t="shared" si="78"/>
        <v>5.2200000000000618E-4</v>
      </c>
      <c r="AC527" s="1">
        <f t="shared" si="79"/>
        <v>5.2200000000000618E-4</v>
      </c>
      <c r="AD527" s="1" t="str">
        <f t="shared" si="80"/>
        <v/>
      </c>
    </row>
    <row r="528" spans="2:30" ht="30" customHeight="1" x14ac:dyDescent="0.25">
      <c r="B528" s="1">
        <f t="shared" si="72"/>
        <v>5.2300000000000621E-4</v>
      </c>
      <c r="C528" s="79"/>
      <c r="D528" s="15"/>
      <c r="E528" s="79"/>
      <c r="F528" s="79"/>
      <c r="G528" s="79"/>
      <c r="H528" s="79"/>
      <c r="I528" s="83" t="str">
        <f t="shared" si="76"/>
        <v/>
      </c>
      <c r="J528" s="79"/>
      <c r="K528" s="84"/>
      <c r="L528" s="85"/>
      <c r="W528" s="1" t="str">
        <f t="shared" si="73"/>
        <v/>
      </c>
      <c r="X528" s="1" t="str">
        <f t="shared" si="74"/>
        <v/>
      </c>
      <c r="Y528" s="1" t="str">
        <f t="shared" si="75"/>
        <v/>
      </c>
      <c r="Z528" s="1" t="str">
        <f t="shared" si="77"/>
        <v/>
      </c>
      <c r="AB528" s="1">
        <f t="shared" si="78"/>
        <v>5.2300000000000621E-4</v>
      </c>
      <c r="AC528" s="1">
        <f t="shared" si="79"/>
        <v>5.2300000000000621E-4</v>
      </c>
      <c r="AD528" s="1" t="str">
        <f t="shared" si="80"/>
        <v/>
      </c>
    </row>
    <row r="529" spans="2:30" ht="30" customHeight="1" x14ac:dyDescent="0.25">
      <c r="B529" s="1">
        <f t="shared" si="72"/>
        <v>5.2400000000000623E-4</v>
      </c>
      <c r="C529" s="79"/>
      <c r="D529" s="15"/>
      <c r="E529" s="79"/>
      <c r="F529" s="79"/>
      <c r="G529" s="79"/>
      <c r="H529" s="79"/>
      <c r="I529" s="83" t="str">
        <f t="shared" si="76"/>
        <v/>
      </c>
      <c r="J529" s="79"/>
      <c r="K529" s="84"/>
      <c r="L529" s="85"/>
      <c r="W529" s="1" t="str">
        <f t="shared" si="73"/>
        <v/>
      </c>
      <c r="X529" s="1" t="str">
        <f t="shared" si="74"/>
        <v/>
      </c>
      <c r="Y529" s="1" t="str">
        <f t="shared" si="75"/>
        <v/>
      </c>
      <c r="Z529" s="1" t="str">
        <f t="shared" si="77"/>
        <v/>
      </c>
      <c r="AB529" s="1">
        <f t="shared" si="78"/>
        <v>5.2400000000000623E-4</v>
      </c>
      <c r="AC529" s="1">
        <f t="shared" si="79"/>
        <v>5.2400000000000623E-4</v>
      </c>
      <c r="AD529" s="1" t="str">
        <f t="shared" si="80"/>
        <v/>
      </c>
    </row>
    <row r="530" spans="2:30" ht="30" customHeight="1" x14ac:dyDescent="0.25">
      <c r="B530" s="1">
        <f t="shared" si="72"/>
        <v>5.2500000000000626E-4</v>
      </c>
      <c r="C530" s="79"/>
      <c r="D530" s="15"/>
      <c r="E530" s="79"/>
      <c r="F530" s="79"/>
      <c r="G530" s="79"/>
      <c r="H530" s="79"/>
      <c r="I530" s="83" t="str">
        <f t="shared" si="76"/>
        <v/>
      </c>
      <c r="J530" s="79"/>
      <c r="K530" s="84"/>
      <c r="L530" s="85"/>
      <c r="W530" s="1" t="str">
        <f t="shared" si="73"/>
        <v/>
      </c>
      <c r="X530" s="1" t="str">
        <f t="shared" si="74"/>
        <v/>
      </c>
      <c r="Y530" s="1" t="str">
        <f t="shared" si="75"/>
        <v/>
      </c>
      <c r="Z530" s="1" t="str">
        <f t="shared" si="77"/>
        <v/>
      </c>
      <c r="AB530" s="1">
        <f t="shared" si="78"/>
        <v>5.2500000000000626E-4</v>
      </c>
      <c r="AC530" s="1">
        <f t="shared" si="79"/>
        <v>5.2500000000000626E-4</v>
      </c>
      <c r="AD530" s="1" t="str">
        <f t="shared" si="80"/>
        <v/>
      </c>
    </row>
    <row r="531" spans="2:30" ht="30" customHeight="1" x14ac:dyDescent="0.25">
      <c r="B531" s="1">
        <f t="shared" si="72"/>
        <v>5.2600000000000628E-4</v>
      </c>
      <c r="C531" s="79"/>
      <c r="D531" s="15"/>
      <c r="E531" s="79"/>
      <c r="F531" s="79"/>
      <c r="G531" s="79"/>
      <c r="H531" s="79"/>
      <c r="I531" s="83" t="str">
        <f t="shared" si="76"/>
        <v/>
      </c>
      <c r="J531" s="79"/>
      <c r="K531" s="84"/>
      <c r="L531" s="85"/>
      <c r="W531" s="1" t="str">
        <f t="shared" si="73"/>
        <v/>
      </c>
      <c r="X531" s="1" t="str">
        <f t="shared" si="74"/>
        <v/>
      </c>
      <c r="Y531" s="1" t="str">
        <f t="shared" si="75"/>
        <v/>
      </c>
      <c r="Z531" s="1" t="str">
        <f t="shared" si="77"/>
        <v/>
      </c>
      <c r="AB531" s="1">
        <f t="shared" si="78"/>
        <v>5.2600000000000628E-4</v>
      </c>
      <c r="AC531" s="1">
        <f t="shared" si="79"/>
        <v>5.2600000000000628E-4</v>
      </c>
      <c r="AD531" s="1" t="str">
        <f t="shared" si="80"/>
        <v/>
      </c>
    </row>
    <row r="532" spans="2:30" ht="30" customHeight="1" x14ac:dyDescent="0.25">
      <c r="B532" s="1">
        <f t="shared" si="72"/>
        <v>5.270000000000063E-4</v>
      </c>
      <c r="C532" s="79"/>
      <c r="D532" s="15"/>
      <c r="E532" s="79"/>
      <c r="F532" s="79"/>
      <c r="G532" s="79"/>
      <c r="H532" s="79"/>
      <c r="I532" s="83" t="str">
        <f t="shared" si="76"/>
        <v/>
      </c>
      <c r="J532" s="79"/>
      <c r="K532" s="84"/>
      <c r="L532" s="85"/>
      <c r="W532" s="1" t="str">
        <f t="shared" si="73"/>
        <v/>
      </c>
      <c r="X532" s="1" t="str">
        <f t="shared" si="74"/>
        <v/>
      </c>
      <c r="Y532" s="1" t="str">
        <f t="shared" si="75"/>
        <v/>
      </c>
      <c r="Z532" s="1" t="str">
        <f t="shared" si="77"/>
        <v/>
      </c>
      <c r="AB532" s="1">
        <f t="shared" si="78"/>
        <v>5.270000000000063E-4</v>
      </c>
      <c r="AC532" s="1">
        <f t="shared" si="79"/>
        <v>5.270000000000063E-4</v>
      </c>
      <c r="AD532" s="1" t="str">
        <f t="shared" si="80"/>
        <v/>
      </c>
    </row>
    <row r="533" spans="2:30" ht="30" customHeight="1" x14ac:dyDescent="0.25">
      <c r="B533" s="1">
        <f t="shared" si="72"/>
        <v>5.2800000000000633E-4</v>
      </c>
      <c r="C533" s="79"/>
      <c r="D533" s="15"/>
      <c r="E533" s="79"/>
      <c r="F533" s="79"/>
      <c r="G533" s="79"/>
      <c r="H533" s="79"/>
      <c r="I533" s="83" t="str">
        <f t="shared" si="76"/>
        <v/>
      </c>
      <c r="J533" s="79"/>
      <c r="K533" s="84"/>
      <c r="L533" s="85"/>
      <c r="W533" s="1" t="str">
        <f t="shared" si="73"/>
        <v/>
      </c>
      <c r="X533" s="1" t="str">
        <f t="shared" si="74"/>
        <v/>
      </c>
      <c r="Y533" s="1" t="str">
        <f t="shared" si="75"/>
        <v/>
      </c>
      <c r="Z533" s="1" t="str">
        <f t="shared" si="77"/>
        <v/>
      </c>
      <c r="AB533" s="1">
        <f t="shared" si="78"/>
        <v>5.2800000000000633E-4</v>
      </c>
      <c r="AC533" s="1">
        <f t="shared" si="79"/>
        <v>5.2800000000000633E-4</v>
      </c>
      <c r="AD533" s="1" t="str">
        <f t="shared" si="80"/>
        <v/>
      </c>
    </row>
    <row r="534" spans="2:30" ht="30" customHeight="1" x14ac:dyDescent="0.25">
      <c r="B534" s="1">
        <f t="shared" si="72"/>
        <v>5.2900000000000635E-4</v>
      </c>
      <c r="C534" s="79"/>
      <c r="D534" s="15"/>
      <c r="E534" s="79"/>
      <c r="F534" s="79"/>
      <c r="G534" s="79"/>
      <c r="H534" s="79"/>
      <c r="I534" s="83" t="str">
        <f t="shared" si="76"/>
        <v/>
      </c>
      <c r="J534" s="79"/>
      <c r="K534" s="84"/>
      <c r="L534" s="85"/>
      <c r="W534" s="1" t="str">
        <f t="shared" si="73"/>
        <v/>
      </c>
      <c r="X534" s="1" t="str">
        <f t="shared" si="74"/>
        <v/>
      </c>
      <c r="Y534" s="1" t="str">
        <f t="shared" si="75"/>
        <v/>
      </c>
      <c r="Z534" s="1" t="str">
        <f t="shared" si="77"/>
        <v/>
      </c>
      <c r="AB534" s="1">
        <f t="shared" si="78"/>
        <v>5.2900000000000635E-4</v>
      </c>
      <c r="AC534" s="1">
        <f t="shared" si="79"/>
        <v>5.2900000000000635E-4</v>
      </c>
      <c r="AD534" s="1" t="str">
        <f t="shared" si="80"/>
        <v/>
      </c>
    </row>
    <row r="535" spans="2:30" ht="30" customHeight="1" x14ac:dyDescent="0.25">
      <c r="B535" s="1">
        <f t="shared" si="72"/>
        <v>5.3000000000000638E-4</v>
      </c>
      <c r="C535" s="79"/>
      <c r="D535" s="15"/>
      <c r="E535" s="79"/>
      <c r="F535" s="79"/>
      <c r="G535" s="79"/>
      <c r="H535" s="79"/>
      <c r="I535" s="83" t="str">
        <f t="shared" si="76"/>
        <v/>
      </c>
      <c r="J535" s="79"/>
      <c r="K535" s="84"/>
      <c r="L535" s="85"/>
      <c r="W535" s="1" t="str">
        <f t="shared" si="73"/>
        <v/>
      </c>
      <c r="X535" s="1" t="str">
        <f t="shared" si="74"/>
        <v/>
      </c>
      <c r="Y535" s="1" t="str">
        <f t="shared" si="75"/>
        <v/>
      </c>
      <c r="Z535" s="1" t="str">
        <f t="shared" si="77"/>
        <v/>
      </c>
      <c r="AB535" s="1">
        <f t="shared" si="78"/>
        <v>5.3000000000000638E-4</v>
      </c>
      <c r="AC535" s="1">
        <f t="shared" si="79"/>
        <v>5.3000000000000638E-4</v>
      </c>
      <c r="AD535" s="1" t="str">
        <f t="shared" si="80"/>
        <v/>
      </c>
    </row>
    <row r="536" spans="2:30" ht="30" customHeight="1" x14ac:dyDescent="0.25">
      <c r="B536" s="1">
        <f t="shared" si="72"/>
        <v>5.310000000000064E-4</v>
      </c>
      <c r="C536" s="79"/>
      <c r="D536" s="15"/>
      <c r="E536" s="79"/>
      <c r="F536" s="79"/>
      <c r="G536" s="79"/>
      <c r="H536" s="79"/>
      <c r="I536" s="83" t="str">
        <f t="shared" si="76"/>
        <v/>
      </c>
      <c r="J536" s="79"/>
      <c r="K536" s="84"/>
      <c r="L536" s="85"/>
      <c r="W536" s="1" t="str">
        <f t="shared" si="73"/>
        <v/>
      </c>
      <c r="X536" s="1" t="str">
        <f t="shared" si="74"/>
        <v/>
      </c>
      <c r="Y536" s="1" t="str">
        <f t="shared" si="75"/>
        <v/>
      </c>
      <c r="Z536" s="1" t="str">
        <f t="shared" si="77"/>
        <v/>
      </c>
      <c r="AB536" s="1">
        <f t="shared" si="78"/>
        <v>5.310000000000064E-4</v>
      </c>
      <c r="AC536" s="1">
        <f t="shared" si="79"/>
        <v>5.310000000000064E-4</v>
      </c>
      <c r="AD536" s="1" t="str">
        <f t="shared" si="80"/>
        <v/>
      </c>
    </row>
    <row r="537" spans="2:30" ht="30" customHeight="1" x14ac:dyDescent="0.25">
      <c r="B537" s="1">
        <f t="shared" si="72"/>
        <v>5.3200000000000643E-4</v>
      </c>
      <c r="C537" s="79"/>
      <c r="D537" s="15"/>
      <c r="E537" s="79"/>
      <c r="F537" s="79"/>
      <c r="G537" s="79"/>
      <c r="H537" s="79"/>
      <c r="I537" s="83" t="str">
        <f t="shared" si="76"/>
        <v/>
      </c>
      <c r="J537" s="79"/>
      <c r="K537" s="84"/>
      <c r="L537" s="85"/>
      <c r="W537" s="1" t="str">
        <f t="shared" si="73"/>
        <v/>
      </c>
      <c r="X537" s="1" t="str">
        <f t="shared" si="74"/>
        <v/>
      </c>
      <c r="Y537" s="1" t="str">
        <f t="shared" si="75"/>
        <v/>
      </c>
      <c r="Z537" s="1" t="str">
        <f t="shared" si="77"/>
        <v/>
      </c>
      <c r="AB537" s="1">
        <f t="shared" si="78"/>
        <v>5.3200000000000643E-4</v>
      </c>
      <c r="AC537" s="1">
        <f t="shared" si="79"/>
        <v>5.3200000000000643E-4</v>
      </c>
      <c r="AD537" s="1" t="str">
        <f t="shared" si="80"/>
        <v/>
      </c>
    </row>
    <row r="538" spans="2:30" ht="30" customHeight="1" x14ac:dyDescent="0.25">
      <c r="B538" s="1">
        <f t="shared" si="72"/>
        <v>5.3300000000000645E-4</v>
      </c>
      <c r="C538" s="79"/>
      <c r="D538" s="15"/>
      <c r="E538" s="79"/>
      <c r="F538" s="79"/>
      <c r="G538" s="79"/>
      <c r="H538" s="79"/>
      <c r="I538" s="83" t="str">
        <f t="shared" si="76"/>
        <v/>
      </c>
      <c r="J538" s="79"/>
      <c r="K538" s="84"/>
      <c r="L538" s="85"/>
      <c r="W538" s="1" t="str">
        <f t="shared" si="73"/>
        <v/>
      </c>
      <c r="X538" s="1" t="str">
        <f t="shared" si="74"/>
        <v/>
      </c>
      <c r="Y538" s="1" t="str">
        <f t="shared" si="75"/>
        <v/>
      </c>
      <c r="Z538" s="1" t="str">
        <f t="shared" si="77"/>
        <v/>
      </c>
      <c r="AB538" s="1">
        <f t="shared" si="78"/>
        <v>5.3300000000000645E-4</v>
      </c>
      <c r="AC538" s="1">
        <f t="shared" si="79"/>
        <v>5.3300000000000645E-4</v>
      </c>
      <c r="AD538" s="1" t="str">
        <f t="shared" si="80"/>
        <v/>
      </c>
    </row>
    <row r="539" spans="2:30" ht="30" customHeight="1" x14ac:dyDescent="0.25">
      <c r="B539" s="1">
        <f t="shared" si="72"/>
        <v>5.3400000000000647E-4</v>
      </c>
      <c r="C539" s="79"/>
      <c r="D539" s="15"/>
      <c r="E539" s="79"/>
      <c r="F539" s="79"/>
      <c r="G539" s="79"/>
      <c r="H539" s="79"/>
      <c r="I539" s="83" t="str">
        <f t="shared" si="76"/>
        <v/>
      </c>
      <c r="J539" s="79"/>
      <c r="K539" s="84"/>
      <c r="L539" s="85"/>
      <c r="W539" s="1" t="str">
        <f t="shared" si="73"/>
        <v/>
      </c>
      <c r="X539" s="1" t="str">
        <f t="shared" si="74"/>
        <v/>
      </c>
      <c r="Y539" s="1" t="str">
        <f t="shared" si="75"/>
        <v/>
      </c>
      <c r="Z539" s="1" t="str">
        <f t="shared" si="77"/>
        <v/>
      </c>
      <c r="AB539" s="1">
        <f t="shared" si="78"/>
        <v>5.3400000000000647E-4</v>
      </c>
      <c r="AC539" s="1">
        <f t="shared" si="79"/>
        <v>5.3400000000000647E-4</v>
      </c>
      <c r="AD539" s="1" t="str">
        <f t="shared" si="80"/>
        <v/>
      </c>
    </row>
    <row r="540" spans="2:30" ht="30" customHeight="1" x14ac:dyDescent="0.25">
      <c r="B540" s="1">
        <f t="shared" si="72"/>
        <v>5.350000000000065E-4</v>
      </c>
      <c r="C540" s="79"/>
      <c r="D540" s="15"/>
      <c r="E540" s="79"/>
      <c r="F540" s="79"/>
      <c r="G540" s="79"/>
      <c r="H540" s="79"/>
      <c r="I540" s="83" t="str">
        <f t="shared" si="76"/>
        <v/>
      </c>
      <c r="J540" s="79"/>
      <c r="K540" s="84"/>
      <c r="L540" s="85"/>
      <c r="W540" s="1" t="str">
        <f t="shared" si="73"/>
        <v/>
      </c>
      <c r="X540" s="1" t="str">
        <f t="shared" si="74"/>
        <v/>
      </c>
      <c r="Y540" s="1" t="str">
        <f t="shared" si="75"/>
        <v/>
      </c>
      <c r="Z540" s="1" t="str">
        <f t="shared" si="77"/>
        <v/>
      </c>
      <c r="AB540" s="1">
        <f t="shared" si="78"/>
        <v>5.350000000000065E-4</v>
      </c>
      <c r="AC540" s="1">
        <f t="shared" si="79"/>
        <v>5.350000000000065E-4</v>
      </c>
      <c r="AD540" s="1" t="str">
        <f t="shared" si="80"/>
        <v/>
      </c>
    </row>
    <row r="541" spans="2:30" ht="30" customHeight="1" x14ac:dyDescent="0.25">
      <c r="B541" s="1">
        <f t="shared" si="72"/>
        <v>5.3600000000000652E-4</v>
      </c>
      <c r="C541" s="79"/>
      <c r="D541" s="15"/>
      <c r="E541" s="79"/>
      <c r="F541" s="79"/>
      <c r="G541" s="79"/>
      <c r="H541" s="79"/>
      <c r="I541" s="83" t="str">
        <f t="shared" si="76"/>
        <v/>
      </c>
      <c r="J541" s="79"/>
      <c r="K541" s="84"/>
      <c r="L541" s="85"/>
      <c r="W541" s="1" t="str">
        <f t="shared" si="73"/>
        <v/>
      </c>
      <c r="X541" s="1" t="str">
        <f t="shared" si="74"/>
        <v/>
      </c>
      <c r="Y541" s="1" t="str">
        <f t="shared" si="75"/>
        <v/>
      </c>
      <c r="Z541" s="1" t="str">
        <f t="shared" si="77"/>
        <v/>
      </c>
      <c r="AB541" s="1">
        <f t="shared" si="78"/>
        <v>5.3600000000000652E-4</v>
      </c>
      <c r="AC541" s="1">
        <f t="shared" si="79"/>
        <v>5.3600000000000652E-4</v>
      </c>
      <c r="AD541" s="1" t="str">
        <f t="shared" si="80"/>
        <v/>
      </c>
    </row>
    <row r="542" spans="2:30" ht="30" customHeight="1" x14ac:dyDescent="0.25">
      <c r="B542" s="1">
        <f t="shared" si="72"/>
        <v>5.3700000000000655E-4</v>
      </c>
      <c r="C542" s="79"/>
      <c r="D542" s="15"/>
      <c r="E542" s="79"/>
      <c r="F542" s="79"/>
      <c r="G542" s="79"/>
      <c r="H542" s="79"/>
      <c r="I542" s="83" t="str">
        <f t="shared" si="76"/>
        <v/>
      </c>
      <c r="J542" s="79"/>
      <c r="K542" s="84"/>
      <c r="L542" s="85"/>
      <c r="W542" s="1" t="str">
        <f t="shared" si="73"/>
        <v/>
      </c>
      <c r="X542" s="1" t="str">
        <f t="shared" si="74"/>
        <v/>
      </c>
      <c r="Y542" s="1" t="str">
        <f t="shared" si="75"/>
        <v/>
      </c>
      <c r="Z542" s="1" t="str">
        <f t="shared" si="77"/>
        <v/>
      </c>
      <c r="AB542" s="1">
        <f t="shared" si="78"/>
        <v>5.3700000000000655E-4</v>
      </c>
      <c r="AC542" s="1">
        <f t="shared" si="79"/>
        <v>5.3700000000000655E-4</v>
      </c>
      <c r="AD542" s="1" t="str">
        <f t="shared" si="80"/>
        <v/>
      </c>
    </row>
    <row r="543" spans="2:30" ht="30" customHeight="1" x14ac:dyDescent="0.25">
      <c r="B543" s="1">
        <f t="shared" si="72"/>
        <v>5.3800000000000657E-4</v>
      </c>
      <c r="C543" s="79"/>
      <c r="D543" s="15"/>
      <c r="E543" s="79"/>
      <c r="F543" s="79"/>
      <c r="G543" s="79"/>
      <c r="H543" s="79"/>
      <c r="I543" s="83" t="str">
        <f t="shared" si="76"/>
        <v/>
      </c>
      <c r="J543" s="79"/>
      <c r="K543" s="84"/>
      <c r="L543" s="85"/>
      <c r="W543" s="1" t="str">
        <f t="shared" si="73"/>
        <v/>
      </c>
      <c r="X543" s="1" t="str">
        <f t="shared" si="74"/>
        <v/>
      </c>
      <c r="Y543" s="1" t="str">
        <f t="shared" si="75"/>
        <v/>
      </c>
      <c r="Z543" s="1" t="str">
        <f t="shared" si="77"/>
        <v/>
      </c>
      <c r="AB543" s="1">
        <f t="shared" si="78"/>
        <v>5.3800000000000657E-4</v>
      </c>
      <c r="AC543" s="1">
        <f t="shared" si="79"/>
        <v>5.3800000000000657E-4</v>
      </c>
      <c r="AD543" s="1" t="str">
        <f t="shared" si="80"/>
        <v/>
      </c>
    </row>
    <row r="544" spans="2:30" ht="30" customHeight="1" x14ac:dyDescent="0.25">
      <c r="B544" s="1">
        <f t="shared" si="72"/>
        <v>5.390000000000066E-4</v>
      </c>
      <c r="C544" s="79"/>
      <c r="D544" s="15"/>
      <c r="E544" s="79"/>
      <c r="F544" s="79"/>
      <c r="G544" s="79"/>
      <c r="H544" s="79"/>
      <c r="I544" s="83" t="str">
        <f t="shared" si="76"/>
        <v/>
      </c>
      <c r="J544" s="79"/>
      <c r="K544" s="84"/>
      <c r="L544" s="85"/>
      <c r="W544" s="1" t="str">
        <f t="shared" si="73"/>
        <v/>
      </c>
      <c r="X544" s="1" t="str">
        <f t="shared" si="74"/>
        <v/>
      </c>
      <c r="Y544" s="1" t="str">
        <f t="shared" si="75"/>
        <v/>
      </c>
      <c r="Z544" s="1" t="str">
        <f t="shared" si="77"/>
        <v/>
      </c>
      <c r="AB544" s="1">
        <f t="shared" si="78"/>
        <v>5.390000000000066E-4</v>
      </c>
      <c r="AC544" s="1">
        <f t="shared" si="79"/>
        <v>5.390000000000066E-4</v>
      </c>
      <c r="AD544" s="1" t="str">
        <f t="shared" si="80"/>
        <v/>
      </c>
    </row>
    <row r="545" spans="2:30" ht="30" customHeight="1" x14ac:dyDescent="0.25">
      <c r="B545" s="1">
        <f t="shared" si="72"/>
        <v>5.4000000000000662E-4</v>
      </c>
      <c r="C545" s="79"/>
      <c r="D545" s="15"/>
      <c r="E545" s="79"/>
      <c r="F545" s="79"/>
      <c r="G545" s="79"/>
      <c r="H545" s="79"/>
      <c r="I545" s="83" t="str">
        <f t="shared" si="76"/>
        <v/>
      </c>
      <c r="J545" s="79"/>
      <c r="K545" s="84"/>
      <c r="L545" s="85"/>
      <c r="W545" s="1" t="str">
        <f t="shared" si="73"/>
        <v/>
      </c>
      <c r="X545" s="1" t="str">
        <f t="shared" si="74"/>
        <v/>
      </c>
      <c r="Y545" s="1" t="str">
        <f t="shared" si="75"/>
        <v/>
      </c>
      <c r="Z545" s="1" t="str">
        <f t="shared" si="77"/>
        <v/>
      </c>
      <c r="AB545" s="1">
        <f t="shared" si="78"/>
        <v>5.4000000000000662E-4</v>
      </c>
      <c r="AC545" s="1">
        <f t="shared" si="79"/>
        <v>5.4000000000000662E-4</v>
      </c>
      <c r="AD545" s="1" t="str">
        <f t="shared" si="80"/>
        <v/>
      </c>
    </row>
    <row r="546" spans="2:30" ht="30" customHeight="1" x14ac:dyDescent="0.25">
      <c r="B546" s="1">
        <f t="shared" si="72"/>
        <v>5.4100000000000664E-4</v>
      </c>
      <c r="C546" s="79"/>
      <c r="D546" s="15"/>
      <c r="E546" s="79"/>
      <c r="F546" s="79"/>
      <c r="G546" s="79"/>
      <c r="H546" s="79"/>
      <c r="I546" s="83" t="str">
        <f t="shared" si="76"/>
        <v/>
      </c>
      <c r="J546" s="79"/>
      <c r="K546" s="84"/>
      <c r="L546" s="85"/>
      <c r="W546" s="1" t="str">
        <f t="shared" si="73"/>
        <v/>
      </c>
      <c r="X546" s="1" t="str">
        <f t="shared" si="74"/>
        <v/>
      </c>
      <c r="Y546" s="1" t="str">
        <f t="shared" si="75"/>
        <v/>
      </c>
      <c r="Z546" s="1" t="str">
        <f t="shared" si="77"/>
        <v/>
      </c>
      <c r="AB546" s="1">
        <f t="shared" si="78"/>
        <v>5.4100000000000664E-4</v>
      </c>
      <c r="AC546" s="1">
        <f t="shared" si="79"/>
        <v>5.4100000000000664E-4</v>
      </c>
      <c r="AD546" s="1" t="str">
        <f t="shared" si="80"/>
        <v/>
      </c>
    </row>
    <row r="547" spans="2:30" ht="30" customHeight="1" x14ac:dyDescent="0.25">
      <c r="B547" s="1">
        <f t="shared" si="72"/>
        <v>5.4200000000000667E-4</v>
      </c>
      <c r="C547" s="79"/>
      <c r="D547" s="15"/>
      <c r="E547" s="79"/>
      <c r="F547" s="79"/>
      <c r="G547" s="79"/>
      <c r="H547" s="79"/>
      <c r="I547" s="83" t="str">
        <f t="shared" si="76"/>
        <v/>
      </c>
      <c r="J547" s="79"/>
      <c r="K547" s="84"/>
      <c r="L547" s="85"/>
      <c r="W547" s="1" t="str">
        <f t="shared" si="73"/>
        <v/>
      </c>
      <c r="X547" s="1" t="str">
        <f t="shared" si="74"/>
        <v/>
      </c>
      <c r="Y547" s="1" t="str">
        <f t="shared" si="75"/>
        <v/>
      </c>
      <c r="Z547" s="1" t="str">
        <f t="shared" si="77"/>
        <v/>
      </c>
      <c r="AB547" s="1">
        <f t="shared" si="78"/>
        <v>5.4200000000000667E-4</v>
      </c>
      <c r="AC547" s="1">
        <f t="shared" si="79"/>
        <v>5.4200000000000667E-4</v>
      </c>
      <c r="AD547" s="1" t="str">
        <f t="shared" si="80"/>
        <v/>
      </c>
    </row>
    <row r="548" spans="2:30" ht="30" customHeight="1" x14ac:dyDescent="0.25">
      <c r="B548" s="1">
        <f t="shared" si="72"/>
        <v>5.4300000000000669E-4</v>
      </c>
      <c r="C548" s="79"/>
      <c r="D548" s="15"/>
      <c r="E548" s="79"/>
      <c r="F548" s="79"/>
      <c r="G548" s="79"/>
      <c r="H548" s="79"/>
      <c r="I548" s="83" t="str">
        <f t="shared" si="76"/>
        <v/>
      </c>
      <c r="J548" s="79"/>
      <c r="K548" s="84"/>
      <c r="L548" s="85"/>
      <c r="W548" s="1" t="str">
        <f t="shared" si="73"/>
        <v/>
      </c>
      <c r="X548" s="1" t="str">
        <f t="shared" si="74"/>
        <v/>
      </c>
      <c r="Y548" s="1" t="str">
        <f t="shared" si="75"/>
        <v/>
      </c>
      <c r="Z548" s="1" t="str">
        <f t="shared" si="77"/>
        <v/>
      </c>
      <c r="AB548" s="1">
        <f t="shared" si="78"/>
        <v>5.4300000000000669E-4</v>
      </c>
      <c r="AC548" s="1">
        <f t="shared" si="79"/>
        <v>5.4300000000000669E-4</v>
      </c>
      <c r="AD548" s="1" t="str">
        <f t="shared" si="80"/>
        <v/>
      </c>
    </row>
    <row r="549" spans="2:30" ht="30" customHeight="1" x14ac:dyDescent="0.25">
      <c r="B549" s="1">
        <f t="shared" si="72"/>
        <v>5.4400000000000672E-4</v>
      </c>
      <c r="C549" s="79"/>
      <c r="D549" s="15"/>
      <c r="E549" s="79"/>
      <c r="F549" s="79"/>
      <c r="G549" s="79"/>
      <c r="H549" s="79"/>
      <c r="I549" s="83" t="str">
        <f t="shared" si="76"/>
        <v/>
      </c>
      <c r="J549" s="79"/>
      <c r="K549" s="84"/>
      <c r="L549" s="85"/>
      <c r="W549" s="1" t="str">
        <f t="shared" si="73"/>
        <v/>
      </c>
      <c r="X549" s="1" t="str">
        <f t="shared" si="74"/>
        <v/>
      </c>
      <c r="Y549" s="1" t="str">
        <f t="shared" si="75"/>
        <v/>
      </c>
      <c r="Z549" s="1" t="str">
        <f t="shared" si="77"/>
        <v/>
      </c>
      <c r="AB549" s="1">
        <f t="shared" si="78"/>
        <v>5.4400000000000672E-4</v>
      </c>
      <c r="AC549" s="1">
        <f t="shared" si="79"/>
        <v>5.4400000000000672E-4</v>
      </c>
      <c r="AD549" s="1" t="str">
        <f t="shared" si="80"/>
        <v/>
      </c>
    </row>
    <row r="550" spans="2:30" ht="30" customHeight="1" x14ac:dyDescent="0.25">
      <c r="B550" s="1">
        <f t="shared" si="72"/>
        <v>5.4500000000000674E-4</v>
      </c>
      <c r="C550" s="79"/>
      <c r="D550" s="15"/>
      <c r="E550" s="79"/>
      <c r="F550" s="79"/>
      <c r="G550" s="79"/>
      <c r="H550" s="79"/>
      <c r="I550" s="83" t="str">
        <f t="shared" si="76"/>
        <v/>
      </c>
      <c r="J550" s="79"/>
      <c r="K550" s="84"/>
      <c r="L550" s="85"/>
      <c r="W550" s="1" t="str">
        <f t="shared" si="73"/>
        <v/>
      </c>
      <c r="X550" s="1" t="str">
        <f t="shared" si="74"/>
        <v/>
      </c>
      <c r="Y550" s="1" t="str">
        <f t="shared" si="75"/>
        <v/>
      </c>
      <c r="Z550" s="1" t="str">
        <f t="shared" si="77"/>
        <v/>
      </c>
      <c r="AB550" s="1">
        <f t="shared" si="78"/>
        <v>5.4500000000000674E-4</v>
      </c>
      <c r="AC550" s="1">
        <f t="shared" si="79"/>
        <v>5.4500000000000674E-4</v>
      </c>
      <c r="AD550" s="1" t="str">
        <f t="shared" si="80"/>
        <v/>
      </c>
    </row>
    <row r="551" spans="2:30" ht="30" customHeight="1" x14ac:dyDescent="0.25">
      <c r="B551" s="1">
        <f t="shared" si="72"/>
        <v>5.4600000000000677E-4</v>
      </c>
      <c r="C551" s="79"/>
      <c r="D551" s="15"/>
      <c r="E551" s="79"/>
      <c r="F551" s="79"/>
      <c r="G551" s="79"/>
      <c r="H551" s="79"/>
      <c r="I551" s="83" t="str">
        <f t="shared" si="76"/>
        <v/>
      </c>
      <c r="J551" s="79"/>
      <c r="K551" s="84"/>
      <c r="L551" s="85"/>
      <c r="W551" s="1" t="str">
        <f t="shared" si="73"/>
        <v/>
      </c>
      <c r="X551" s="1" t="str">
        <f t="shared" si="74"/>
        <v/>
      </c>
      <c r="Y551" s="1" t="str">
        <f t="shared" si="75"/>
        <v/>
      </c>
      <c r="Z551" s="1" t="str">
        <f t="shared" si="77"/>
        <v/>
      </c>
      <c r="AB551" s="1">
        <f t="shared" si="78"/>
        <v>5.4600000000000677E-4</v>
      </c>
      <c r="AC551" s="1">
        <f t="shared" si="79"/>
        <v>5.4600000000000677E-4</v>
      </c>
      <c r="AD551" s="1" t="str">
        <f t="shared" si="80"/>
        <v/>
      </c>
    </row>
    <row r="552" spans="2:30" ht="30" customHeight="1" x14ac:dyDescent="0.25">
      <c r="B552" s="1">
        <f t="shared" si="72"/>
        <v>5.4700000000000679E-4</v>
      </c>
      <c r="C552" s="79"/>
      <c r="D552" s="15"/>
      <c r="E552" s="79"/>
      <c r="F552" s="79"/>
      <c r="G552" s="79"/>
      <c r="H552" s="79"/>
      <c r="I552" s="83" t="str">
        <f t="shared" si="76"/>
        <v/>
      </c>
      <c r="J552" s="79"/>
      <c r="K552" s="84"/>
      <c r="L552" s="85"/>
      <c r="W552" s="1" t="str">
        <f t="shared" si="73"/>
        <v/>
      </c>
      <c r="X552" s="1" t="str">
        <f t="shared" si="74"/>
        <v/>
      </c>
      <c r="Y552" s="1" t="str">
        <f t="shared" si="75"/>
        <v/>
      </c>
      <c r="Z552" s="1" t="str">
        <f t="shared" si="77"/>
        <v/>
      </c>
      <c r="AB552" s="1">
        <f t="shared" si="78"/>
        <v>5.4700000000000679E-4</v>
      </c>
      <c r="AC552" s="1">
        <f t="shared" si="79"/>
        <v>5.4700000000000679E-4</v>
      </c>
      <c r="AD552" s="1" t="str">
        <f t="shared" si="80"/>
        <v/>
      </c>
    </row>
    <row r="553" spans="2:30" ht="30" customHeight="1" x14ac:dyDescent="0.25">
      <c r="B553" s="1">
        <f t="shared" si="72"/>
        <v>5.4800000000000681E-4</v>
      </c>
      <c r="C553" s="79"/>
      <c r="D553" s="15"/>
      <c r="E553" s="79"/>
      <c r="F553" s="79"/>
      <c r="G553" s="79"/>
      <c r="H553" s="79"/>
      <c r="I553" s="83" t="str">
        <f t="shared" si="76"/>
        <v/>
      </c>
      <c r="J553" s="79"/>
      <c r="K553" s="84"/>
      <c r="L553" s="85"/>
      <c r="W553" s="1" t="str">
        <f t="shared" si="73"/>
        <v/>
      </c>
      <c r="X553" s="1" t="str">
        <f t="shared" si="74"/>
        <v/>
      </c>
      <c r="Y553" s="1" t="str">
        <f t="shared" si="75"/>
        <v/>
      </c>
      <c r="Z553" s="1" t="str">
        <f t="shared" si="77"/>
        <v/>
      </c>
      <c r="AB553" s="1">
        <f t="shared" si="78"/>
        <v>5.4800000000000681E-4</v>
      </c>
      <c r="AC553" s="1">
        <f t="shared" si="79"/>
        <v>5.4800000000000681E-4</v>
      </c>
      <c r="AD553" s="1" t="str">
        <f t="shared" si="80"/>
        <v/>
      </c>
    </row>
    <row r="554" spans="2:30" ht="30" customHeight="1" x14ac:dyDescent="0.25">
      <c r="B554" s="1">
        <f t="shared" si="72"/>
        <v>5.4900000000000684E-4</v>
      </c>
      <c r="C554" s="79"/>
      <c r="D554" s="15"/>
      <c r="E554" s="79"/>
      <c r="F554" s="79"/>
      <c r="G554" s="79"/>
      <c r="H554" s="79"/>
      <c r="I554" s="83" t="str">
        <f t="shared" si="76"/>
        <v/>
      </c>
      <c r="J554" s="79"/>
      <c r="K554" s="84"/>
      <c r="L554" s="85"/>
      <c r="W554" s="1" t="str">
        <f t="shared" si="73"/>
        <v/>
      </c>
      <c r="X554" s="1" t="str">
        <f t="shared" si="74"/>
        <v/>
      </c>
      <c r="Y554" s="1" t="str">
        <f t="shared" si="75"/>
        <v/>
      </c>
      <c r="Z554" s="1" t="str">
        <f t="shared" si="77"/>
        <v/>
      </c>
      <c r="AB554" s="1">
        <f t="shared" si="78"/>
        <v>5.4900000000000684E-4</v>
      </c>
      <c r="AC554" s="1">
        <f t="shared" si="79"/>
        <v>5.4900000000000684E-4</v>
      </c>
      <c r="AD554" s="1" t="str">
        <f t="shared" si="80"/>
        <v/>
      </c>
    </row>
    <row r="555" spans="2:30" ht="30" customHeight="1" x14ac:dyDescent="0.25">
      <c r="B555" s="1">
        <f t="shared" si="72"/>
        <v>5.5000000000000686E-4</v>
      </c>
      <c r="C555" s="79"/>
      <c r="D555" s="15"/>
      <c r="E555" s="79"/>
      <c r="F555" s="79"/>
      <c r="G555" s="79"/>
      <c r="H555" s="79"/>
      <c r="I555" s="83" t="str">
        <f t="shared" si="76"/>
        <v/>
      </c>
      <c r="J555" s="79"/>
      <c r="K555" s="84"/>
      <c r="L555" s="85"/>
      <c r="W555" s="1" t="str">
        <f t="shared" si="73"/>
        <v/>
      </c>
      <c r="X555" s="1" t="str">
        <f t="shared" si="74"/>
        <v/>
      </c>
      <c r="Y555" s="1" t="str">
        <f t="shared" si="75"/>
        <v/>
      </c>
      <c r="Z555" s="1" t="str">
        <f t="shared" si="77"/>
        <v/>
      </c>
      <c r="AB555" s="1">
        <f t="shared" si="78"/>
        <v>5.5000000000000686E-4</v>
      </c>
      <c r="AC555" s="1">
        <f t="shared" si="79"/>
        <v>5.5000000000000686E-4</v>
      </c>
      <c r="AD555" s="1" t="str">
        <f t="shared" si="80"/>
        <v/>
      </c>
    </row>
    <row r="556" spans="2:30" ht="30" customHeight="1" x14ac:dyDescent="0.25">
      <c r="B556" s="1">
        <f t="shared" si="72"/>
        <v>5.5100000000000689E-4</v>
      </c>
      <c r="C556" s="79"/>
      <c r="D556" s="15"/>
      <c r="E556" s="79"/>
      <c r="F556" s="79"/>
      <c r="G556" s="79"/>
      <c r="H556" s="79"/>
      <c r="I556" s="83" t="str">
        <f t="shared" si="76"/>
        <v/>
      </c>
      <c r="J556" s="79"/>
      <c r="K556" s="84"/>
      <c r="L556" s="85"/>
      <c r="W556" s="1" t="str">
        <f t="shared" si="73"/>
        <v/>
      </c>
      <c r="X556" s="1" t="str">
        <f t="shared" si="74"/>
        <v/>
      </c>
      <c r="Y556" s="1" t="str">
        <f t="shared" si="75"/>
        <v/>
      </c>
      <c r="Z556" s="1" t="str">
        <f t="shared" si="77"/>
        <v/>
      </c>
      <c r="AB556" s="1">
        <f t="shared" si="78"/>
        <v>5.5100000000000689E-4</v>
      </c>
      <c r="AC556" s="1">
        <f t="shared" si="79"/>
        <v>5.5100000000000689E-4</v>
      </c>
      <c r="AD556" s="1" t="str">
        <f t="shared" si="80"/>
        <v/>
      </c>
    </row>
    <row r="557" spans="2:30" ht="30" customHeight="1" x14ac:dyDescent="0.25">
      <c r="B557" s="1">
        <f t="shared" si="72"/>
        <v>5.5200000000000691E-4</v>
      </c>
      <c r="C557" s="79"/>
      <c r="D557" s="15"/>
      <c r="E557" s="79"/>
      <c r="F557" s="79"/>
      <c r="G557" s="79"/>
      <c r="H557" s="79"/>
      <c r="I557" s="83" t="str">
        <f t="shared" si="76"/>
        <v/>
      </c>
      <c r="J557" s="79"/>
      <c r="K557" s="84"/>
      <c r="L557" s="85"/>
      <c r="W557" s="1" t="str">
        <f t="shared" si="73"/>
        <v/>
      </c>
      <c r="X557" s="1" t="str">
        <f t="shared" si="74"/>
        <v/>
      </c>
      <c r="Y557" s="1" t="str">
        <f t="shared" si="75"/>
        <v/>
      </c>
      <c r="Z557" s="1" t="str">
        <f t="shared" si="77"/>
        <v/>
      </c>
      <c r="AB557" s="1">
        <f t="shared" si="78"/>
        <v>5.5200000000000691E-4</v>
      </c>
      <c r="AC557" s="1">
        <f t="shared" si="79"/>
        <v>5.5200000000000691E-4</v>
      </c>
      <c r="AD557" s="1" t="str">
        <f t="shared" si="80"/>
        <v/>
      </c>
    </row>
    <row r="558" spans="2:30" ht="30" customHeight="1" x14ac:dyDescent="0.25">
      <c r="B558" s="1">
        <f t="shared" si="72"/>
        <v>5.5300000000000694E-4</v>
      </c>
      <c r="C558" s="79"/>
      <c r="D558" s="15"/>
      <c r="E558" s="79"/>
      <c r="F558" s="79"/>
      <c r="G558" s="79"/>
      <c r="H558" s="79"/>
      <c r="I558" s="83" t="str">
        <f t="shared" si="76"/>
        <v/>
      </c>
      <c r="J558" s="79"/>
      <c r="K558" s="84"/>
      <c r="L558" s="85"/>
      <c r="W558" s="1" t="str">
        <f t="shared" si="73"/>
        <v/>
      </c>
      <c r="X558" s="1" t="str">
        <f t="shared" si="74"/>
        <v/>
      </c>
      <c r="Y558" s="1" t="str">
        <f t="shared" si="75"/>
        <v/>
      </c>
      <c r="Z558" s="1" t="str">
        <f t="shared" si="77"/>
        <v/>
      </c>
      <c r="AB558" s="1">
        <f t="shared" si="78"/>
        <v>5.5300000000000694E-4</v>
      </c>
      <c r="AC558" s="1">
        <f t="shared" si="79"/>
        <v>5.5300000000000694E-4</v>
      </c>
      <c r="AD558" s="1" t="str">
        <f t="shared" si="80"/>
        <v/>
      </c>
    </row>
    <row r="559" spans="2:30" ht="30" customHeight="1" x14ac:dyDescent="0.25">
      <c r="B559" s="1">
        <f t="shared" si="72"/>
        <v>5.5400000000000696E-4</v>
      </c>
      <c r="C559" s="79"/>
      <c r="D559" s="15"/>
      <c r="E559" s="79"/>
      <c r="F559" s="79"/>
      <c r="G559" s="79"/>
      <c r="H559" s="79"/>
      <c r="I559" s="83" t="str">
        <f t="shared" si="76"/>
        <v/>
      </c>
      <c r="J559" s="79"/>
      <c r="K559" s="84"/>
      <c r="L559" s="85"/>
      <c r="W559" s="1" t="str">
        <f t="shared" si="73"/>
        <v/>
      </c>
      <c r="X559" s="1" t="str">
        <f t="shared" si="74"/>
        <v/>
      </c>
      <c r="Y559" s="1" t="str">
        <f t="shared" si="75"/>
        <v/>
      </c>
      <c r="Z559" s="1" t="str">
        <f t="shared" si="77"/>
        <v/>
      </c>
      <c r="AB559" s="1">
        <f t="shared" si="78"/>
        <v>5.5400000000000696E-4</v>
      </c>
      <c r="AC559" s="1">
        <f t="shared" si="79"/>
        <v>5.5400000000000696E-4</v>
      </c>
      <c r="AD559" s="1" t="str">
        <f t="shared" si="80"/>
        <v/>
      </c>
    </row>
    <row r="560" spans="2:30" ht="30" customHeight="1" x14ac:dyDescent="0.25">
      <c r="B560" s="1">
        <f t="shared" si="72"/>
        <v>5.5500000000000699E-4</v>
      </c>
      <c r="C560" s="79"/>
      <c r="D560" s="15"/>
      <c r="E560" s="79"/>
      <c r="F560" s="79"/>
      <c r="G560" s="79"/>
      <c r="H560" s="79"/>
      <c r="I560" s="83" t="str">
        <f t="shared" si="76"/>
        <v/>
      </c>
      <c r="J560" s="79"/>
      <c r="K560" s="84"/>
      <c r="L560" s="85"/>
      <c r="W560" s="1" t="str">
        <f t="shared" si="73"/>
        <v/>
      </c>
      <c r="X560" s="1" t="str">
        <f t="shared" si="74"/>
        <v/>
      </c>
      <c r="Y560" s="1" t="str">
        <f t="shared" si="75"/>
        <v/>
      </c>
      <c r="Z560" s="1" t="str">
        <f t="shared" si="77"/>
        <v/>
      </c>
      <c r="AB560" s="1">
        <f t="shared" si="78"/>
        <v>5.5500000000000699E-4</v>
      </c>
      <c r="AC560" s="1">
        <f t="shared" si="79"/>
        <v>5.5500000000000699E-4</v>
      </c>
      <c r="AD560" s="1" t="str">
        <f t="shared" si="80"/>
        <v/>
      </c>
    </row>
    <row r="561" spans="2:30" ht="30" customHeight="1" x14ac:dyDescent="0.25">
      <c r="B561" s="1">
        <f t="shared" si="72"/>
        <v>5.5600000000000701E-4</v>
      </c>
      <c r="C561" s="79"/>
      <c r="D561" s="15"/>
      <c r="E561" s="79"/>
      <c r="F561" s="79"/>
      <c r="G561" s="79"/>
      <c r="H561" s="79"/>
      <c r="I561" s="83" t="str">
        <f t="shared" si="76"/>
        <v/>
      </c>
      <c r="J561" s="79"/>
      <c r="K561" s="84"/>
      <c r="L561" s="85"/>
      <c r="W561" s="1" t="str">
        <f t="shared" si="73"/>
        <v/>
      </c>
      <c r="X561" s="1" t="str">
        <f t="shared" si="74"/>
        <v/>
      </c>
      <c r="Y561" s="1" t="str">
        <f t="shared" si="75"/>
        <v/>
      </c>
      <c r="Z561" s="1" t="str">
        <f t="shared" si="77"/>
        <v/>
      </c>
      <c r="AB561" s="1">
        <f t="shared" si="78"/>
        <v>5.5600000000000701E-4</v>
      </c>
      <c r="AC561" s="1">
        <f t="shared" si="79"/>
        <v>5.5600000000000701E-4</v>
      </c>
      <c r="AD561" s="1" t="str">
        <f t="shared" si="80"/>
        <v/>
      </c>
    </row>
    <row r="562" spans="2:30" ht="30" customHeight="1" x14ac:dyDescent="0.25">
      <c r="B562" s="1">
        <f t="shared" si="72"/>
        <v>5.5700000000000703E-4</v>
      </c>
      <c r="C562" s="79"/>
      <c r="D562" s="15"/>
      <c r="E562" s="79"/>
      <c r="F562" s="79"/>
      <c r="G562" s="79"/>
      <c r="H562" s="79"/>
      <c r="I562" s="83" t="str">
        <f t="shared" si="76"/>
        <v/>
      </c>
      <c r="J562" s="79"/>
      <c r="K562" s="84"/>
      <c r="L562" s="85"/>
      <c r="W562" s="1" t="str">
        <f t="shared" si="73"/>
        <v/>
      </c>
      <c r="X562" s="1" t="str">
        <f t="shared" si="74"/>
        <v/>
      </c>
      <c r="Y562" s="1" t="str">
        <f t="shared" si="75"/>
        <v/>
      </c>
      <c r="Z562" s="1" t="str">
        <f t="shared" si="77"/>
        <v/>
      </c>
      <c r="AB562" s="1">
        <f t="shared" si="78"/>
        <v>5.5700000000000703E-4</v>
      </c>
      <c r="AC562" s="1">
        <f t="shared" si="79"/>
        <v>5.5700000000000703E-4</v>
      </c>
      <c r="AD562" s="1" t="str">
        <f t="shared" si="80"/>
        <v/>
      </c>
    </row>
    <row r="563" spans="2:30" ht="30" customHeight="1" x14ac:dyDescent="0.25">
      <c r="B563" s="1">
        <f t="shared" si="72"/>
        <v>5.5800000000000706E-4</v>
      </c>
      <c r="C563" s="79"/>
      <c r="D563" s="15"/>
      <c r="E563" s="79"/>
      <c r="F563" s="79"/>
      <c r="G563" s="79"/>
      <c r="H563" s="79"/>
      <c r="I563" s="83" t="str">
        <f t="shared" si="76"/>
        <v/>
      </c>
      <c r="J563" s="79"/>
      <c r="K563" s="84"/>
      <c r="L563" s="85"/>
      <c r="W563" s="1" t="str">
        <f t="shared" si="73"/>
        <v/>
      </c>
      <c r="X563" s="1" t="str">
        <f t="shared" si="74"/>
        <v/>
      </c>
      <c r="Y563" s="1" t="str">
        <f t="shared" si="75"/>
        <v/>
      </c>
      <c r="Z563" s="1" t="str">
        <f t="shared" si="77"/>
        <v/>
      </c>
      <c r="AB563" s="1">
        <f t="shared" si="78"/>
        <v>5.5800000000000706E-4</v>
      </c>
      <c r="AC563" s="1">
        <f t="shared" si="79"/>
        <v>5.5800000000000706E-4</v>
      </c>
      <c r="AD563" s="1" t="str">
        <f t="shared" si="80"/>
        <v/>
      </c>
    </row>
    <row r="564" spans="2:30" ht="30" customHeight="1" x14ac:dyDescent="0.25">
      <c r="B564" s="1">
        <f t="shared" si="72"/>
        <v>5.5900000000000708E-4</v>
      </c>
      <c r="C564" s="79"/>
      <c r="D564" s="15"/>
      <c r="E564" s="79"/>
      <c r="F564" s="79"/>
      <c r="G564" s="79"/>
      <c r="H564" s="79"/>
      <c r="I564" s="83" t="str">
        <f t="shared" si="76"/>
        <v/>
      </c>
      <c r="J564" s="79"/>
      <c r="K564" s="84"/>
      <c r="L564" s="85"/>
      <c r="W564" s="1" t="str">
        <f t="shared" si="73"/>
        <v/>
      </c>
      <c r="X564" s="1" t="str">
        <f t="shared" si="74"/>
        <v/>
      </c>
      <c r="Y564" s="1" t="str">
        <f t="shared" si="75"/>
        <v/>
      </c>
      <c r="Z564" s="1" t="str">
        <f t="shared" si="77"/>
        <v/>
      </c>
      <c r="AB564" s="1">
        <f t="shared" si="78"/>
        <v>5.5900000000000708E-4</v>
      </c>
      <c r="AC564" s="1">
        <f t="shared" si="79"/>
        <v>5.5900000000000708E-4</v>
      </c>
      <c r="AD564" s="1" t="str">
        <f t="shared" si="80"/>
        <v/>
      </c>
    </row>
    <row r="565" spans="2:30" ht="30" customHeight="1" x14ac:dyDescent="0.25">
      <c r="B565" s="1">
        <f t="shared" si="72"/>
        <v>5.6000000000000711E-4</v>
      </c>
      <c r="C565" s="79"/>
      <c r="D565" s="15"/>
      <c r="E565" s="79"/>
      <c r="F565" s="79"/>
      <c r="G565" s="79"/>
      <c r="H565" s="79"/>
      <c r="I565" s="83" t="str">
        <f t="shared" si="76"/>
        <v/>
      </c>
      <c r="J565" s="79"/>
      <c r="K565" s="84"/>
      <c r="L565" s="85"/>
      <c r="W565" s="1" t="str">
        <f t="shared" si="73"/>
        <v/>
      </c>
      <c r="X565" s="1" t="str">
        <f t="shared" si="74"/>
        <v/>
      </c>
      <c r="Y565" s="1" t="str">
        <f t="shared" si="75"/>
        <v/>
      </c>
      <c r="Z565" s="1" t="str">
        <f t="shared" si="77"/>
        <v/>
      </c>
      <c r="AB565" s="1">
        <f t="shared" si="78"/>
        <v>5.6000000000000711E-4</v>
      </c>
      <c r="AC565" s="1">
        <f t="shared" si="79"/>
        <v>5.6000000000000711E-4</v>
      </c>
      <c r="AD565" s="1" t="str">
        <f t="shared" si="80"/>
        <v/>
      </c>
    </row>
    <row r="566" spans="2:30" ht="30" customHeight="1" x14ac:dyDescent="0.25">
      <c r="B566" s="1">
        <f t="shared" si="72"/>
        <v>5.6100000000000713E-4</v>
      </c>
      <c r="C566" s="79"/>
      <c r="D566" s="15"/>
      <c r="E566" s="79"/>
      <c r="F566" s="79"/>
      <c r="G566" s="79"/>
      <c r="H566" s="79"/>
      <c r="I566" s="83" t="str">
        <f t="shared" si="76"/>
        <v/>
      </c>
      <c r="J566" s="79"/>
      <c r="K566" s="84"/>
      <c r="L566" s="85"/>
      <c r="W566" s="1" t="str">
        <f t="shared" si="73"/>
        <v/>
      </c>
      <c r="X566" s="1" t="str">
        <f t="shared" si="74"/>
        <v/>
      </c>
      <c r="Y566" s="1" t="str">
        <f t="shared" si="75"/>
        <v/>
      </c>
      <c r="Z566" s="1" t="str">
        <f t="shared" si="77"/>
        <v/>
      </c>
      <c r="AB566" s="1">
        <f t="shared" si="78"/>
        <v>5.6100000000000713E-4</v>
      </c>
      <c r="AC566" s="1">
        <f t="shared" si="79"/>
        <v>5.6100000000000713E-4</v>
      </c>
      <c r="AD566" s="1" t="str">
        <f t="shared" si="80"/>
        <v/>
      </c>
    </row>
    <row r="567" spans="2:30" ht="30" customHeight="1" x14ac:dyDescent="0.25">
      <c r="B567" s="1">
        <f t="shared" si="72"/>
        <v>5.6200000000000716E-4</v>
      </c>
      <c r="C567" s="79"/>
      <c r="D567" s="15"/>
      <c r="E567" s="79"/>
      <c r="F567" s="79"/>
      <c r="G567" s="79"/>
      <c r="H567" s="79"/>
      <c r="I567" s="83" t="str">
        <f t="shared" si="76"/>
        <v/>
      </c>
      <c r="J567" s="79"/>
      <c r="K567" s="84"/>
      <c r="L567" s="85"/>
      <c r="W567" s="1" t="str">
        <f t="shared" si="73"/>
        <v/>
      </c>
      <c r="X567" s="1" t="str">
        <f t="shared" si="74"/>
        <v/>
      </c>
      <c r="Y567" s="1" t="str">
        <f t="shared" si="75"/>
        <v/>
      </c>
      <c r="Z567" s="1" t="str">
        <f t="shared" si="77"/>
        <v/>
      </c>
      <c r="AB567" s="1">
        <f t="shared" si="78"/>
        <v>5.6200000000000716E-4</v>
      </c>
      <c r="AC567" s="1">
        <f t="shared" si="79"/>
        <v>5.6200000000000716E-4</v>
      </c>
      <c r="AD567" s="1" t="str">
        <f t="shared" si="80"/>
        <v/>
      </c>
    </row>
    <row r="568" spans="2:30" ht="30" customHeight="1" x14ac:dyDescent="0.25">
      <c r="B568" s="1">
        <f t="shared" si="72"/>
        <v>5.6300000000000718E-4</v>
      </c>
      <c r="C568" s="79"/>
      <c r="D568" s="15"/>
      <c r="E568" s="79"/>
      <c r="F568" s="79"/>
      <c r="G568" s="79"/>
      <c r="H568" s="79"/>
      <c r="I568" s="83" t="str">
        <f t="shared" si="76"/>
        <v/>
      </c>
      <c r="J568" s="79"/>
      <c r="K568" s="84"/>
      <c r="L568" s="85"/>
      <c r="W568" s="1" t="str">
        <f t="shared" si="73"/>
        <v/>
      </c>
      <c r="X568" s="1" t="str">
        <f t="shared" si="74"/>
        <v/>
      </c>
      <c r="Y568" s="1" t="str">
        <f t="shared" si="75"/>
        <v/>
      </c>
      <c r="Z568" s="1" t="str">
        <f t="shared" si="77"/>
        <v/>
      </c>
      <c r="AB568" s="1">
        <f t="shared" si="78"/>
        <v>5.6300000000000718E-4</v>
      </c>
      <c r="AC568" s="1">
        <f t="shared" si="79"/>
        <v>5.6300000000000718E-4</v>
      </c>
      <c r="AD568" s="1" t="str">
        <f t="shared" si="80"/>
        <v/>
      </c>
    </row>
    <row r="569" spans="2:30" ht="30" customHeight="1" x14ac:dyDescent="0.25">
      <c r="B569" s="1">
        <f t="shared" si="72"/>
        <v>5.640000000000072E-4</v>
      </c>
      <c r="C569" s="79"/>
      <c r="D569" s="15"/>
      <c r="E569" s="79"/>
      <c r="F569" s="79"/>
      <c r="G569" s="79"/>
      <c r="H569" s="79"/>
      <c r="I569" s="83" t="str">
        <f t="shared" si="76"/>
        <v/>
      </c>
      <c r="J569" s="79"/>
      <c r="K569" s="84"/>
      <c r="L569" s="85"/>
      <c r="W569" s="1" t="str">
        <f t="shared" si="73"/>
        <v/>
      </c>
      <c r="X569" s="1" t="str">
        <f t="shared" si="74"/>
        <v/>
      </c>
      <c r="Y569" s="1" t="str">
        <f t="shared" si="75"/>
        <v/>
      </c>
      <c r="Z569" s="1" t="str">
        <f t="shared" si="77"/>
        <v/>
      </c>
      <c r="AB569" s="1">
        <f t="shared" si="78"/>
        <v>5.640000000000072E-4</v>
      </c>
      <c r="AC569" s="1">
        <f t="shared" si="79"/>
        <v>5.640000000000072E-4</v>
      </c>
      <c r="AD569" s="1" t="str">
        <f t="shared" si="80"/>
        <v/>
      </c>
    </row>
    <row r="570" spans="2:30" ht="30" customHeight="1" x14ac:dyDescent="0.25">
      <c r="B570" s="1">
        <f t="shared" si="72"/>
        <v>5.6500000000000723E-4</v>
      </c>
      <c r="C570" s="79"/>
      <c r="D570" s="15"/>
      <c r="E570" s="79"/>
      <c r="F570" s="79"/>
      <c r="G570" s="79"/>
      <c r="H570" s="79"/>
      <c r="I570" s="83" t="str">
        <f t="shared" si="76"/>
        <v/>
      </c>
      <c r="J570" s="79"/>
      <c r="K570" s="84"/>
      <c r="L570" s="85"/>
      <c r="W570" s="1" t="str">
        <f t="shared" si="73"/>
        <v/>
      </c>
      <c r="X570" s="1" t="str">
        <f t="shared" si="74"/>
        <v/>
      </c>
      <c r="Y570" s="1" t="str">
        <f t="shared" si="75"/>
        <v/>
      </c>
      <c r="Z570" s="1" t="str">
        <f t="shared" si="77"/>
        <v/>
      </c>
      <c r="AB570" s="1">
        <f t="shared" si="78"/>
        <v>5.6500000000000723E-4</v>
      </c>
      <c r="AC570" s="1">
        <f t="shared" si="79"/>
        <v>5.6500000000000723E-4</v>
      </c>
      <c r="AD570" s="1" t="str">
        <f t="shared" si="80"/>
        <v/>
      </c>
    </row>
    <row r="571" spans="2:30" ht="30" customHeight="1" x14ac:dyDescent="0.25">
      <c r="B571" s="1">
        <f t="shared" si="72"/>
        <v>5.6600000000000725E-4</v>
      </c>
      <c r="C571" s="79"/>
      <c r="D571" s="15"/>
      <c r="E571" s="79"/>
      <c r="F571" s="79"/>
      <c r="G571" s="79"/>
      <c r="H571" s="79"/>
      <c r="I571" s="83" t="str">
        <f t="shared" si="76"/>
        <v/>
      </c>
      <c r="J571" s="79"/>
      <c r="K571" s="84"/>
      <c r="L571" s="85"/>
      <c r="W571" s="1" t="str">
        <f t="shared" si="73"/>
        <v/>
      </c>
      <c r="X571" s="1" t="str">
        <f t="shared" si="74"/>
        <v/>
      </c>
      <c r="Y571" s="1" t="str">
        <f t="shared" si="75"/>
        <v/>
      </c>
      <c r="Z571" s="1" t="str">
        <f t="shared" si="77"/>
        <v/>
      </c>
      <c r="AB571" s="1">
        <f t="shared" si="78"/>
        <v>5.6600000000000725E-4</v>
      </c>
      <c r="AC571" s="1">
        <f t="shared" si="79"/>
        <v>5.6600000000000725E-4</v>
      </c>
      <c r="AD571" s="1" t="str">
        <f t="shared" si="80"/>
        <v/>
      </c>
    </row>
    <row r="572" spans="2:30" ht="30" customHeight="1" x14ac:dyDescent="0.25">
      <c r="B572" s="1">
        <f t="shared" si="72"/>
        <v>5.6700000000000728E-4</v>
      </c>
      <c r="C572" s="79"/>
      <c r="D572" s="15"/>
      <c r="E572" s="79"/>
      <c r="F572" s="79"/>
      <c r="G572" s="79"/>
      <c r="H572" s="79"/>
      <c r="I572" s="83" t="str">
        <f t="shared" si="76"/>
        <v/>
      </c>
      <c r="J572" s="79"/>
      <c r="K572" s="84"/>
      <c r="L572" s="85"/>
      <c r="W572" s="1" t="str">
        <f t="shared" si="73"/>
        <v/>
      </c>
      <c r="X572" s="1" t="str">
        <f t="shared" si="74"/>
        <v/>
      </c>
      <c r="Y572" s="1" t="str">
        <f t="shared" si="75"/>
        <v/>
      </c>
      <c r="Z572" s="1" t="str">
        <f t="shared" si="77"/>
        <v/>
      </c>
      <c r="AB572" s="1">
        <f t="shared" si="78"/>
        <v>5.6700000000000728E-4</v>
      </c>
      <c r="AC572" s="1">
        <f t="shared" si="79"/>
        <v>5.6700000000000728E-4</v>
      </c>
      <c r="AD572" s="1" t="str">
        <f t="shared" si="80"/>
        <v/>
      </c>
    </row>
    <row r="573" spans="2:30" ht="30" customHeight="1" x14ac:dyDescent="0.25">
      <c r="B573" s="1">
        <f t="shared" si="72"/>
        <v>5.680000000000073E-4</v>
      </c>
      <c r="C573" s="79"/>
      <c r="D573" s="15"/>
      <c r="E573" s="79"/>
      <c r="F573" s="79"/>
      <c r="G573" s="79"/>
      <c r="H573" s="79"/>
      <c r="I573" s="83" t="str">
        <f t="shared" si="76"/>
        <v/>
      </c>
      <c r="J573" s="79"/>
      <c r="K573" s="84"/>
      <c r="L573" s="85"/>
      <c r="W573" s="1" t="str">
        <f t="shared" si="73"/>
        <v/>
      </c>
      <c r="X573" s="1" t="str">
        <f t="shared" si="74"/>
        <v/>
      </c>
      <c r="Y573" s="1" t="str">
        <f t="shared" si="75"/>
        <v/>
      </c>
      <c r="Z573" s="1" t="str">
        <f t="shared" si="77"/>
        <v/>
      </c>
      <c r="AB573" s="1">
        <f t="shared" si="78"/>
        <v>5.680000000000073E-4</v>
      </c>
      <c r="AC573" s="1">
        <f t="shared" si="79"/>
        <v>5.680000000000073E-4</v>
      </c>
      <c r="AD573" s="1" t="str">
        <f t="shared" si="80"/>
        <v/>
      </c>
    </row>
    <row r="574" spans="2:30" ht="30" customHeight="1" x14ac:dyDescent="0.25">
      <c r="B574" s="1">
        <f t="shared" si="72"/>
        <v>5.6900000000000733E-4</v>
      </c>
      <c r="C574" s="79"/>
      <c r="D574" s="15"/>
      <c r="E574" s="79"/>
      <c r="F574" s="79"/>
      <c r="G574" s="79"/>
      <c r="H574" s="79"/>
      <c r="I574" s="83" t="str">
        <f t="shared" si="76"/>
        <v/>
      </c>
      <c r="J574" s="79"/>
      <c r="K574" s="84"/>
      <c r="L574" s="85"/>
      <c r="W574" s="1" t="str">
        <f t="shared" si="73"/>
        <v/>
      </c>
      <c r="X574" s="1" t="str">
        <f t="shared" si="74"/>
        <v/>
      </c>
      <c r="Y574" s="1" t="str">
        <f t="shared" si="75"/>
        <v/>
      </c>
      <c r="Z574" s="1" t="str">
        <f t="shared" si="77"/>
        <v/>
      </c>
      <c r="AB574" s="1">
        <f t="shared" si="78"/>
        <v>5.6900000000000733E-4</v>
      </c>
      <c r="AC574" s="1">
        <f t="shared" si="79"/>
        <v>5.6900000000000733E-4</v>
      </c>
      <c r="AD574" s="1" t="str">
        <f t="shared" si="80"/>
        <v/>
      </c>
    </row>
    <row r="575" spans="2:30" ht="30" customHeight="1" x14ac:dyDescent="0.25">
      <c r="B575" s="1">
        <f t="shared" si="72"/>
        <v>5.7000000000000735E-4</v>
      </c>
      <c r="C575" s="79"/>
      <c r="D575" s="15"/>
      <c r="E575" s="79"/>
      <c r="F575" s="79"/>
      <c r="G575" s="79"/>
      <c r="H575" s="79"/>
      <c r="I575" s="83" t="str">
        <f t="shared" si="76"/>
        <v/>
      </c>
      <c r="J575" s="79"/>
      <c r="K575" s="84"/>
      <c r="L575" s="85"/>
      <c r="W575" s="1" t="str">
        <f t="shared" si="73"/>
        <v/>
      </c>
      <c r="X575" s="1" t="str">
        <f t="shared" si="74"/>
        <v/>
      </c>
      <c r="Y575" s="1" t="str">
        <f t="shared" si="75"/>
        <v/>
      </c>
      <c r="Z575" s="1" t="str">
        <f t="shared" si="77"/>
        <v/>
      </c>
      <c r="AB575" s="1">
        <f t="shared" si="78"/>
        <v>5.7000000000000735E-4</v>
      </c>
      <c r="AC575" s="1">
        <f t="shared" si="79"/>
        <v>5.7000000000000735E-4</v>
      </c>
      <c r="AD575" s="1" t="str">
        <f t="shared" si="80"/>
        <v/>
      </c>
    </row>
    <row r="576" spans="2:30" ht="30" customHeight="1" x14ac:dyDescent="0.25">
      <c r="B576" s="1">
        <f t="shared" si="72"/>
        <v>5.7100000000000737E-4</v>
      </c>
      <c r="C576" s="79"/>
      <c r="D576" s="15"/>
      <c r="E576" s="79"/>
      <c r="F576" s="79"/>
      <c r="G576" s="79"/>
      <c r="H576" s="79"/>
      <c r="I576" s="83" t="str">
        <f t="shared" si="76"/>
        <v/>
      </c>
      <c r="J576" s="79"/>
      <c r="K576" s="84"/>
      <c r="L576" s="85"/>
      <c r="W576" s="1" t="str">
        <f t="shared" si="73"/>
        <v/>
      </c>
      <c r="X576" s="1" t="str">
        <f t="shared" si="74"/>
        <v/>
      </c>
      <c r="Y576" s="1" t="str">
        <f t="shared" si="75"/>
        <v/>
      </c>
      <c r="Z576" s="1" t="str">
        <f t="shared" si="77"/>
        <v/>
      </c>
      <c r="AB576" s="1">
        <f t="shared" si="78"/>
        <v>5.7100000000000737E-4</v>
      </c>
      <c r="AC576" s="1">
        <f t="shared" si="79"/>
        <v>5.7100000000000737E-4</v>
      </c>
      <c r="AD576" s="1" t="str">
        <f t="shared" si="80"/>
        <v/>
      </c>
    </row>
    <row r="577" spans="2:30" ht="30" customHeight="1" x14ac:dyDescent="0.25">
      <c r="B577" s="1">
        <f t="shared" si="72"/>
        <v>5.720000000000074E-4</v>
      </c>
      <c r="C577" s="79"/>
      <c r="D577" s="15"/>
      <c r="E577" s="79"/>
      <c r="F577" s="79"/>
      <c r="G577" s="79"/>
      <c r="H577" s="79"/>
      <c r="I577" s="83" t="str">
        <f t="shared" si="76"/>
        <v/>
      </c>
      <c r="J577" s="79"/>
      <c r="K577" s="84"/>
      <c r="L577" s="85"/>
      <c r="W577" s="1" t="str">
        <f t="shared" si="73"/>
        <v/>
      </c>
      <c r="X577" s="1" t="str">
        <f t="shared" si="74"/>
        <v/>
      </c>
      <c r="Y577" s="1" t="str">
        <f t="shared" si="75"/>
        <v/>
      </c>
      <c r="Z577" s="1" t="str">
        <f t="shared" si="77"/>
        <v/>
      </c>
      <c r="AB577" s="1">
        <f t="shared" si="78"/>
        <v>5.720000000000074E-4</v>
      </c>
      <c r="AC577" s="1">
        <f t="shared" si="79"/>
        <v>5.720000000000074E-4</v>
      </c>
      <c r="AD577" s="1" t="str">
        <f t="shared" si="80"/>
        <v/>
      </c>
    </row>
    <row r="578" spans="2:30" ht="30" customHeight="1" x14ac:dyDescent="0.25">
      <c r="B578" s="1">
        <f t="shared" si="72"/>
        <v>5.7300000000000742E-4</v>
      </c>
      <c r="C578" s="79"/>
      <c r="D578" s="15"/>
      <c r="E578" s="79"/>
      <c r="F578" s="79"/>
      <c r="G578" s="79"/>
      <c r="H578" s="79"/>
      <c r="I578" s="83" t="str">
        <f t="shared" si="76"/>
        <v/>
      </c>
      <c r="J578" s="79"/>
      <c r="K578" s="84"/>
      <c r="L578" s="85"/>
      <c r="W578" s="1" t="str">
        <f t="shared" si="73"/>
        <v/>
      </c>
      <c r="X578" s="1" t="str">
        <f t="shared" si="74"/>
        <v/>
      </c>
      <c r="Y578" s="1" t="str">
        <f t="shared" si="75"/>
        <v/>
      </c>
      <c r="Z578" s="1" t="str">
        <f t="shared" si="77"/>
        <v/>
      </c>
      <c r="AB578" s="1">
        <f t="shared" si="78"/>
        <v>5.7300000000000742E-4</v>
      </c>
      <c r="AC578" s="1">
        <f t="shared" si="79"/>
        <v>5.7300000000000742E-4</v>
      </c>
      <c r="AD578" s="1" t="str">
        <f t="shared" si="80"/>
        <v/>
      </c>
    </row>
    <row r="579" spans="2:30" ht="30" customHeight="1" x14ac:dyDescent="0.25">
      <c r="B579" s="1">
        <f t="shared" si="72"/>
        <v>5.7400000000000745E-4</v>
      </c>
      <c r="C579" s="79"/>
      <c r="D579" s="15"/>
      <c r="E579" s="79"/>
      <c r="F579" s="79"/>
      <c r="G579" s="79"/>
      <c r="H579" s="79"/>
      <c r="I579" s="83" t="str">
        <f t="shared" si="76"/>
        <v/>
      </c>
      <c r="J579" s="79"/>
      <c r="K579" s="84"/>
      <c r="L579" s="85"/>
      <c r="W579" s="1" t="str">
        <f t="shared" si="73"/>
        <v/>
      </c>
      <c r="X579" s="1" t="str">
        <f t="shared" si="74"/>
        <v/>
      </c>
      <c r="Y579" s="1" t="str">
        <f t="shared" si="75"/>
        <v/>
      </c>
      <c r="Z579" s="1" t="str">
        <f t="shared" si="77"/>
        <v/>
      </c>
      <c r="AB579" s="1">
        <f t="shared" si="78"/>
        <v>5.7400000000000745E-4</v>
      </c>
      <c r="AC579" s="1">
        <f t="shared" si="79"/>
        <v>5.7400000000000745E-4</v>
      </c>
      <c r="AD579" s="1" t="str">
        <f t="shared" si="80"/>
        <v/>
      </c>
    </row>
    <row r="580" spans="2:30" ht="30" customHeight="1" x14ac:dyDescent="0.25">
      <c r="B580" s="1">
        <f t="shared" si="72"/>
        <v>5.7500000000000747E-4</v>
      </c>
      <c r="C580" s="79"/>
      <c r="D580" s="15"/>
      <c r="E580" s="79"/>
      <c r="F580" s="79"/>
      <c r="G580" s="79"/>
      <c r="H580" s="79"/>
      <c r="I580" s="83" t="str">
        <f t="shared" si="76"/>
        <v/>
      </c>
      <c r="J580" s="79"/>
      <c r="K580" s="84"/>
      <c r="L580" s="85"/>
      <c r="W580" s="1" t="str">
        <f t="shared" si="73"/>
        <v/>
      </c>
      <c r="X580" s="1" t="str">
        <f t="shared" si="74"/>
        <v/>
      </c>
      <c r="Y580" s="1" t="str">
        <f t="shared" si="75"/>
        <v/>
      </c>
      <c r="Z580" s="1" t="str">
        <f t="shared" si="77"/>
        <v/>
      </c>
      <c r="AB580" s="1">
        <f t="shared" si="78"/>
        <v>5.7500000000000747E-4</v>
      </c>
      <c r="AC580" s="1">
        <f t="shared" si="79"/>
        <v>5.7500000000000747E-4</v>
      </c>
      <c r="AD580" s="1" t="str">
        <f t="shared" si="80"/>
        <v/>
      </c>
    </row>
    <row r="581" spans="2:30" ht="30" customHeight="1" x14ac:dyDescent="0.25">
      <c r="B581" s="1">
        <f t="shared" si="72"/>
        <v>5.760000000000075E-4</v>
      </c>
      <c r="C581" s="79"/>
      <c r="D581" s="15"/>
      <c r="E581" s="79"/>
      <c r="F581" s="79"/>
      <c r="G581" s="79"/>
      <c r="H581" s="79"/>
      <c r="I581" s="83" t="str">
        <f t="shared" si="76"/>
        <v/>
      </c>
      <c r="J581" s="79"/>
      <c r="K581" s="84"/>
      <c r="L581" s="85"/>
      <c r="W581" s="1" t="str">
        <f t="shared" si="73"/>
        <v/>
      </c>
      <c r="X581" s="1" t="str">
        <f t="shared" si="74"/>
        <v/>
      </c>
      <c r="Y581" s="1" t="str">
        <f t="shared" si="75"/>
        <v/>
      </c>
      <c r="Z581" s="1" t="str">
        <f t="shared" si="77"/>
        <v/>
      </c>
      <c r="AB581" s="1">
        <f t="shared" si="78"/>
        <v>5.760000000000075E-4</v>
      </c>
      <c r="AC581" s="1">
        <f t="shared" si="79"/>
        <v>5.760000000000075E-4</v>
      </c>
      <c r="AD581" s="1" t="str">
        <f t="shared" si="80"/>
        <v/>
      </c>
    </row>
    <row r="582" spans="2:30" ht="30" customHeight="1" x14ac:dyDescent="0.25">
      <c r="B582" s="1">
        <f t="shared" si="72"/>
        <v>5.7700000000000752E-4</v>
      </c>
      <c r="C582" s="79"/>
      <c r="D582" s="15"/>
      <c r="E582" s="79"/>
      <c r="F582" s="79"/>
      <c r="G582" s="79"/>
      <c r="H582" s="79"/>
      <c r="I582" s="83" t="str">
        <f t="shared" si="76"/>
        <v/>
      </c>
      <c r="J582" s="79"/>
      <c r="K582" s="84"/>
      <c r="L582" s="85"/>
      <c r="W582" s="1" t="str">
        <f t="shared" ref="W582:W607" si="81">IF(F582="","",VLOOKUP(F582,$N$5:$O$7,2,FALSE))</f>
        <v/>
      </c>
      <c r="X582" s="1" t="str">
        <f t="shared" ref="X582:X607" si="82">IF(G582="","",VLOOKUP(G582,$Q$5:$R$8,2,FALSE))</f>
        <v/>
      </c>
      <c r="Y582" s="1" t="str">
        <f t="shared" ref="Y582:Y607" si="83">IF(H582="","",VLOOKUP(H582,$T$5:$U$9,2,FALSE))</f>
        <v/>
      </c>
      <c r="Z582" s="1" t="str">
        <f t="shared" si="77"/>
        <v/>
      </c>
      <c r="AB582" s="1">
        <f t="shared" si="78"/>
        <v>5.7700000000000752E-4</v>
      </c>
      <c r="AC582" s="1">
        <f t="shared" si="79"/>
        <v>5.7700000000000752E-4</v>
      </c>
      <c r="AD582" s="1" t="str">
        <f t="shared" si="80"/>
        <v/>
      </c>
    </row>
    <row r="583" spans="2:30" ht="30" customHeight="1" x14ac:dyDescent="0.25">
      <c r="B583" s="1">
        <f t="shared" ref="B583:B607" si="84">AB583</f>
        <v>5.7800000000000754E-4</v>
      </c>
      <c r="C583" s="79"/>
      <c r="D583" s="15"/>
      <c r="E583" s="79"/>
      <c r="F583" s="79"/>
      <c r="G583" s="79"/>
      <c r="H583" s="79"/>
      <c r="I583" s="83" t="str">
        <f t="shared" ref="I583:I607" si="85">Z583</f>
        <v/>
      </c>
      <c r="J583" s="79"/>
      <c r="K583" s="84"/>
      <c r="L583" s="85"/>
      <c r="W583" s="1" t="str">
        <f t="shared" si="81"/>
        <v/>
      </c>
      <c r="X583" s="1" t="str">
        <f t="shared" si="82"/>
        <v/>
      </c>
      <c r="Y583" s="1" t="str">
        <f t="shared" si="83"/>
        <v/>
      </c>
      <c r="Z583" s="1" t="str">
        <f t="shared" ref="Z583:Z607" si="86">IF(W583="","",IFERROR(W583*X583*Y583,0))</f>
        <v/>
      </c>
      <c r="AB583" s="1">
        <f t="shared" ref="AB583:AB608" si="87">IFERROR(AC583+Z583,AC583)</f>
        <v>5.7800000000000754E-4</v>
      </c>
      <c r="AC583" s="1">
        <f t="shared" si="79"/>
        <v>5.7800000000000754E-4</v>
      </c>
      <c r="AD583" s="1" t="str">
        <f t="shared" ref="AD583:AD608" si="88">IF(C583="","",C583)</f>
        <v/>
      </c>
    </row>
    <row r="584" spans="2:30" ht="30" customHeight="1" x14ac:dyDescent="0.25">
      <c r="B584" s="1">
        <f t="shared" si="84"/>
        <v>5.7900000000000757E-4</v>
      </c>
      <c r="C584" s="79"/>
      <c r="D584" s="15"/>
      <c r="E584" s="79"/>
      <c r="F584" s="79"/>
      <c r="G584" s="79"/>
      <c r="H584" s="79"/>
      <c r="I584" s="83" t="str">
        <f t="shared" si="85"/>
        <v/>
      </c>
      <c r="J584" s="79"/>
      <c r="K584" s="84"/>
      <c r="L584" s="85"/>
      <c r="W584" s="1" t="str">
        <f t="shared" si="81"/>
        <v/>
      </c>
      <c r="X584" s="1" t="str">
        <f t="shared" si="82"/>
        <v/>
      </c>
      <c r="Y584" s="1" t="str">
        <f t="shared" si="83"/>
        <v/>
      </c>
      <c r="Z584" s="1" t="str">
        <f t="shared" si="86"/>
        <v/>
      </c>
      <c r="AB584" s="1">
        <f t="shared" si="87"/>
        <v>5.7900000000000757E-4</v>
      </c>
      <c r="AC584" s="1">
        <f t="shared" ref="AC584:AC607" si="89">AC583+$AC$6</f>
        <v>5.7900000000000757E-4</v>
      </c>
      <c r="AD584" s="1" t="str">
        <f t="shared" si="88"/>
        <v/>
      </c>
    </row>
    <row r="585" spans="2:30" ht="30" customHeight="1" x14ac:dyDescent="0.25">
      <c r="B585" s="1">
        <f t="shared" si="84"/>
        <v>5.8000000000000759E-4</v>
      </c>
      <c r="C585" s="79"/>
      <c r="D585" s="15"/>
      <c r="E585" s="79"/>
      <c r="F585" s="79"/>
      <c r="G585" s="79"/>
      <c r="H585" s="79"/>
      <c r="I585" s="83" t="str">
        <f t="shared" si="85"/>
        <v/>
      </c>
      <c r="J585" s="79"/>
      <c r="K585" s="84"/>
      <c r="L585" s="85"/>
      <c r="W585" s="1" t="str">
        <f t="shared" si="81"/>
        <v/>
      </c>
      <c r="X585" s="1" t="str">
        <f t="shared" si="82"/>
        <v/>
      </c>
      <c r="Y585" s="1" t="str">
        <f t="shared" si="83"/>
        <v/>
      </c>
      <c r="Z585" s="1" t="str">
        <f t="shared" si="86"/>
        <v/>
      </c>
      <c r="AB585" s="1">
        <f t="shared" si="87"/>
        <v>5.8000000000000759E-4</v>
      </c>
      <c r="AC585" s="1">
        <f t="shared" si="89"/>
        <v>5.8000000000000759E-4</v>
      </c>
      <c r="AD585" s="1" t="str">
        <f t="shared" si="88"/>
        <v/>
      </c>
    </row>
    <row r="586" spans="2:30" ht="30" customHeight="1" x14ac:dyDescent="0.25">
      <c r="B586" s="1">
        <f t="shared" si="84"/>
        <v>5.8100000000000762E-4</v>
      </c>
      <c r="C586" s="79"/>
      <c r="D586" s="15"/>
      <c r="E586" s="79"/>
      <c r="F586" s="79"/>
      <c r="G586" s="79"/>
      <c r="H586" s="79"/>
      <c r="I586" s="83" t="str">
        <f t="shared" si="85"/>
        <v/>
      </c>
      <c r="J586" s="79"/>
      <c r="K586" s="84"/>
      <c r="L586" s="85"/>
      <c r="W586" s="1" t="str">
        <f t="shared" si="81"/>
        <v/>
      </c>
      <c r="X586" s="1" t="str">
        <f t="shared" si="82"/>
        <v/>
      </c>
      <c r="Y586" s="1" t="str">
        <f t="shared" si="83"/>
        <v/>
      </c>
      <c r="Z586" s="1" t="str">
        <f t="shared" si="86"/>
        <v/>
      </c>
      <c r="AB586" s="1">
        <f t="shared" si="87"/>
        <v>5.8100000000000762E-4</v>
      </c>
      <c r="AC586" s="1">
        <f t="shared" si="89"/>
        <v>5.8100000000000762E-4</v>
      </c>
      <c r="AD586" s="1" t="str">
        <f t="shared" si="88"/>
        <v/>
      </c>
    </row>
    <row r="587" spans="2:30" ht="30" customHeight="1" x14ac:dyDescent="0.25">
      <c r="B587" s="1">
        <f t="shared" si="84"/>
        <v>5.8200000000000764E-4</v>
      </c>
      <c r="C587" s="79"/>
      <c r="D587" s="15"/>
      <c r="E587" s="79"/>
      <c r="F587" s="79"/>
      <c r="G587" s="79"/>
      <c r="H587" s="79"/>
      <c r="I587" s="83" t="str">
        <f t="shared" si="85"/>
        <v/>
      </c>
      <c r="J587" s="79"/>
      <c r="K587" s="84"/>
      <c r="L587" s="85"/>
      <c r="W587" s="1" t="str">
        <f t="shared" si="81"/>
        <v/>
      </c>
      <c r="X587" s="1" t="str">
        <f t="shared" si="82"/>
        <v/>
      </c>
      <c r="Y587" s="1" t="str">
        <f t="shared" si="83"/>
        <v/>
      </c>
      <c r="Z587" s="1" t="str">
        <f t="shared" si="86"/>
        <v/>
      </c>
      <c r="AB587" s="1">
        <f t="shared" si="87"/>
        <v>5.8200000000000764E-4</v>
      </c>
      <c r="AC587" s="1">
        <f t="shared" si="89"/>
        <v>5.8200000000000764E-4</v>
      </c>
      <c r="AD587" s="1" t="str">
        <f t="shared" si="88"/>
        <v/>
      </c>
    </row>
    <row r="588" spans="2:30" ht="30" customHeight="1" x14ac:dyDescent="0.25">
      <c r="B588" s="1">
        <f t="shared" si="84"/>
        <v>5.8300000000000767E-4</v>
      </c>
      <c r="C588" s="79"/>
      <c r="D588" s="15"/>
      <c r="E588" s="79"/>
      <c r="F588" s="79"/>
      <c r="G588" s="79"/>
      <c r="H588" s="79"/>
      <c r="I588" s="83" t="str">
        <f t="shared" si="85"/>
        <v/>
      </c>
      <c r="J588" s="79"/>
      <c r="K588" s="84"/>
      <c r="L588" s="85"/>
      <c r="W588" s="1" t="str">
        <f t="shared" si="81"/>
        <v/>
      </c>
      <c r="X588" s="1" t="str">
        <f t="shared" si="82"/>
        <v/>
      </c>
      <c r="Y588" s="1" t="str">
        <f t="shared" si="83"/>
        <v/>
      </c>
      <c r="Z588" s="1" t="str">
        <f t="shared" si="86"/>
        <v/>
      </c>
      <c r="AB588" s="1">
        <f t="shared" si="87"/>
        <v>5.8300000000000767E-4</v>
      </c>
      <c r="AC588" s="1">
        <f t="shared" si="89"/>
        <v>5.8300000000000767E-4</v>
      </c>
      <c r="AD588" s="1" t="str">
        <f t="shared" si="88"/>
        <v/>
      </c>
    </row>
    <row r="589" spans="2:30" ht="30" customHeight="1" x14ac:dyDescent="0.25">
      <c r="B589" s="1">
        <f t="shared" si="84"/>
        <v>5.8400000000000769E-4</v>
      </c>
      <c r="C589" s="79"/>
      <c r="D589" s="15"/>
      <c r="E589" s="79"/>
      <c r="F589" s="79"/>
      <c r="G589" s="79"/>
      <c r="H589" s="79"/>
      <c r="I589" s="83" t="str">
        <f t="shared" si="85"/>
        <v/>
      </c>
      <c r="J589" s="79"/>
      <c r="K589" s="84"/>
      <c r="L589" s="85"/>
      <c r="W589" s="1" t="str">
        <f t="shared" si="81"/>
        <v/>
      </c>
      <c r="X589" s="1" t="str">
        <f t="shared" si="82"/>
        <v/>
      </c>
      <c r="Y589" s="1" t="str">
        <f t="shared" si="83"/>
        <v/>
      </c>
      <c r="Z589" s="1" t="str">
        <f t="shared" si="86"/>
        <v/>
      </c>
      <c r="AB589" s="1">
        <f t="shared" si="87"/>
        <v>5.8400000000000769E-4</v>
      </c>
      <c r="AC589" s="1">
        <f t="shared" si="89"/>
        <v>5.8400000000000769E-4</v>
      </c>
      <c r="AD589" s="1" t="str">
        <f t="shared" si="88"/>
        <v/>
      </c>
    </row>
    <row r="590" spans="2:30" ht="30" customHeight="1" x14ac:dyDescent="0.25">
      <c r="B590" s="1">
        <f t="shared" si="84"/>
        <v>5.8500000000000771E-4</v>
      </c>
      <c r="C590" s="79"/>
      <c r="D590" s="15"/>
      <c r="E590" s="79"/>
      <c r="F590" s="79"/>
      <c r="G590" s="79"/>
      <c r="H590" s="79"/>
      <c r="I590" s="83" t="str">
        <f t="shared" si="85"/>
        <v/>
      </c>
      <c r="J590" s="79"/>
      <c r="K590" s="84"/>
      <c r="L590" s="85"/>
      <c r="W590" s="1" t="str">
        <f t="shared" si="81"/>
        <v/>
      </c>
      <c r="X590" s="1" t="str">
        <f t="shared" si="82"/>
        <v/>
      </c>
      <c r="Y590" s="1" t="str">
        <f t="shared" si="83"/>
        <v/>
      </c>
      <c r="Z590" s="1" t="str">
        <f t="shared" si="86"/>
        <v/>
      </c>
      <c r="AB590" s="1">
        <f t="shared" si="87"/>
        <v>5.8500000000000771E-4</v>
      </c>
      <c r="AC590" s="1">
        <f t="shared" si="89"/>
        <v>5.8500000000000771E-4</v>
      </c>
      <c r="AD590" s="1" t="str">
        <f t="shared" si="88"/>
        <v/>
      </c>
    </row>
    <row r="591" spans="2:30" ht="30" customHeight="1" x14ac:dyDescent="0.25">
      <c r="B591" s="1">
        <f t="shared" si="84"/>
        <v>5.8600000000000774E-4</v>
      </c>
      <c r="C591" s="79"/>
      <c r="D591" s="15"/>
      <c r="E591" s="79"/>
      <c r="F591" s="79"/>
      <c r="G591" s="79"/>
      <c r="H591" s="79"/>
      <c r="I591" s="83" t="str">
        <f t="shared" si="85"/>
        <v/>
      </c>
      <c r="J591" s="79"/>
      <c r="K591" s="84"/>
      <c r="L591" s="85"/>
      <c r="W591" s="1" t="str">
        <f t="shared" si="81"/>
        <v/>
      </c>
      <c r="X591" s="1" t="str">
        <f t="shared" si="82"/>
        <v/>
      </c>
      <c r="Y591" s="1" t="str">
        <f t="shared" si="83"/>
        <v/>
      </c>
      <c r="Z591" s="1" t="str">
        <f t="shared" si="86"/>
        <v/>
      </c>
      <c r="AB591" s="1">
        <f t="shared" si="87"/>
        <v>5.8600000000000774E-4</v>
      </c>
      <c r="AC591" s="1">
        <f t="shared" si="89"/>
        <v>5.8600000000000774E-4</v>
      </c>
      <c r="AD591" s="1" t="str">
        <f t="shared" si="88"/>
        <v/>
      </c>
    </row>
    <row r="592" spans="2:30" ht="30" customHeight="1" x14ac:dyDescent="0.25">
      <c r="B592" s="1">
        <f t="shared" si="84"/>
        <v>5.8700000000000776E-4</v>
      </c>
      <c r="C592" s="79"/>
      <c r="D592" s="15"/>
      <c r="E592" s="79"/>
      <c r="F592" s="79"/>
      <c r="G592" s="79"/>
      <c r="H592" s="79"/>
      <c r="I592" s="83" t="str">
        <f t="shared" si="85"/>
        <v/>
      </c>
      <c r="J592" s="79"/>
      <c r="K592" s="84"/>
      <c r="L592" s="85"/>
      <c r="W592" s="1" t="str">
        <f t="shared" si="81"/>
        <v/>
      </c>
      <c r="X592" s="1" t="str">
        <f t="shared" si="82"/>
        <v/>
      </c>
      <c r="Y592" s="1" t="str">
        <f t="shared" si="83"/>
        <v/>
      </c>
      <c r="Z592" s="1" t="str">
        <f t="shared" si="86"/>
        <v/>
      </c>
      <c r="AB592" s="1">
        <f t="shared" si="87"/>
        <v>5.8700000000000776E-4</v>
      </c>
      <c r="AC592" s="1">
        <f t="shared" si="89"/>
        <v>5.8700000000000776E-4</v>
      </c>
      <c r="AD592" s="1" t="str">
        <f t="shared" si="88"/>
        <v/>
      </c>
    </row>
    <row r="593" spans="1:43" ht="30" customHeight="1" x14ac:dyDescent="0.25">
      <c r="B593" s="1">
        <f t="shared" si="84"/>
        <v>5.8800000000000779E-4</v>
      </c>
      <c r="C593" s="79"/>
      <c r="D593" s="15"/>
      <c r="E593" s="79"/>
      <c r="F593" s="79"/>
      <c r="G593" s="79"/>
      <c r="H593" s="79"/>
      <c r="I593" s="83" t="str">
        <f t="shared" si="85"/>
        <v/>
      </c>
      <c r="J593" s="79"/>
      <c r="K593" s="84"/>
      <c r="L593" s="85"/>
      <c r="W593" s="1" t="str">
        <f t="shared" si="81"/>
        <v/>
      </c>
      <c r="X593" s="1" t="str">
        <f t="shared" si="82"/>
        <v/>
      </c>
      <c r="Y593" s="1" t="str">
        <f t="shared" si="83"/>
        <v/>
      </c>
      <c r="Z593" s="1" t="str">
        <f t="shared" si="86"/>
        <v/>
      </c>
      <c r="AB593" s="1">
        <f t="shared" si="87"/>
        <v>5.8800000000000779E-4</v>
      </c>
      <c r="AC593" s="1">
        <f t="shared" si="89"/>
        <v>5.8800000000000779E-4</v>
      </c>
      <c r="AD593" s="1" t="str">
        <f t="shared" si="88"/>
        <v/>
      </c>
    </row>
    <row r="594" spans="1:43" ht="30" customHeight="1" x14ac:dyDescent="0.25">
      <c r="B594" s="1">
        <f t="shared" si="84"/>
        <v>5.8900000000000781E-4</v>
      </c>
      <c r="C594" s="79"/>
      <c r="D594" s="15"/>
      <c r="E594" s="79"/>
      <c r="F594" s="79"/>
      <c r="G594" s="79"/>
      <c r="H594" s="79"/>
      <c r="I594" s="83" t="str">
        <f t="shared" si="85"/>
        <v/>
      </c>
      <c r="J594" s="79"/>
      <c r="K594" s="84"/>
      <c r="L594" s="85"/>
      <c r="W594" s="1" t="str">
        <f t="shared" si="81"/>
        <v/>
      </c>
      <c r="X594" s="1" t="str">
        <f t="shared" si="82"/>
        <v/>
      </c>
      <c r="Y594" s="1" t="str">
        <f t="shared" si="83"/>
        <v/>
      </c>
      <c r="Z594" s="1" t="str">
        <f t="shared" si="86"/>
        <v/>
      </c>
      <c r="AB594" s="1">
        <f t="shared" si="87"/>
        <v>5.8900000000000781E-4</v>
      </c>
      <c r="AC594" s="1">
        <f t="shared" si="89"/>
        <v>5.8900000000000781E-4</v>
      </c>
      <c r="AD594" s="1" t="str">
        <f t="shared" si="88"/>
        <v/>
      </c>
    </row>
    <row r="595" spans="1:43" ht="30" customHeight="1" x14ac:dyDescent="0.25">
      <c r="B595" s="1">
        <f t="shared" si="84"/>
        <v>5.9000000000000784E-4</v>
      </c>
      <c r="C595" s="79"/>
      <c r="D595" s="15"/>
      <c r="E595" s="79"/>
      <c r="F595" s="79"/>
      <c r="G595" s="79"/>
      <c r="H595" s="79"/>
      <c r="I595" s="83" t="str">
        <f t="shared" si="85"/>
        <v/>
      </c>
      <c r="J595" s="79"/>
      <c r="K595" s="84"/>
      <c r="L595" s="85"/>
      <c r="W595" s="1" t="str">
        <f t="shared" si="81"/>
        <v/>
      </c>
      <c r="X595" s="1" t="str">
        <f t="shared" si="82"/>
        <v/>
      </c>
      <c r="Y595" s="1" t="str">
        <f t="shared" si="83"/>
        <v/>
      </c>
      <c r="Z595" s="1" t="str">
        <f t="shared" si="86"/>
        <v/>
      </c>
      <c r="AB595" s="1">
        <f t="shared" si="87"/>
        <v>5.9000000000000784E-4</v>
      </c>
      <c r="AC595" s="1">
        <f t="shared" si="89"/>
        <v>5.9000000000000784E-4</v>
      </c>
      <c r="AD595" s="1" t="str">
        <f t="shared" si="88"/>
        <v/>
      </c>
    </row>
    <row r="596" spans="1:43" ht="30" customHeight="1" x14ac:dyDescent="0.25">
      <c r="B596" s="1">
        <f t="shared" si="84"/>
        <v>5.9100000000000786E-4</v>
      </c>
      <c r="C596" s="79"/>
      <c r="D596" s="15"/>
      <c r="E596" s="79"/>
      <c r="F596" s="79"/>
      <c r="G596" s="79"/>
      <c r="H596" s="79"/>
      <c r="I596" s="83" t="str">
        <f t="shared" si="85"/>
        <v/>
      </c>
      <c r="J596" s="79"/>
      <c r="K596" s="84"/>
      <c r="L596" s="85"/>
      <c r="W596" s="1" t="str">
        <f t="shared" si="81"/>
        <v/>
      </c>
      <c r="X596" s="1" t="str">
        <f t="shared" si="82"/>
        <v/>
      </c>
      <c r="Y596" s="1" t="str">
        <f t="shared" si="83"/>
        <v/>
      </c>
      <c r="Z596" s="1" t="str">
        <f t="shared" si="86"/>
        <v/>
      </c>
      <c r="AB596" s="1">
        <f t="shared" si="87"/>
        <v>5.9100000000000786E-4</v>
      </c>
      <c r="AC596" s="1">
        <f t="shared" si="89"/>
        <v>5.9100000000000786E-4</v>
      </c>
      <c r="AD596" s="1" t="str">
        <f t="shared" si="88"/>
        <v/>
      </c>
    </row>
    <row r="597" spans="1:43" ht="30" customHeight="1" x14ac:dyDescent="0.25">
      <c r="B597" s="1">
        <f t="shared" si="84"/>
        <v>5.9200000000000788E-4</v>
      </c>
      <c r="C597" s="79"/>
      <c r="D597" s="15"/>
      <c r="E597" s="79"/>
      <c r="F597" s="79"/>
      <c r="G597" s="79"/>
      <c r="H597" s="79"/>
      <c r="I597" s="83" t="str">
        <f t="shared" si="85"/>
        <v/>
      </c>
      <c r="J597" s="79"/>
      <c r="K597" s="84"/>
      <c r="L597" s="85"/>
      <c r="W597" s="1" t="str">
        <f t="shared" si="81"/>
        <v/>
      </c>
      <c r="X597" s="1" t="str">
        <f t="shared" si="82"/>
        <v/>
      </c>
      <c r="Y597" s="1" t="str">
        <f t="shared" si="83"/>
        <v/>
      </c>
      <c r="Z597" s="1" t="str">
        <f t="shared" si="86"/>
        <v/>
      </c>
      <c r="AB597" s="1">
        <f t="shared" si="87"/>
        <v>5.9200000000000788E-4</v>
      </c>
      <c r="AC597" s="1">
        <f t="shared" si="89"/>
        <v>5.9200000000000788E-4</v>
      </c>
      <c r="AD597" s="1" t="str">
        <f t="shared" si="88"/>
        <v/>
      </c>
    </row>
    <row r="598" spans="1:43" ht="30" customHeight="1" x14ac:dyDescent="0.25">
      <c r="B598" s="1">
        <f t="shared" si="84"/>
        <v>5.9300000000000791E-4</v>
      </c>
      <c r="C598" s="79"/>
      <c r="D598" s="15"/>
      <c r="E598" s="79"/>
      <c r="F598" s="79"/>
      <c r="G598" s="79"/>
      <c r="H598" s="79"/>
      <c r="I598" s="83" t="str">
        <f t="shared" si="85"/>
        <v/>
      </c>
      <c r="J598" s="79"/>
      <c r="K598" s="84"/>
      <c r="L598" s="85"/>
      <c r="W598" s="1" t="str">
        <f t="shared" si="81"/>
        <v/>
      </c>
      <c r="X598" s="1" t="str">
        <f t="shared" si="82"/>
        <v/>
      </c>
      <c r="Y598" s="1" t="str">
        <f t="shared" si="83"/>
        <v/>
      </c>
      <c r="Z598" s="1" t="str">
        <f t="shared" si="86"/>
        <v/>
      </c>
      <c r="AB598" s="1">
        <f t="shared" si="87"/>
        <v>5.9300000000000791E-4</v>
      </c>
      <c r="AC598" s="1">
        <f t="shared" si="89"/>
        <v>5.9300000000000791E-4</v>
      </c>
      <c r="AD598" s="1" t="str">
        <f t="shared" si="88"/>
        <v/>
      </c>
    </row>
    <row r="599" spans="1:43" ht="30" customHeight="1" x14ac:dyDescent="0.25">
      <c r="B599" s="1">
        <f t="shared" si="84"/>
        <v>5.9400000000000793E-4</v>
      </c>
      <c r="C599" s="79"/>
      <c r="D599" s="15"/>
      <c r="E599" s="79"/>
      <c r="F599" s="79"/>
      <c r="G599" s="79"/>
      <c r="H599" s="79"/>
      <c r="I599" s="83" t="str">
        <f t="shared" si="85"/>
        <v/>
      </c>
      <c r="J599" s="79"/>
      <c r="K599" s="84"/>
      <c r="L599" s="85"/>
      <c r="W599" s="1" t="str">
        <f t="shared" si="81"/>
        <v/>
      </c>
      <c r="X599" s="1" t="str">
        <f t="shared" si="82"/>
        <v/>
      </c>
      <c r="Y599" s="1" t="str">
        <f t="shared" si="83"/>
        <v/>
      </c>
      <c r="Z599" s="1" t="str">
        <f t="shared" si="86"/>
        <v/>
      </c>
      <c r="AB599" s="1">
        <f t="shared" si="87"/>
        <v>5.9400000000000793E-4</v>
      </c>
      <c r="AC599" s="1">
        <f t="shared" si="89"/>
        <v>5.9400000000000793E-4</v>
      </c>
      <c r="AD599" s="1" t="str">
        <f t="shared" si="88"/>
        <v/>
      </c>
    </row>
    <row r="600" spans="1:43" ht="30" customHeight="1" x14ac:dyDescent="0.25">
      <c r="B600" s="1">
        <f t="shared" si="84"/>
        <v>5.9500000000000796E-4</v>
      </c>
      <c r="C600" s="79"/>
      <c r="D600" s="15"/>
      <c r="E600" s="79"/>
      <c r="F600" s="79"/>
      <c r="G600" s="79"/>
      <c r="H600" s="79"/>
      <c r="I600" s="83" t="str">
        <f t="shared" si="85"/>
        <v/>
      </c>
      <c r="J600" s="79"/>
      <c r="K600" s="84"/>
      <c r="L600" s="85"/>
      <c r="W600" s="1" t="str">
        <f t="shared" si="81"/>
        <v/>
      </c>
      <c r="X600" s="1" t="str">
        <f t="shared" si="82"/>
        <v/>
      </c>
      <c r="Y600" s="1" t="str">
        <f t="shared" si="83"/>
        <v/>
      </c>
      <c r="Z600" s="1" t="str">
        <f t="shared" si="86"/>
        <v/>
      </c>
      <c r="AB600" s="1">
        <f t="shared" si="87"/>
        <v>5.9500000000000796E-4</v>
      </c>
      <c r="AC600" s="1">
        <f t="shared" si="89"/>
        <v>5.9500000000000796E-4</v>
      </c>
      <c r="AD600" s="1" t="str">
        <f t="shared" si="88"/>
        <v/>
      </c>
    </row>
    <row r="601" spans="1:43" ht="30" customHeight="1" x14ac:dyDescent="0.25">
      <c r="B601" s="1">
        <f t="shared" si="84"/>
        <v>5.9600000000000798E-4</v>
      </c>
      <c r="C601" s="79"/>
      <c r="D601" s="15"/>
      <c r="E601" s="79"/>
      <c r="F601" s="79"/>
      <c r="G601" s="79"/>
      <c r="H601" s="79"/>
      <c r="I601" s="83" t="str">
        <f t="shared" si="85"/>
        <v/>
      </c>
      <c r="J601" s="79"/>
      <c r="K601" s="84"/>
      <c r="L601" s="85"/>
      <c r="W601" s="1" t="str">
        <f t="shared" si="81"/>
        <v/>
      </c>
      <c r="X601" s="1" t="str">
        <f t="shared" si="82"/>
        <v/>
      </c>
      <c r="Y601" s="1" t="str">
        <f t="shared" si="83"/>
        <v/>
      </c>
      <c r="Z601" s="1" t="str">
        <f t="shared" si="86"/>
        <v/>
      </c>
      <c r="AB601" s="1">
        <f t="shared" si="87"/>
        <v>5.9600000000000798E-4</v>
      </c>
      <c r="AC601" s="1">
        <f t="shared" si="89"/>
        <v>5.9600000000000798E-4</v>
      </c>
      <c r="AD601" s="1" t="str">
        <f t="shared" si="88"/>
        <v/>
      </c>
    </row>
    <row r="602" spans="1:43" ht="30" customHeight="1" x14ac:dyDescent="0.25">
      <c r="B602" s="1">
        <f t="shared" si="84"/>
        <v>5.9700000000000801E-4</v>
      </c>
      <c r="C602" s="79"/>
      <c r="D602" s="15"/>
      <c r="E602" s="79"/>
      <c r="F602" s="79"/>
      <c r="G602" s="79"/>
      <c r="H602" s="79"/>
      <c r="I602" s="83" t="str">
        <f t="shared" si="85"/>
        <v/>
      </c>
      <c r="J602" s="79"/>
      <c r="K602" s="84"/>
      <c r="L602" s="85"/>
      <c r="W602" s="1" t="str">
        <f t="shared" si="81"/>
        <v/>
      </c>
      <c r="X602" s="1" t="str">
        <f t="shared" si="82"/>
        <v/>
      </c>
      <c r="Y602" s="1" t="str">
        <f t="shared" si="83"/>
        <v/>
      </c>
      <c r="Z602" s="1" t="str">
        <f t="shared" si="86"/>
        <v/>
      </c>
      <c r="AB602" s="1">
        <f t="shared" si="87"/>
        <v>5.9700000000000801E-4</v>
      </c>
      <c r="AC602" s="1">
        <f t="shared" si="89"/>
        <v>5.9700000000000801E-4</v>
      </c>
      <c r="AD602" s="1" t="str">
        <f t="shared" si="88"/>
        <v/>
      </c>
    </row>
    <row r="603" spans="1:43" ht="30" customHeight="1" x14ac:dyDescent="0.25">
      <c r="B603" s="1">
        <f t="shared" si="84"/>
        <v>5.9800000000000803E-4</v>
      </c>
      <c r="C603" s="79"/>
      <c r="D603" s="15"/>
      <c r="E603" s="79"/>
      <c r="F603" s="79"/>
      <c r="G603" s="79"/>
      <c r="H603" s="79"/>
      <c r="I603" s="83" t="str">
        <f t="shared" si="85"/>
        <v/>
      </c>
      <c r="J603" s="79"/>
      <c r="K603" s="84"/>
      <c r="L603" s="85"/>
      <c r="W603" s="1" t="str">
        <f t="shared" si="81"/>
        <v/>
      </c>
      <c r="X603" s="1" t="str">
        <f t="shared" si="82"/>
        <v/>
      </c>
      <c r="Y603" s="1" t="str">
        <f t="shared" si="83"/>
        <v/>
      </c>
      <c r="Z603" s="1" t="str">
        <f t="shared" si="86"/>
        <v/>
      </c>
      <c r="AB603" s="1">
        <f t="shared" si="87"/>
        <v>5.9800000000000803E-4</v>
      </c>
      <c r="AC603" s="1">
        <f t="shared" si="89"/>
        <v>5.9800000000000803E-4</v>
      </c>
      <c r="AD603" s="1" t="str">
        <f t="shared" si="88"/>
        <v/>
      </c>
    </row>
    <row r="604" spans="1:43" ht="30" customHeight="1" x14ac:dyDescent="0.25">
      <c r="B604" s="1">
        <f t="shared" si="84"/>
        <v>5.9900000000000805E-4</v>
      </c>
      <c r="C604" s="79"/>
      <c r="D604" s="15"/>
      <c r="E604" s="79"/>
      <c r="F604" s="79"/>
      <c r="G604" s="79"/>
      <c r="H604" s="79"/>
      <c r="I604" s="83" t="str">
        <f t="shared" si="85"/>
        <v/>
      </c>
      <c r="J604" s="79"/>
      <c r="K604" s="84"/>
      <c r="L604" s="85"/>
      <c r="W604" s="1" t="str">
        <f t="shared" si="81"/>
        <v/>
      </c>
      <c r="X604" s="1" t="str">
        <f t="shared" si="82"/>
        <v/>
      </c>
      <c r="Y604" s="1" t="str">
        <f t="shared" si="83"/>
        <v/>
      </c>
      <c r="Z604" s="1" t="str">
        <f t="shared" si="86"/>
        <v/>
      </c>
      <c r="AB604" s="1">
        <f t="shared" si="87"/>
        <v>5.9900000000000805E-4</v>
      </c>
      <c r="AC604" s="1">
        <f t="shared" si="89"/>
        <v>5.9900000000000805E-4</v>
      </c>
      <c r="AD604" s="1" t="str">
        <f t="shared" si="88"/>
        <v/>
      </c>
    </row>
    <row r="605" spans="1:43" ht="30" customHeight="1" x14ac:dyDescent="0.25">
      <c r="B605" s="1">
        <f t="shared" si="84"/>
        <v>6.0000000000000808E-4</v>
      </c>
      <c r="C605" s="79"/>
      <c r="D605" s="15"/>
      <c r="E605" s="79"/>
      <c r="F605" s="79"/>
      <c r="G605" s="79"/>
      <c r="H605" s="79"/>
      <c r="I605" s="83" t="str">
        <f t="shared" si="85"/>
        <v/>
      </c>
      <c r="J605" s="79"/>
      <c r="K605" s="84"/>
      <c r="L605" s="85"/>
      <c r="W605" s="1" t="str">
        <f t="shared" si="81"/>
        <v/>
      </c>
      <c r="X605" s="1" t="str">
        <f t="shared" si="82"/>
        <v/>
      </c>
      <c r="Y605" s="1" t="str">
        <f t="shared" si="83"/>
        <v/>
      </c>
      <c r="Z605" s="1" t="str">
        <f t="shared" si="86"/>
        <v/>
      </c>
      <c r="AB605" s="1">
        <f t="shared" si="87"/>
        <v>6.0000000000000808E-4</v>
      </c>
      <c r="AC605" s="1">
        <f t="shared" si="89"/>
        <v>6.0000000000000808E-4</v>
      </c>
      <c r="AD605" s="1" t="str">
        <f t="shared" si="88"/>
        <v/>
      </c>
    </row>
    <row r="606" spans="1:43" ht="30" customHeight="1" x14ac:dyDescent="0.25">
      <c r="B606" s="1">
        <f t="shared" si="84"/>
        <v>6.010000000000081E-4</v>
      </c>
      <c r="C606" s="79"/>
      <c r="D606" s="15"/>
      <c r="E606" s="79"/>
      <c r="F606" s="79"/>
      <c r="G606" s="79"/>
      <c r="H606" s="79"/>
      <c r="I606" s="83" t="str">
        <f t="shared" si="85"/>
        <v/>
      </c>
      <c r="J606" s="79"/>
      <c r="K606" s="84"/>
      <c r="L606" s="85"/>
      <c r="W606" s="1" t="str">
        <f t="shared" si="81"/>
        <v/>
      </c>
      <c r="X606" s="1" t="str">
        <f t="shared" si="82"/>
        <v/>
      </c>
      <c r="Y606" s="1" t="str">
        <f t="shared" si="83"/>
        <v/>
      </c>
      <c r="Z606" s="1" t="str">
        <f t="shared" si="86"/>
        <v/>
      </c>
      <c r="AB606" s="1">
        <f t="shared" si="87"/>
        <v>6.010000000000081E-4</v>
      </c>
      <c r="AC606" s="1">
        <f t="shared" si="89"/>
        <v>6.010000000000081E-4</v>
      </c>
      <c r="AD606" s="1" t="str">
        <f t="shared" si="88"/>
        <v/>
      </c>
    </row>
    <row r="607" spans="1:43" ht="30" customHeight="1" x14ac:dyDescent="0.25">
      <c r="B607" s="1">
        <f t="shared" si="84"/>
        <v>6.0200000000000813E-4</v>
      </c>
      <c r="C607" s="79"/>
      <c r="D607" s="15"/>
      <c r="E607" s="79"/>
      <c r="F607" s="79"/>
      <c r="G607" s="79"/>
      <c r="H607" s="79"/>
      <c r="I607" s="83" t="str">
        <f t="shared" si="85"/>
        <v/>
      </c>
      <c r="J607" s="79"/>
      <c r="K607" s="84"/>
      <c r="L607" s="85"/>
      <c r="W607" s="1" t="str">
        <f t="shared" si="81"/>
        <v/>
      </c>
      <c r="X607" s="1" t="str">
        <f t="shared" si="82"/>
        <v/>
      </c>
      <c r="Y607" s="1" t="str">
        <f t="shared" si="83"/>
        <v/>
      </c>
      <c r="Z607" s="1" t="str">
        <f t="shared" si="86"/>
        <v/>
      </c>
      <c r="AB607" s="1">
        <f t="shared" si="87"/>
        <v>6.0200000000000813E-4</v>
      </c>
      <c r="AC607" s="1">
        <f t="shared" si="89"/>
        <v>6.0200000000000813E-4</v>
      </c>
      <c r="AD607" s="1" t="str">
        <f t="shared" si="88"/>
        <v/>
      </c>
    </row>
    <row r="608" spans="1:43" s="1" customFormat="1" ht="30" customHeight="1" x14ac:dyDescent="0.25">
      <c r="A608" s="22"/>
      <c r="C608" s="81" t="s">
        <v>27</v>
      </c>
      <c r="D608" s="81"/>
      <c r="E608" s="81" t="s">
        <v>27</v>
      </c>
      <c r="F608" s="81" t="s">
        <v>27</v>
      </c>
      <c r="G608" s="81" t="s">
        <v>27</v>
      </c>
      <c r="H608" s="81" t="s">
        <v>27</v>
      </c>
      <c r="I608" s="81" t="s">
        <v>27</v>
      </c>
      <c r="J608" s="81" t="s">
        <v>27</v>
      </c>
      <c r="K608" s="86" t="s">
        <v>27</v>
      </c>
      <c r="L608" s="81"/>
      <c r="M608" s="1" t="s">
        <v>27</v>
      </c>
      <c r="N608" s="1" t="s">
        <v>27</v>
      </c>
      <c r="O608" s="1" t="s">
        <v>27</v>
      </c>
      <c r="P608" s="1" t="s">
        <v>27</v>
      </c>
      <c r="Q608" s="1" t="s">
        <v>27</v>
      </c>
      <c r="R608" s="1" t="s">
        <v>27</v>
      </c>
      <c r="S608" s="1" t="s">
        <v>27</v>
      </c>
      <c r="T608" s="1" t="s">
        <v>27</v>
      </c>
      <c r="U608" s="1" t="s">
        <v>27</v>
      </c>
      <c r="V608" s="1" t="s">
        <v>27</v>
      </c>
      <c r="W608" s="1" t="s">
        <v>27</v>
      </c>
      <c r="X608" s="1" t="s">
        <v>27</v>
      </c>
      <c r="Y608" s="1" t="s">
        <v>27</v>
      </c>
      <c r="AB608" s="1" t="str">
        <f t="shared" si="87"/>
        <v>a</v>
      </c>
      <c r="AC608" s="1" t="s">
        <v>27</v>
      </c>
      <c r="AD608" s="1" t="str">
        <f t="shared" si="88"/>
        <v>a</v>
      </c>
      <c r="AE608" s="1" t="s">
        <v>27</v>
      </c>
      <c r="AJ608" s="9"/>
      <c r="AK608" s="9"/>
      <c r="AL608" s="9"/>
      <c r="AM608" s="9"/>
      <c r="AN608" s="9"/>
      <c r="AO608" s="9"/>
      <c r="AP608" s="9"/>
      <c r="AQ608" s="9"/>
    </row>
  </sheetData>
  <sheetProtection formatCells="0" formatColumns="0" formatRows="0" selectLockedCells="1"/>
  <autoFilter ref="C5:L5" xr:uid="{00000000-0009-0000-0000-000003000000}"/>
  <conditionalFormatting sqref="I6:I607">
    <cfRule type="cellIs" dxfId="11" priority="1" operator="between">
      <formula>41</formula>
      <formula>60</formula>
    </cfRule>
    <cfRule type="cellIs" dxfId="10" priority="2" operator="between">
      <formula>21</formula>
      <formula>40</formula>
    </cfRule>
    <cfRule type="cellIs" dxfId="9" priority="3" operator="between">
      <formula>1</formula>
      <formula>20</formula>
    </cfRule>
  </conditionalFormatting>
  <dataValidations count="5">
    <dataValidation type="list" allowBlank="1" showInputMessage="1" showErrorMessage="1" sqref="E6:E607" xr:uid="{00000000-0002-0000-0300-000000000000}">
      <formula1>"Físico,Químico,Biológico,Outro"</formula1>
    </dataValidation>
    <dataValidation type="list" allowBlank="1" showInputMessage="1" showErrorMessage="1" sqref="F6:F607" xr:uid="{00000000-0002-0000-0300-000001000000}">
      <formula1>"Eventual,Intermitente,Permanente"</formula1>
    </dataValidation>
    <dataValidation type="list" allowBlank="1" showInputMessage="1" showErrorMessage="1" sqref="G6:G607" xr:uid="{00000000-0002-0000-0300-000002000000}">
      <formula1>"Baixo,Médio,Alto,Iminente"</formula1>
    </dataValidation>
    <dataValidation type="list" allowBlank="1" showInputMessage="1" showErrorMessage="1" sqref="H6:H607" xr:uid="{00000000-0002-0000-0300-000003000000}">
      <formula1>"Insignificante,Baixo,Médio,Alto,Crítico"</formula1>
    </dataValidation>
    <dataValidation type="list" allowBlank="1" showInputMessage="1" showErrorMessage="1" sqref="K6:K607" xr:uid="{00000000-0002-0000-0300-000004000000}">
      <formula1>"Sim,Não,Não precisava de EPI"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5000000}">
          <x14:formula1>
            <xm:f>CAD_AREA!$C$6:$C$56</xm:f>
          </x14:formula1>
          <xm:sqref>D6:D607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AL608"/>
  <sheetViews>
    <sheetView showGridLines="0" zoomScale="90" zoomScaleNormal="90" workbookViewId="0">
      <pane ySplit="5" topLeftCell="A6" activePane="bottomLeft" state="frozen"/>
      <selection activeCell="D3" sqref="D3"/>
      <selection pane="bottomLeft"/>
    </sheetView>
  </sheetViews>
  <sheetFormatPr defaultColWidth="8.85546875" defaultRowHeight="30" customHeight="1" x14ac:dyDescent="0.25"/>
  <cols>
    <col min="1" max="1" width="2.28515625" style="10" customWidth="1"/>
    <col min="2" max="2" width="1.42578125" style="1" customWidth="1"/>
    <col min="3" max="3" width="34.28515625" style="9" customWidth="1"/>
    <col min="4" max="6" width="29.140625" style="9" customWidth="1"/>
    <col min="7" max="8" width="8.85546875" style="5"/>
    <col min="9" max="9" width="9.140625" style="5" bestFit="1" customWidth="1"/>
    <col min="10" max="10" width="8.85546875" style="5"/>
    <col min="11" max="11" width="28.42578125" style="5" bestFit="1" customWidth="1"/>
    <col min="12" max="12" width="25.140625" style="5" bestFit="1" customWidth="1"/>
    <col min="13" max="30" width="8.85546875" style="14"/>
    <col min="31" max="38" width="8.85546875" style="23"/>
    <col min="39" max="16384" width="8.85546875" style="9"/>
  </cols>
  <sheetData>
    <row r="1" spans="2:12" s="100" customFormat="1" ht="39" customHeight="1" x14ac:dyDescent="0.25">
      <c r="E1" s="101"/>
    </row>
    <row r="2" spans="2:12" s="93" customFormat="1" ht="30" customHeight="1" x14ac:dyDescent="0.25">
      <c r="C2" s="94"/>
      <c r="D2" s="95"/>
      <c r="E2" s="95"/>
      <c r="F2" s="95"/>
      <c r="G2" s="95"/>
      <c r="H2" s="95"/>
      <c r="I2" s="95"/>
    </row>
    <row r="3" spans="2:12" s="2" customFormat="1" ht="44.25" customHeight="1" x14ac:dyDescent="0.25">
      <c r="C3" s="91"/>
      <c r="E3" s="92"/>
      <c r="F3" s="92"/>
    </row>
    <row r="4" spans="2:12" ht="17.25" customHeight="1" thickBot="1" x14ac:dyDescent="0.3"/>
    <row r="5" spans="2:12" ht="30" customHeight="1" thickTop="1" thickBot="1" x14ac:dyDescent="0.3">
      <c r="B5" s="1" t="s">
        <v>91</v>
      </c>
      <c r="C5" s="20" t="s">
        <v>20</v>
      </c>
      <c r="D5" s="20" t="s">
        <v>21</v>
      </c>
      <c r="E5" s="20" t="s">
        <v>22</v>
      </c>
      <c r="F5" s="20" t="s">
        <v>26</v>
      </c>
      <c r="I5" s="5" t="s">
        <v>90</v>
      </c>
      <c r="J5" s="5" t="s">
        <v>89</v>
      </c>
      <c r="K5" s="5" t="s">
        <v>58</v>
      </c>
      <c r="L5" s="5" t="s">
        <v>57</v>
      </c>
    </row>
    <row r="6" spans="2:12" ht="30" customHeight="1" thickTop="1" x14ac:dyDescent="0.25">
      <c r="B6" s="5">
        <f t="shared" ref="B6:B69" si="0">SUM(I6:J6)</f>
        <v>8.0000009999999993</v>
      </c>
      <c r="C6" s="15" t="s">
        <v>130</v>
      </c>
      <c r="D6" s="15" t="s">
        <v>24</v>
      </c>
      <c r="E6" s="15" t="s">
        <v>134</v>
      </c>
      <c r="F6" s="15" t="s">
        <v>55</v>
      </c>
      <c r="H6" s="5" t="str">
        <f>C6</f>
        <v>Exame de Sangue</v>
      </c>
      <c r="I6" s="5">
        <v>9.9999999999999995E-7</v>
      </c>
      <c r="J6" s="5">
        <f>COUNTIFS('C-E'!$F$6:$F$994,PCMSO!C6)</f>
        <v>8</v>
      </c>
      <c r="K6" s="5">
        <f>COUNTIFS('C-E'!$F$6:$F$994,PCMSO!$C6,'C-E'!$I$6:$I$994,PCMSO!K$5)</f>
        <v>4</v>
      </c>
      <c r="L6" s="5">
        <f>COUNTIFS('C-E'!$F$6:$F$994,PCMSO!$C6,'C-E'!$I$6:$I$994,PCMSO!L$5)</f>
        <v>4</v>
      </c>
    </row>
    <row r="7" spans="2:12" ht="30" customHeight="1" x14ac:dyDescent="0.25">
      <c r="B7" s="5">
        <f t="shared" si="0"/>
        <v>2.0000019999999998</v>
      </c>
      <c r="C7" s="15" t="s">
        <v>133</v>
      </c>
      <c r="D7" s="15" t="s">
        <v>105</v>
      </c>
      <c r="E7" s="15" t="s">
        <v>134</v>
      </c>
      <c r="F7" s="15" t="s">
        <v>63</v>
      </c>
      <c r="H7" s="5" t="str">
        <f t="shared" ref="H7:H70" si="1">C7</f>
        <v>Exame de MAPA</v>
      </c>
      <c r="I7" s="5">
        <f>I6+$I$6</f>
        <v>1.9999999999999999E-6</v>
      </c>
      <c r="J7" s="5">
        <f>COUNTIFS('C-E'!$F$6:$F$994,PCMSO!C7)</f>
        <v>2</v>
      </c>
      <c r="K7" s="5">
        <f>COUNTIFS('C-E'!$F$6:$F$994,PCMSO!$C7,'C-E'!$I$6:$I$994,PCMSO!K$5)</f>
        <v>1</v>
      </c>
      <c r="L7" s="5">
        <f>COUNTIFS('C-E'!$F$6:$F$994,PCMSO!$C7,'C-E'!$I$6:$I$994,PCMSO!L$5)</f>
        <v>1</v>
      </c>
    </row>
    <row r="8" spans="2:12" ht="30" customHeight="1" x14ac:dyDescent="0.25">
      <c r="B8" s="5">
        <f t="shared" si="0"/>
        <v>3.000003</v>
      </c>
      <c r="C8" s="15" t="s">
        <v>131</v>
      </c>
      <c r="D8" s="15" t="s">
        <v>150</v>
      </c>
      <c r="E8" s="15" t="s">
        <v>110</v>
      </c>
      <c r="F8" s="15" t="s">
        <v>62</v>
      </c>
      <c r="H8" s="5" t="str">
        <f t="shared" si="1"/>
        <v>Ultrassonografia</v>
      </c>
      <c r="I8" s="5">
        <f t="shared" ref="I8:I71" si="2">I7+$I$6</f>
        <v>3.0000000000000001E-6</v>
      </c>
      <c r="J8" s="5">
        <f>COUNTIFS('C-E'!$F$6:$F$994,PCMSO!C8)</f>
        <v>3</v>
      </c>
      <c r="K8" s="5">
        <f>COUNTIFS('C-E'!$F$6:$F$994,PCMSO!$C8,'C-E'!$I$6:$I$994,PCMSO!K$5)</f>
        <v>1</v>
      </c>
      <c r="L8" s="5">
        <f>COUNTIFS('C-E'!$F$6:$F$994,PCMSO!$C8,'C-E'!$I$6:$I$994,PCMSO!L$5)</f>
        <v>2</v>
      </c>
    </row>
    <row r="9" spans="2:12" ht="30" customHeight="1" x14ac:dyDescent="0.25">
      <c r="B9" s="5">
        <f t="shared" si="0"/>
        <v>2.0000040000000001</v>
      </c>
      <c r="C9" s="79" t="s">
        <v>132</v>
      </c>
      <c r="D9" s="15" t="s">
        <v>168</v>
      </c>
      <c r="E9" s="79" t="s">
        <v>112</v>
      </c>
      <c r="F9" s="79" t="s">
        <v>63</v>
      </c>
      <c r="H9" s="5" t="str">
        <f t="shared" si="1"/>
        <v>Radiografia</v>
      </c>
      <c r="I9" s="5">
        <f t="shared" si="2"/>
        <v>3.9999999999999998E-6</v>
      </c>
      <c r="J9" s="5">
        <f>COUNTIFS('C-E'!$F$6:$F$994,PCMSO!C9)</f>
        <v>2</v>
      </c>
      <c r="K9" s="5">
        <f>COUNTIFS('C-E'!$F$6:$F$994,PCMSO!$C9,'C-E'!$I$6:$I$994,PCMSO!K$5)</f>
        <v>0</v>
      </c>
      <c r="L9" s="5">
        <f>COUNTIFS('C-E'!$F$6:$F$994,PCMSO!$C9,'C-E'!$I$6:$I$994,PCMSO!L$5)</f>
        <v>2</v>
      </c>
    </row>
    <row r="10" spans="2:12" ht="30" customHeight="1" x14ac:dyDescent="0.25">
      <c r="B10" s="5">
        <f t="shared" si="0"/>
        <v>4.9999999999999996E-6</v>
      </c>
      <c r="C10" s="79"/>
      <c r="D10" s="79"/>
      <c r="E10" s="79"/>
      <c r="F10" s="79"/>
      <c r="H10" s="5">
        <f t="shared" si="1"/>
        <v>0</v>
      </c>
      <c r="I10" s="5">
        <f t="shared" si="2"/>
        <v>4.9999999999999996E-6</v>
      </c>
      <c r="J10" s="5">
        <f>COUNTIFS('C-E'!$F$6:$F$994,PCMSO!C10)</f>
        <v>0</v>
      </c>
      <c r="K10" s="5">
        <f>COUNTIFS('C-E'!$F$6:$F$994,PCMSO!$C10,'C-E'!$I$6:$I$994,PCMSO!K$5)</f>
        <v>0</v>
      </c>
      <c r="L10" s="5">
        <f>COUNTIFS('C-E'!$F$6:$F$994,PCMSO!$C10,'C-E'!$I$6:$I$994,PCMSO!L$5)</f>
        <v>0</v>
      </c>
    </row>
    <row r="11" spans="2:12" ht="30" customHeight="1" x14ac:dyDescent="0.25">
      <c r="B11" s="5">
        <f t="shared" si="0"/>
        <v>5.9999999999999993E-6</v>
      </c>
      <c r="C11" s="79"/>
      <c r="D11" s="79"/>
      <c r="E11" s="79"/>
      <c r="F11" s="79"/>
      <c r="H11" s="5">
        <f t="shared" si="1"/>
        <v>0</v>
      </c>
      <c r="I11" s="5">
        <f t="shared" si="2"/>
        <v>5.9999999999999993E-6</v>
      </c>
      <c r="J11" s="5">
        <f>COUNTIFS('C-E'!$F$6:$F$994,PCMSO!C11)</f>
        <v>0</v>
      </c>
      <c r="K11" s="5">
        <f>COUNTIFS('C-E'!$F$6:$F$994,PCMSO!$C11,'C-E'!$I$6:$I$994,PCMSO!K$5)</f>
        <v>0</v>
      </c>
      <c r="L11" s="5">
        <f>COUNTIFS('C-E'!$F$6:$F$994,PCMSO!$C11,'C-E'!$I$6:$I$994,PCMSO!L$5)</f>
        <v>0</v>
      </c>
    </row>
    <row r="12" spans="2:12" ht="30" customHeight="1" x14ac:dyDescent="0.25">
      <c r="B12" s="5">
        <f t="shared" si="0"/>
        <v>6.999999999999999E-6</v>
      </c>
      <c r="C12" s="79"/>
      <c r="D12" s="79"/>
      <c r="E12" s="79"/>
      <c r="F12" s="79"/>
      <c r="H12" s="5">
        <f t="shared" si="1"/>
        <v>0</v>
      </c>
      <c r="I12" s="5">
        <f t="shared" si="2"/>
        <v>6.999999999999999E-6</v>
      </c>
      <c r="J12" s="5">
        <f>COUNTIFS('C-E'!$F$6:$F$994,PCMSO!C12)</f>
        <v>0</v>
      </c>
      <c r="K12" s="5">
        <f>COUNTIFS('C-E'!$F$6:$F$994,PCMSO!$C12,'C-E'!$I$6:$I$994,PCMSO!K$5)</f>
        <v>0</v>
      </c>
      <c r="L12" s="5">
        <f>COUNTIFS('C-E'!$F$6:$F$994,PCMSO!$C12,'C-E'!$I$6:$I$994,PCMSO!L$5)</f>
        <v>0</v>
      </c>
    </row>
    <row r="13" spans="2:12" ht="30" customHeight="1" x14ac:dyDescent="0.25">
      <c r="B13" s="5">
        <f t="shared" si="0"/>
        <v>7.9999999999999996E-6</v>
      </c>
      <c r="C13" s="79"/>
      <c r="D13" s="79"/>
      <c r="E13" s="79"/>
      <c r="F13" s="79"/>
      <c r="H13" s="5">
        <f t="shared" si="1"/>
        <v>0</v>
      </c>
      <c r="I13" s="5">
        <f t="shared" si="2"/>
        <v>7.9999999999999996E-6</v>
      </c>
      <c r="J13" s="5">
        <f>COUNTIFS('C-E'!$F$6:$F$994,PCMSO!C13)</f>
        <v>0</v>
      </c>
      <c r="K13" s="5">
        <f>COUNTIFS('C-E'!$F$6:$F$994,PCMSO!$C13,'C-E'!$I$6:$I$994,PCMSO!K$5)</f>
        <v>0</v>
      </c>
      <c r="L13" s="5">
        <f>COUNTIFS('C-E'!$F$6:$F$994,PCMSO!$C13,'C-E'!$I$6:$I$994,PCMSO!L$5)</f>
        <v>0</v>
      </c>
    </row>
    <row r="14" spans="2:12" ht="30" customHeight="1" x14ac:dyDescent="0.25">
      <c r="B14" s="5">
        <f t="shared" si="0"/>
        <v>9.0000000000000002E-6</v>
      </c>
      <c r="C14" s="79"/>
      <c r="D14" s="79"/>
      <c r="E14" s="79"/>
      <c r="F14" s="79"/>
      <c r="H14" s="5">
        <f t="shared" si="1"/>
        <v>0</v>
      </c>
      <c r="I14" s="5">
        <f t="shared" si="2"/>
        <v>9.0000000000000002E-6</v>
      </c>
      <c r="J14" s="5">
        <f>COUNTIFS('C-E'!$F$6:$F$994,PCMSO!C14)</f>
        <v>0</v>
      </c>
      <c r="K14" s="5">
        <f>COUNTIFS('C-E'!$F$6:$F$994,PCMSO!$C14,'C-E'!$I$6:$I$994,PCMSO!K$5)</f>
        <v>0</v>
      </c>
      <c r="L14" s="5">
        <f>COUNTIFS('C-E'!$F$6:$F$994,PCMSO!$C14,'C-E'!$I$6:$I$994,PCMSO!L$5)</f>
        <v>0</v>
      </c>
    </row>
    <row r="15" spans="2:12" ht="30" customHeight="1" x14ac:dyDescent="0.25">
      <c r="B15" s="5">
        <f t="shared" si="0"/>
        <v>1.0000000000000001E-5</v>
      </c>
      <c r="C15" s="79"/>
      <c r="D15" s="79"/>
      <c r="E15" s="79"/>
      <c r="F15" s="79"/>
      <c r="H15" s="5">
        <f t="shared" si="1"/>
        <v>0</v>
      </c>
      <c r="I15" s="5">
        <f t="shared" si="2"/>
        <v>1.0000000000000001E-5</v>
      </c>
      <c r="J15" s="5">
        <f>COUNTIFS('C-E'!$F$6:$F$994,PCMSO!C15)</f>
        <v>0</v>
      </c>
      <c r="K15" s="5">
        <f>COUNTIFS('C-E'!$F$6:$F$994,PCMSO!$C15,'C-E'!$I$6:$I$994,PCMSO!K$5)</f>
        <v>0</v>
      </c>
      <c r="L15" s="5">
        <f>COUNTIFS('C-E'!$F$6:$F$994,PCMSO!$C15,'C-E'!$I$6:$I$994,PCMSO!L$5)</f>
        <v>0</v>
      </c>
    </row>
    <row r="16" spans="2:12" ht="30" customHeight="1" x14ac:dyDescent="0.25">
      <c r="B16" s="5">
        <f t="shared" si="0"/>
        <v>1.1000000000000001E-5</v>
      </c>
      <c r="C16" s="79"/>
      <c r="D16" s="79"/>
      <c r="E16" s="79"/>
      <c r="F16" s="79"/>
      <c r="H16" s="5">
        <f t="shared" si="1"/>
        <v>0</v>
      </c>
      <c r="I16" s="5">
        <f t="shared" si="2"/>
        <v>1.1000000000000001E-5</v>
      </c>
      <c r="J16" s="5">
        <f>COUNTIFS('C-E'!$F$6:$F$994,PCMSO!C16)</f>
        <v>0</v>
      </c>
      <c r="K16" s="5">
        <f>COUNTIFS('C-E'!$F$6:$F$994,PCMSO!$C16,'C-E'!$I$6:$I$994,PCMSO!K$5)</f>
        <v>0</v>
      </c>
      <c r="L16" s="5">
        <f>COUNTIFS('C-E'!$F$6:$F$994,PCMSO!$C16,'C-E'!$I$6:$I$994,PCMSO!L$5)</f>
        <v>0</v>
      </c>
    </row>
    <row r="17" spans="2:12" ht="30" customHeight="1" x14ac:dyDescent="0.25">
      <c r="B17" s="5">
        <f t="shared" si="0"/>
        <v>1.2000000000000002E-5</v>
      </c>
      <c r="C17" s="79"/>
      <c r="D17" s="79"/>
      <c r="E17" s="79"/>
      <c r="F17" s="79"/>
      <c r="H17" s="5">
        <f t="shared" si="1"/>
        <v>0</v>
      </c>
      <c r="I17" s="5">
        <f t="shared" si="2"/>
        <v>1.2000000000000002E-5</v>
      </c>
      <c r="J17" s="5">
        <f>COUNTIFS('C-E'!$F$6:$F$994,PCMSO!C17)</f>
        <v>0</v>
      </c>
      <c r="K17" s="5">
        <f>COUNTIFS('C-E'!$F$6:$F$994,PCMSO!$C17,'C-E'!$I$6:$I$994,PCMSO!K$5)</f>
        <v>0</v>
      </c>
      <c r="L17" s="5">
        <f>COUNTIFS('C-E'!$F$6:$F$994,PCMSO!$C17,'C-E'!$I$6:$I$994,PCMSO!L$5)</f>
        <v>0</v>
      </c>
    </row>
    <row r="18" spans="2:12" ht="30" customHeight="1" x14ac:dyDescent="0.25">
      <c r="B18" s="5">
        <f t="shared" si="0"/>
        <v>1.3000000000000003E-5</v>
      </c>
      <c r="C18" s="79"/>
      <c r="D18" s="79"/>
      <c r="E18" s="79"/>
      <c r="F18" s="79"/>
      <c r="H18" s="5">
        <f t="shared" si="1"/>
        <v>0</v>
      </c>
      <c r="I18" s="5">
        <f t="shared" si="2"/>
        <v>1.3000000000000003E-5</v>
      </c>
      <c r="J18" s="5">
        <f>COUNTIFS('C-E'!$F$6:$F$994,PCMSO!C18)</f>
        <v>0</v>
      </c>
      <c r="K18" s="5">
        <f>COUNTIFS('C-E'!$F$6:$F$994,PCMSO!$C18,'C-E'!$I$6:$I$994,PCMSO!K$5)</f>
        <v>0</v>
      </c>
      <c r="L18" s="5">
        <f>COUNTIFS('C-E'!$F$6:$F$994,PCMSO!$C18,'C-E'!$I$6:$I$994,PCMSO!L$5)</f>
        <v>0</v>
      </c>
    </row>
    <row r="19" spans="2:12" ht="30" customHeight="1" x14ac:dyDescent="0.25">
      <c r="B19" s="5">
        <f t="shared" si="0"/>
        <v>1.4000000000000003E-5</v>
      </c>
      <c r="C19" s="79"/>
      <c r="D19" s="79"/>
      <c r="E19" s="79"/>
      <c r="F19" s="79"/>
      <c r="H19" s="5">
        <f t="shared" si="1"/>
        <v>0</v>
      </c>
      <c r="I19" s="5">
        <f t="shared" si="2"/>
        <v>1.4000000000000003E-5</v>
      </c>
      <c r="J19" s="5">
        <f>COUNTIFS('C-E'!$F$6:$F$994,PCMSO!C19)</f>
        <v>0</v>
      </c>
      <c r="K19" s="5">
        <f>COUNTIFS('C-E'!$F$6:$F$994,PCMSO!$C19,'C-E'!$I$6:$I$994,PCMSO!K$5)</f>
        <v>0</v>
      </c>
      <c r="L19" s="5">
        <f>COUNTIFS('C-E'!$F$6:$F$994,PCMSO!$C19,'C-E'!$I$6:$I$994,PCMSO!L$5)</f>
        <v>0</v>
      </c>
    </row>
    <row r="20" spans="2:12" ht="30" customHeight="1" x14ac:dyDescent="0.25">
      <c r="B20" s="5">
        <f t="shared" si="0"/>
        <v>1.5000000000000004E-5</v>
      </c>
      <c r="C20" s="79"/>
      <c r="D20" s="79"/>
      <c r="E20" s="79"/>
      <c r="F20" s="79"/>
      <c r="H20" s="5">
        <f t="shared" si="1"/>
        <v>0</v>
      </c>
      <c r="I20" s="5">
        <f t="shared" si="2"/>
        <v>1.5000000000000004E-5</v>
      </c>
      <c r="J20" s="5">
        <f>COUNTIFS('C-E'!$F$6:$F$994,PCMSO!C20)</f>
        <v>0</v>
      </c>
      <c r="K20" s="5">
        <f>COUNTIFS('C-E'!$F$6:$F$994,PCMSO!$C20,'C-E'!$I$6:$I$994,PCMSO!K$5)</f>
        <v>0</v>
      </c>
      <c r="L20" s="5">
        <f>COUNTIFS('C-E'!$F$6:$F$994,PCMSO!$C20,'C-E'!$I$6:$I$994,PCMSO!L$5)</f>
        <v>0</v>
      </c>
    </row>
    <row r="21" spans="2:12" ht="30" customHeight="1" x14ac:dyDescent="0.25">
      <c r="B21" s="5">
        <f t="shared" si="0"/>
        <v>1.6000000000000003E-5</v>
      </c>
      <c r="C21" s="79"/>
      <c r="D21" s="79"/>
      <c r="E21" s="79"/>
      <c r="F21" s="79"/>
      <c r="H21" s="5">
        <f t="shared" si="1"/>
        <v>0</v>
      </c>
      <c r="I21" s="5">
        <f t="shared" si="2"/>
        <v>1.6000000000000003E-5</v>
      </c>
      <c r="J21" s="5">
        <f>COUNTIFS('C-E'!$F$6:$F$994,PCMSO!C21)</f>
        <v>0</v>
      </c>
      <c r="K21" s="5">
        <f>COUNTIFS('C-E'!$F$6:$F$994,PCMSO!$C21,'C-E'!$I$6:$I$994,PCMSO!K$5)</f>
        <v>0</v>
      </c>
      <c r="L21" s="5">
        <f>COUNTIFS('C-E'!$F$6:$F$994,PCMSO!$C21,'C-E'!$I$6:$I$994,PCMSO!L$5)</f>
        <v>0</v>
      </c>
    </row>
    <row r="22" spans="2:12" ht="30" customHeight="1" x14ac:dyDescent="0.25">
      <c r="B22" s="5">
        <f t="shared" si="0"/>
        <v>1.7000000000000003E-5</v>
      </c>
      <c r="C22" s="79"/>
      <c r="D22" s="79"/>
      <c r="E22" s="79"/>
      <c r="F22" s="79"/>
      <c r="H22" s="5">
        <f t="shared" si="1"/>
        <v>0</v>
      </c>
      <c r="I22" s="5">
        <f t="shared" si="2"/>
        <v>1.7000000000000003E-5</v>
      </c>
      <c r="J22" s="5">
        <f>COUNTIFS('C-E'!$F$6:$F$994,PCMSO!C22)</f>
        <v>0</v>
      </c>
      <c r="K22" s="5">
        <f>COUNTIFS('C-E'!$F$6:$F$994,PCMSO!$C22,'C-E'!$I$6:$I$994,PCMSO!K$5)</f>
        <v>0</v>
      </c>
      <c r="L22" s="5">
        <f>COUNTIFS('C-E'!$F$6:$F$994,PCMSO!$C22,'C-E'!$I$6:$I$994,PCMSO!L$5)</f>
        <v>0</v>
      </c>
    </row>
    <row r="23" spans="2:12" ht="30" customHeight="1" x14ac:dyDescent="0.25">
      <c r="B23" s="5">
        <f t="shared" si="0"/>
        <v>1.8000000000000004E-5</v>
      </c>
      <c r="C23" s="79"/>
      <c r="D23" s="79"/>
      <c r="E23" s="79"/>
      <c r="F23" s="79"/>
      <c r="H23" s="5">
        <f t="shared" si="1"/>
        <v>0</v>
      </c>
      <c r="I23" s="5">
        <f t="shared" si="2"/>
        <v>1.8000000000000004E-5</v>
      </c>
      <c r="J23" s="5">
        <f>COUNTIFS('C-E'!$F$6:$F$994,PCMSO!C23)</f>
        <v>0</v>
      </c>
      <c r="K23" s="5">
        <f>COUNTIFS('C-E'!$F$6:$F$994,PCMSO!$C23,'C-E'!$I$6:$I$994,PCMSO!K$5)</f>
        <v>0</v>
      </c>
      <c r="L23" s="5">
        <f>COUNTIFS('C-E'!$F$6:$F$994,PCMSO!$C23,'C-E'!$I$6:$I$994,PCMSO!L$5)</f>
        <v>0</v>
      </c>
    </row>
    <row r="24" spans="2:12" ht="30" customHeight="1" x14ac:dyDescent="0.25">
      <c r="B24" s="5">
        <f t="shared" si="0"/>
        <v>1.9000000000000004E-5</v>
      </c>
      <c r="C24" s="79"/>
      <c r="D24" s="79"/>
      <c r="E24" s="79"/>
      <c r="F24" s="79"/>
      <c r="H24" s="5">
        <f t="shared" si="1"/>
        <v>0</v>
      </c>
      <c r="I24" s="5">
        <f t="shared" si="2"/>
        <v>1.9000000000000004E-5</v>
      </c>
      <c r="J24" s="5">
        <f>COUNTIFS('C-E'!$F$6:$F$994,PCMSO!C24)</f>
        <v>0</v>
      </c>
      <c r="K24" s="5">
        <f>COUNTIFS('C-E'!$F$6:$F$994,PCMSO!$C24,'C-E'!$I$6:$I$994,PCMSO!K$5)</f>
        <v>0</v>
      </c>
      <c r="L24" s="5">
        <f>COUNTIFS('C-E'!$F$6:$F$994,PCMSO!$C24,'C-E'!$I$6:$I$994,PCMSO!L$5)</f>
        <v>0</v>
      </c>
    </row>
    <row r="25" spans="2:12" ht="30" customHeight="1" x14ac:dyDescent="0.25">
      <c r="B25" s="5">
        <f t="shared" si="0"/>
        <v>2.0000000000000005E-5</v>
      </c>
      <c r="C25" s="79"/>
      <c r="D25" s="79"/>
      <c r="E25" s="79"/>
      <c r="F25" s="79"/>
      <c r="H25" s="5">
        <f t="shared" si="1"/>
        <v>0</v>
      </c>
      <c r="I25" s="5">
        <f t="shared" si="2"/>
        <v>2.0000000000000005E-5</v>
      </c>
      <c r="J25" s="5">
        <f>COUNTIFS('C-E'!$F$6:$F$994,PCMSO!C25)</f>
        <v>0</v>
      </c>
      <c r="K25" s="5">
        <f>COUNTIFS('C-E'!$F$6:$F$994,PCMSO!$C25,'C-E'!$I$6:$I$994,PCMSO!K$5)</f>
        <v>0</v>
      </c>
      <c r="L25" s="5">
        <f>COUNTIFS('C-E'!$F$6:$F$994,PCMSO!$C25,'C-E'!$I$6:$I$994,PCMSO!L$5)</f>
        <v>0</v>
      </c>
    </row>
    <row r="26" spans="2:12" ht="30" customHeight="1" x14ac:dyDescent="0.25">
      <c r="B26" s="5">
        <f t="shared" si="0"/>
        <v>2.1000000000000006E-5</v>
      </c>
      <c r="C26" s="79"/>
      <c r="D26" s="79"/>
      <c r="E26" s="79"/>
      <c r="F26" s="79"/>
      <c r="H26" s="5">
        <f t="shared" si="1"/>
        <v>0</v>
      </c>
      <c r="I26" s="5">
        <f t="shared" si="2"/>
        <v>2.1000000000000006E-5</v>
      </c>
      <c r="J26" s="5">
        <f>COUNTIFS('C-E'!$F$6:$F$994,PCMSO!C26)</f>
        <v>0</v>
      </c>
      <c r="K26" s="5">
        <f>COUNTIFS('C-E'!$F$6:$F$994,PCMSO!$C26,'C-E'!$I$6:$I$994,PCMSO!K$5)</f>
        <v>0</v>
      </c>
      <c r="L26" s="5">
        <f>COUNTIFS('C-E'!$F$6:$F$994,PCMSO!$C26,'C-E'!$I$6:$I$994,PCMSO!L$5)</f>
        <v>0</v>
      </c>
    </row>
    <row r="27" spans="2:12" ht="30" customHeight="1" x14ac:dyDescent="0.25">
      <c r="B27" s="5">
        <f t="shared" si="0"/>
        <v>2.2000000000000006E-5</v>
      </c>
      <c r="C27" s="79"/>
      <c r="D27" s="79"/>
      <c r="E27" s="79"/>
      <c r="F27" s="79"/>
      <c r="H27" s="5">
        <f t="shared" si="1"/>
        <v>0</v>
      </c>
      <c r="I27" s="5">
        <f t="shared" si="2"/>
        <v>2.2000000000000006E-5</v>
      </c>
      <c r="J27" s="5">
        <f>COUNTIFS('C-E'!$F$6:$F$994,PCMSO!C27)</f>
        <v>0</v>
      </c>
      <c r="K27" s="5">
        <f>COUNTIFS('C-E'!$F$6:$F$994,PCMSO!$C27,'C-E'!$I$6:$I$994,PCMSO!K$5)</f>
        <v>0</v>
      </c>
      <c r="L27" s="5">
        <f>COUNTIFS('C-E'!$F$6:$F$994,PCMSO!$C27,'C-E'!$I$6:$I$994,PCMSO!L$5)</f>
        <v>0</v>
      </c>
    </row>
    <row r="28" spans="2:12" ht="30" customHeight="1" x14ac:dyDescent="0.25">
      <c r="B28" s="5">
        <f t="shared" si="0"/>
        <v>2.3000000000000007E-5</v>
      </c>
      <c r="C28" s="79"/>
      <c r="D28" s="79"/>
      <c r="E28" s="79"/>
      <c r="F28" s="79"/>
      <c r="H28" s="5">
        <f t="shared" si="1"/>
        <v>0</v>
      </c>
      <c r="I28" s="5">
        <f t="shared" si="2"/>
        <v>2.3000000000000007E-5</v>
      </c>
      <c r="J28" s="5">
        <f>COUNTIFS('C-E'!$F$6:$F$994,PCMSO!C28)</f>
        <v>0</v>
      </c>
      <c r="K28" s="5">
        <f>COUNTIFS('C-E'!$F$6:$F$994,PCMSO!$C28,'C-E'!$I$6:$I$994,PCMSO!K$5)</f>
        <v>0</v>
      </c>
      <c r="L28" s="5">
        <f>COUNTIFS('C-E'!$F$6:$F$994,PCMSO!$C28,'C-E'!$I$6:$I$994,PCMSO!L$5)</f>
        <v>0</v>
      </c>
    </row>
    <row r="29" spans="2:12" ht="30" customHeight="1" x14ac:dyDescent="0.25">
      <c r="B29" s="5">
        <f t="shared" si="0"/>
        <v>2.4000000000000007E-5</v>
      </c>
      <c r="C29" s="79"/>
      <c r="D29" s="79"/>
      <c r="E29" s="79"/>
      <c r="F29" s="79"/>
      <c r="H29" s="5">
        <f t="shared" si="1"/>
        <v>0</v>
      </c>
      <c r="I29" s="5">
        <f t="shared" si="2"/>
        <v>2.4000000000000007E-5</v>
      </c>
      <c r="J29" s="5">
        <f>COUNTIFS('C-E'!$F$6:$F$994,PCMSO!C29)</f>
        <v>0</v>
      </c>
      <c r="K29" s="5">
        <f>COUNTIFS('C-E'!$F$6:$F$994,PCMSO!$C29,'C-E'!$I$6:$I$994,PCMSO!K$5)</f>
        <v>0</v>
      </c>
      <c r="L29" s="5">
        <f>COUNTIFS('C-E'!$F$6:$F$994,PCMSO!$C29,'C-E'!$I$6:$I$994,PCMSO!L$5)</f>
        <v>0</v>
      </c>
    </row>
    <row r="30" spans="2:12" ht="30" customHeight="1" x14ac:dyDescent="0.25">
      <c r="B30" s="5">
        <f t="shared" si="0"/>
        <v>2.5000000000000008E-5</v>
      </c>
      <c r="C30" s="79"/>
      <c r="D30" s="79"/>
      <c r="E30" s="79"/>
      <c r="F30" s="79"/>
      <c r="H30" s="5">
        <f t="shared" si="1"/>
        <v>0</v>
      </c>
      <c r="I30" s="5">
        <f t="shared" si="2"/>
        <v>2.5000000000000008E-5</v>
      </c>
      <c r="J30" s="5">
        <f>COUNTIFS('C-E'!$F$6:$F$994,PCMSO!C30)</f>
        <v>0</v>
      </c>
      <c r="K30" s="5">
        <f>COUNTIFS('C-E'!$F$6:$F$994,PCMSO!$C30,'C-E'!$I$6:$I$994,PCMSO!K$5)</f>
        <v>0</v>
      </c>
      <c r="L30" s="5">
        <f>COUNTIFS('C-E'!$F$6:$F$994,PCMSO!$C30,'C-E'!$I$6:$I$994,PCMSO!L$5)</f>
        <v>0</v>
      </c>
    </row>
    <row r="31" spans="2:12" ht="30" customHeight="1" x14ac:dyDescent="0.25">
      <c r="B31" s="5">
        <f t="shared" si="0"/>
        <v>2.6000000000000009E-5</v>
      </c>
      <c r="C31" s="79"/>
      <c r="D31" s="79"/>
      <c r="E31" s="79"/>
      <c r="F31" s="79"/>
      <c r="H31" s="5">
        <f t="shared" si="1"/>
        <v>0</v>
      </c>
      <c r="I31" s="5">
        <f t="shared" si="2"/>
        <v>2.6000000000000009E-5</v>
      </c>
      <c r="J31" s="5">
        <f>COUNTIFS('C-E'!$F$6:$F$994,PCMSO!C31)</f>
        <v>0</v>
      </c>
      <c r="K31" s="5">
        <f>COUNTIFS('C-E'!$F$6:$F$994,PCMSO!$C31,'C-E'!$I$6:$I$994,PCMSO!K$5)</f>
        <v>0</v>
      </c>
      <c r="L31" s="5">
        <f>COUNTIFS('C-E'!$F$6:$F$994,PCMSO!$C31,'C-E'!$I$6:$I$994,PCMSO!L$5)</f>
        <v>0</v>
      </c>
    </row>
    <row r="32" spans="2:12" ht="30" customHeight="1" x14ac:dyDescent="0.25">
      <c r="B32" s="5">
        <f t="shared" si="0"/>
        <v>2.7000000000000009E-5</v>
      </c>
      <c r="C32" s="79"/>
      <c r="D32" s="79"/>
      <c r="E32" s="79"/>
      <c r="F32" s="79"/>
      <c r="H32" s="5">
        <f t="shared" si="1"/>
        <v>0</v>
      </c>
      <c r="I32" s="5">
        <f t="shared" si="2"/>
        <v>2.7000000000000009E-5</v>
      </c>
      <c r="J32" s="5">
        <f>COUNTIFS('C-E'!$F$6:$F$994,PCMSO!C32)</f>
        <v>0</v>
      </c>
      <c r="K32" s="5">
        <f>COUNTIFS('C-E'!$F$6:$F$994,PCMSO!$C32,'C-E'!$I$6:$I$994,PCMSO!K$5)</f>
        <v>0</v>
      </c>
      <c r="L32" s="5">
        <f>COUNTIFS('C-E'!$F$6:$F$994,PCMSO!$C32,'C-E'!$I$6:$I$994,PCMSO!L$5)</f>
        <v>0</v>
      </c>
    </row>
    <row r="33" spans="2:12" ht="30" customHeight="1" x14ac:dyDescent="0.25">
      <c r="B33" s="5">
        <f t="shared" si="0"/>
        <v>2.800000000000001E-5</v>
      </c>
      <c r="C33" s="79"/>
      <c r="D33" s="79"/>
      <c r="E33" s="79"/>
      <c r="F33" s="79"/>
      <c r="H33" s="5">
        <f t="shared" si="1"/>
        <v>0</v>
      </c>
      <c r="I33" s="5">
        <f t="shared" si="2"/>
        <v>2.800000000000001E-5</v>
      </c>
      <c r="J33" s="5">
        <f>COUNTIFS('C-E'!$F$6:$F$994,PCMSO!C33)</f>
        <v>0</v>
      </c>
      <c r="K33" s="5">
        <f>COUNTIFS('C-E'!$F$6:$F$994,PCMSO!$C33,'C-E'!$I$6:$I$994,PCMSO!K$5)</f>
        <v>0</v>
      </c>
      <c r="L33" s="5">
        <f>COUNTIFS('C-E'!$F$6:$F$994,PCMSO!$C33,'C-E'!$I$6:$I$994,PCMSO!L$5)</f>
        <v>0</v>
      </c>
    </row>
    <row r="34" spans="2:12" ht="30" customHeight="1" x14ac:dyDescent="0.25">
      <c r="B34" s="5">
        <f t="shared" si="0"/>
        <v>2.900000000000001E-5</v>
      </c>
      <c r="C34" s="79"/>
      <c r="D34" s="79"/>
      <c r="E34" s="79"/>
      <c r="F34" s="79"/>
      <c r="H34" s="5">
        <f t="shared" si="1"/>
        <v>0</v>
      </c>
      <c r="I34" s="5">
        <f t="shared" si="2"/>
        <v>2.900000000000001E-5</v>
      </c>
      <c r="J34" s="5">
        <f>COUNTIFS('C-E'!$F$6:$F$994,PCMSO!C34)</f>
        <v>0</v>
      </c>
      <c r="K34" s="5">
        <f>COUNTIFS('C-E'!$F$6:$F$994,PCMSO!$C34,'C-E'!$I$6:$I$994,PCMSO!K$5)</f>
        <v>0</v>
      </c>
      <c r="L34" s="5">
        <f>COUNTIFS('C-E'!$F$6:$F$994,PCMSO!$C34,'C-E'!$I$6:$I$994,PCMSO!L$5)</f>
        <v>0</v>
      </c>
    </row>
    <row r="35" spans="2:12" ht="30" customHeight="1" x14ac:dyDescent="0.25">
      <c r="B35" s="5">
        <f t="shared" si="0"/>
        <v>3.0000000000000011E-5</v>
      </c>
      <c r="C35" s="79"/>
      <c r="D35" s="79"/>
      <c r="E35" s="79"/>
      <c r="F35" s="79"/>
      <c r="H35" s="5">
        <f t="shared" si="1"/>
        <v>0</v>
      </c>
      <c r="I35" s="5">
        <f t="shared" si="2"/>
        <v>3.0000000000000011E-5</v>
      </c>
      <c r="J35" s="5">
        <f>COUNTIFS('C-E'!$F$6:$F$994,PCMSO!C35)</f>
        <v>0</v>
      </c>
      <c r="K35" s="5">
        <f>COUNTIFS('C-E'!$F$6:$F$994,PCMSO!$C35,'C-E'!$I$6:$I$994,PCMSO!K$5)</f>
        <v>0</v>
      </c>
      <c r="L35" s="5">
        <f>COUNTIFS('C-E'!$F$6:$F$994,PCMSO!$C35,'C-E'!$I$6:$I$994,PCMSO!L$5)</f>
        <v>0</v>
      </c>
    </row>
    <row r="36" spans="2:12" ht="30" customHeight="1" x14ac:dyDescent="0.25">
      <c r="B36" s="5">
        <f t="shared" si="0"/>
        <v>3.1000000000000008E-5</v>
      </c>
      <c r="C36" s="79"/>
      <c r="D36" s="79"/>
      <c r="E36" s="79"/>
      <c r="F36" s="79"/>
      <c r="H36" s="5">
        <f t="shared" si="1"/>
        <v>0</v>
      </c>
      <c r="I36" s="5">
        <f t="shared" si="2"/>
        <v>3.1000000000000008E-5</v>
      </c>
      <c r="J36" s="5">
        <f>COUNTIFS('C-E'!$F$6:$F$994,PCMSO!C36)</f>
        <v>0</v>
      </c>
      <c r="K36" s="5">
        <f>COUNTIFS('C-E'!$F$6:$F$994,PCMSO!$C36,'C-E'!$I$6:$I$994,PCMSO!K$5)</f>
        <v>0</v>
      </c>
      <c r="L36" s="5">
        <f>COUNTIFS('C-E'!$F$6:$F$994,PCMSO!$C36,'C-E'!$I$6:$I$994,PCMSO!L$5)</f>
        <v>0</v>
      </c>
    </row>
    <row r="37" spans="2:12" ht="30" customHeight="1" x14ac:dyDescent="0.25">
      <c r="B37" s="5">
        <f t="shared" si="0"/>
        <v>3.2000000000000005E-5</v>
      </c>
      <c r="C37" s="79"/>
      <c r="D37" s="79"/>
      <c r="E37" s="79"/>
      <c r="F37" s="79"/>
      <c r="H37" s="5">
        <f t="shared" si="1"/>
        <v>0</v>
      </c>
      <c r="I37" s="5">
        <f t="shared" si="2"/>
        <v>3.2000000000000005E-5</v>
      </c>
      <c r="J37" s="5">
        <f>COUNTIFS('C-E'!$F$6:$F$994,PCMSO!C37)</f>
        <v>0</v>
      </c>
      <c r="K37" s="5">
        <f>COUNTIFS('C-E'!$F$6:$F$994,PCMSO!$C37,'C-E'!$I$6:$I$994,PCMSO!K$5)</f>
        <v>0</v>
      </c>
      <c r="L37" s="5">
        <f>COUNTIFS('C-E'!$F$6:$F$994,PCMSO!$C37,'C-E'!$I$6:$I$994,PCMSO!L$5)</f>
        <v>0</v>
      </c>
    </row>
    <row r="38" spans="2:12" ht="30" customHeight="1" x14ac:dyDescent="0.25">
      <c r="B38" s="5">
        <f t="shared" si="0"/>
        <v>3.3000000000000003E-5</v>
      </c>
      <c r="C38" s="79"/>
      <c r="D38" s="79"/>
      <c r="E38" s="79"/>
      <c r="F38" s="79"/>
      <c r="H38" s="5">
        <f t="shared" si="1"/>
        <v>0</v>
      </c>
      <c r="I38" s="5">
        <f t="shared" si="2"/>
        <v>3.3000000000000003E-5</v>
      </c>
      <c r="J38" s="5">
        <f>COUNTIFS('C-E'!$F$6:$F$994,PCMSO!C38)</f>
        <v>0</v>
      </c>
      <c r="K38" s="5">
        <f>COUNTIFS('C-E'!$F$6:$F$994,PCMSO!$C38,'C-E'!$I$6:$I$994,PCMSO!K$5)</f>
        <v>0</v>
      </c>
      <c r="L38" s="5">
        <f>COUNTIFS('C-E'!$F$6:$F$994,PCMSO!$C38,'C-E'!$I$6:$I$994,PCMSO!L$5)</f>
        <v>0</v>
      </c>
    </row>
    <row r="39" spans="2:12" ht="30" customHeight="1" x14ac:dyDescent="0.25">
      <c r="B39" s="5">
        <f t="shared" si="0"/>
        <v>3.4E-5</v>
      </c>
      <c r="C39" s="79"/>
      <c r="D39" s="79"/>
      <c r="E39" s="79"/>
      <c r="F39" s="79"/>
      <c r="H39" s="5">
        <f t="shared" si="1"/>
        <v>0</v>
      </c>
      <c r="I39" s="5">
        <f t="shared" si="2"/>
        <v>3.4E-5</v>
      </c>
      <c r="J39" s="5">
        <f>COUNTIFS('C-E'!$F$6:$F$994,PCMSO!C39)</f>
        <v>0</v>
      </c>
      <c r="K39" s="5">
        <f>COUNTIFS('C-E'!$F$6:$F$994,PCMSO!$C39,'C-E'!$I$6:$I$994,PCMSO!K$5)</f>
        <v>0</v>
      </c>
      <c r="L39" s="5">
        <f>COUNTIFS('C-E'!$F$6:$F$994,PCMSO!$C39,'C-E'!$I$6:$I$994,PCMSO!L$5)</f>
        <v>0</v>
      </c>
    </row>
    <row r="40" spans="2:12" ht="30" customHeight="1" x14ac:dyDescent="0.25">
      <c r="B40" s="5">
        <f t="shared" si="0"/>
        <v>3.4999999999999997E-5</v>
      </c>
      <c r="C40" s="79"/>
      <c r="D40" s="79"/>
      <c r="E40" s="79"/>
      <c r="F40" s="79"/>
      <c r="H40" s="5">
        <f t="shared" si="1"/>
        <v>0</v>
      </c>
      <c r="I40" s="5">
        <f t="shared" si="2"/>
        <v>3.4999999999999997E-5</v>
      </c>
      <c r="J40" s="5">
        <f>COUNTIFS('C-E'!$F$6:$F$994,PCMSO!C40)</f>
        <v>0</v>
      </c>
      <c r="K40" s="5">
        <f>COUNTIFS('C-E'!$F$6:$F$994,PCMSO!$C40,'C-E'!$I$6:$I$994,PCMSO!K$5)</f>
        <v>0</v>
      </c>
      <c r="L40" s="5">
        <f>COUNTIFS('C-E'!$F$6:$F$994,PCMSO!$C40,'C-E'!$I$6:$I$994,PCMSO!L$5)</f>
        <v>0</v>
      </c>
    </row>
    <row r="41" spans="2:12" ht="30" customHeight="1" x14ac:dyDescent="0.25">
      <c r="B41" s="5">
        <f t="shared" si="0"/>
        <v>3.5999999999999994E-5</v>
      </c>
      <c r="C41" s="79"/>
      <c r="D41" s="79"/>
      <c r="E41" s="79"/>
      <c r="F41" s="79"/>
      <c r="H41" s="5">
        <f t="shared" si="1"/>
        <v>0</v>
      </c>
      <c r="I41" s="5">
        <f t="shared" si="2"/>
        <v>3.5999999999999994E-5</v>
      </c>
      <c r="J41" s="5">
        <f>COUNTIFS('C-E'!$F$6:$F$994,PCMSO!C41)</f>
        <v>0</v>
      </c>
      <c r="K41" s="5">
        <f>COUNTIFS('C-E'!$F$6:$F$994,PCMSO!$C41,'C-E'!$I$6:$I$994,PCMSO!K$5)</f>
        <v>0</v>
      </c>
      <c r="L41" s="5">
        <f>COUNTIFS('C-E'!$F$6:$F$994,PCMSO!$C41,'C-E'!$I$6:$I$994,PCMSO!L$5)</f>
        <v>0</v>
      </c>
    </row>
    <row r="42" spans="2:12" ht="30" customHeight="1" x14ac:dyDescent="0.25">
      <c r="B42" s="5">
        <f t="shared" si="0"/>
        <v>3.6999999999999991E-5</v>
      </c>
      <c r="C42" s="79"/>
      <c r="D42" s="79"/>
      <c r="E42" s="79"/>
      <c r="F42" s="79"/>
      <c r="H42" s="5">
        <f t="shared" si="1"/>
        <v>0</v>
      </c>
      <c r="I42" s="5">
        <f t="shared" si="2"/>
        <v>3.6999999999999991E-5</v>
      </c>
      <c r="J42" s="5">
        <f>COUNTIFS('C-E'!$F$6:$F$994,PCMSO!C42)</f>
        <v>0</v>
      </c>
      <c r="K42" s="5">
        <f>COUNTIFS('C-E'!$F$6:$F$994,PCMSO!$C42,'C-E'!$I$6:$I$994,PCMSO!K$5)</f>
        <v>0</v>
      </c>
      <c r="L42" s="5">
        <f>COUNTIFS('C-E'!$F$6:$F$994,PCMSO!$C42,'C-E'!$I$6:$I$994,PCMSO!L$5)</f>
        <v>0</v>
      </c>
    </row>
    <row r="43" spans="2:12" ht="30" customHeight="1" x14ac:dyDescent="0.25">
      <c r="B43" s="5">
        <f t="shared" si="0"/>
        <v>3.7999999999999989E-5</v>
      </c>
      <c r="C43" s="79"/>
      <c r="D43" s="79"/>
      <c r="E43" s="79"/>
      <c r="F43" s="79"/>
      <c r="H43" s="5">
        <f t="shared" si="1"/>
        <v>0</v>
      </c>
      <c r="I43" s="5">
        <f t="shared" si="2"/>
        <v>3.7999999999999989E-5</v>
      </c>
      <c r="J43" s="5">
        <f>COUNTIFS('C-E'!$F$6:$F$994,PCMSO!C43)</f>
        <v>0</v>
      </c>
      <c r="K43" s="5">
        <f>COUNTIFS('C-E'!$F$6:$F$994,PCMSO!$C43,'C-E'!$I$6:$I$994,PCMSO!K$5)</f>
        <v>0</v>
      </c>
      <c r="L43" s="5">
        <f>COUNTIFS('C-E'!$F$6:$F$994,PCMSO!$C43,'C-E'!$I$6:$I$994,PCMSO!L$5)</f>
        <v>0</v>
      </c>
    </row>
    <row r="44" spans="2:12" ht="30" customHeight="1" x14ac:dyDescent="0.25">
      <c r="B44" s="5">
        <f t="shared" si="0"/>
        <v>3.8999999999999986E-5</v>
      </c>
      <c r="C44" s="79"/>
      <c r="D44" s="79"/>
      <c r="E44" s="79"/>
      <c r="F44" s="79"/>
      <c r="H44" s="5">
        <f t="shared" si="1"/>
        <v>0</v>
      </c>
      <c r="I44" s="5">
        <f t="shared" si="2"/>
        <v>3.8999999999999986E-5</v>
      </c>
      <c r="J44" s="5">
        <f>COUNTIFS('C-E'!$F$6:$F$994,PCMSO!C44)</f>
        <v>0</v>
      </c>
      <c r="K44" s="5">
        <f>COUNTIFS('C-E'!$F$6:$F$994,PCMSO!$C44,'C-E'!$I$6:$I$994,PCMSO!K$5)</f>
        <v>0</v>
      </c>
      <c r="L44" s="5">
        <f>COUNTIFS('C-E'!$F$6:$F$994,PCMSO!$C44,'C-E'!$I$6:$I$994,PCMSO!L$5)</f>
        <v>0</v>
      </c>
    </row>
    <row r="45" spans="2:12" ht="30" customHeight="1" x14ac:dyDescent="0.25">
      <c r="B45" s="5">
        <f t="shared" si="0"/>
        <v>3.9999999999999983E-5</v>
      </c>
      <c r="C45" s="79"/>
      <c r="D45" s="79"/>
      <c r="E45" s="79"/>
      <c r="F45" s="79"/>
      <c r="H45" s="5">
        <f t="shared" si="1"/>
        <v>0</v>
      </c>
      <c r="I45" s="5">
        <f t="shared" si="2"/>
        <v>3.9999999999999983E-5</v>
      </c>
      <c r="J45" s="5">
        <f>COUNTIFS('C-E'!$F$6:$F$994,PCMSO!C45)</f>
        <v>0</v>
      </c>
      <c r="K45" s="5">
        <f>COUNTIFS('C-E'!$F$6:$F$994,PCMSO!$C45,'C-E'!$I$6:$I$994,PCMSO!K$5)</f>
        <v>0</v>
      </c>
      <c r="L45" s="5">
        <f>COUNTIFS('C-E'!$F$6:$F$994,PCMSO!$C45,'C-E'!$I$6:$I$994,PCMSO!L$5)</f>
        <v>0</v>
      </c>
    </row>
    <row r="46" spans="2:12" ht="30" customHeight="1" x14ac:dyDescent="0.25">
      <c r="B46" s="5">
        <f t="shared" si="0"/>
        <v>4.099999999999998E-5</v>
      </c>
      <c r="C46" s="79"/>
      <c r="D46" s="79"/>
      <c r="E46" s="79"/>
      <c r="F46" s="79"/>
      <c r="H46" s="5">
        <f t="shared" si="1"/>
        <v>0</v>
      </c>
      <c r="I46" s="5">
        <f t="shared" si="2"/>
        <v>4.099999999999998E-5</v>
      </c>
      <c r="J46" s="5">
        <f>COUNTIFS('C-E'!$F$6:$F$994,PCMSO!C46)</f>
        <v>0</v>
      </c>
      <c r="K46" s="5">
        <f>COUNTIFS('C-E'!$F$6:$F$994,PCMSO!$C46,'C-E'!$I$6:$I$994,PCMSO!K$5)</f>
        <v>0</v>
      </c>
      <c r="L46" s="5">
        <f>COUNTIFS('C-E'!$F$6:$F$994,PCMSO!$C46,'C-E'!$I$6:$I$994,PCMSO!L$5)</f>
        <v>0</v>
      </c>
    </row>
    <row r="47" spans="2:12" ht="30" customHeight="1" x14ac:dyDescent="0.25">
      <c r="B47" s="5">
        <f t="shared" si="0"/>
        <v>4.1999999999999977E-5</v>
      </c>
      <c r="C47" s="79"/>
      <c r="D47" s="79"/>
      <c r="E47" s="79"/>
      <c r="F47" s="79"/>
      <c r="H47" s="5">
        <f t="shared" si="1"/>
        <v>0</v>
      </c>
      <c r="I47" s="5">
        <f t="shared" si="2"/>
        <v>4.1999999999999977E-5</v>
      </c>
      <c r="J47" s="5">
        <f>COUNTIFS('C-E'!$F$6:$F$994,PCMSO!C47)</f>
        <v>0</v>
      </c>
      <c r="K47" s="5">
        <f>COUNTIFS('C-E'!$F$6:$F$994,PCMSO!$C47,'C-E'!$I$6:$I$994,PCMSO!K$5)</f>
        <v>0</v>
      </c>
      <c r="L47" s="5">
        <f>COUNTIFS('C-E'!$F$6:$F$994,PCMSO!$C47,'C-E'!$I$6:$I$994,PCMSO!L$5)</f>
        <v>0</v>
      </c>
    </row>
    <row r="48" spans="2:12" ht="30" customHeight="1" x14ac:dyDescent="0.25">
      <c r="B48" s="5">
        <f t="shared" si="0"/>
        <v>4.2999999999999975E-5</v>
      </c>
      <c r="C48" s="79"/>
      <c r="D48" s="79"/>
      <c r="E48" s="79"/>
      <c r="F48" s="79"/>
      <c r="H48" s="5">
        <f t="shared" si="1"/>
        <v>0</v>
      </c>
      <c r="I48" s="5">
        <f t="shared" si="2"/>
        <v>4.2999999999999975E-5</v>
      </c>
      <c r="J48" s="5">
        <f>COUNTIFS('C-E'!$F$6:$F$994,PCMSO!C48)</f>
        <v>0</v>
      </c>
      <c r="K48" s="5">
        <f>COUNTIFS('C-E'!$F$6:$F$994,PCMSO!$C48,'C-E'!$I$6:$I$994,PCMSO!K$5)</f>
        <v>0</v>
      </c>
      <c r="L48" s="5">
        <f>COUNTIFS('C-E'!$F$6:$F$994,PCMSO!$C48,'C-E'!$I$6:$I$994,PCMSO!L$5)</f>
        <v>0</v>
      </c>
    </row>
    <row r="49" spans="2:12" ht="30" customHeight="1" x14ac:dyDescent="0.25">
      <c r="B49" s="5">
        <f t="shared" si="0"/>
        <v>4.3999999999999972E-5</v>
      </c>
      <c r="C49" s="79"/>
      <c r="D49" s="79"/>
      <c r="E49" s="79"/>
      <c r="F49" s="79"/>
      <c r="H49" s="5">
        <f t="shared" si="1"/>
        <v>0</v>
      </c>
      <c r="I49" s="5">
        <f t="shared" si="2"/>
        <v>4.3999999999999972E-5</v>
      </c>
      <c r="J49" s="5">
        <f>COUNTIFS('C-E'!$F$6:$F$994,PCMSO!C49)</f>
        <v>0</v>
      </c>
      <c r="K49" s="5">
        <f>COUNTIFS('C-E'!$F$6:$F$994,PCMSO!$C49,'C-E'!$I$6:$I$994,PCMSO!K$5)</f>
        <v>0</v>
      </c>
      <c r="L49" s="5">
        <f>COUNTIFS('C-E'!$F$6:$F$994,PCMSO!$C49,'C-E'!$I$6:$I$994,PCMSO!L$5)</f>
        <v>0</v>
      </c>
    </row>
    <row r="50" spans="2:12" ht="30" customHeight="1" x14ac:dyDescent="0.25">
      <c r="B50" s="5">
        <f t="shared" si="0"/>
        <v>4.4999999999999969E-5</v>
      </c>
      <c r="C50" s="79"/>
      <c r="D50" s="79"/>
      <c r="E50" s="79"/>
      <c r="F50" s="79"/>
      <c r="H50" s="5">
        <f t="shared" si="1"/>
        <v>0</v>
      </c>
      <c r="I50" s="5">
        <f t="shared" si="2"/>
        <v>4.4999999999999969E-5</v>
      </c>
      <c r="J50" s="5">
        <f>COUNTIFS('C-E'!$F$6:$F$994,PCMSO!C50)</f>
        <v>0</v>
      </c>
      <c r="K50" s="5">
        <f>COUNTIFS('C-E'!$F$6:$F$994,PCMSO!$C50,'C-E'!$I$6:$I$994,PCMSO!K$5)</f>
        <v>0</v>
      </c>
      <c r="L50" s="5">
        <f>COUNTIFS('C-E'!$F$6:$F$994,PCMSO!$C50,'C-E'!$I$6:$I$994,PCMSO!L$5)</f>
        <v>0</v>
      </c>
    </row>
    <row r="51" spans="2:12" ht="30" customHeight="1" x14ac:dyDescent="0.25">
      <c r="B51" s="5">
        <f t="shared" si="0"/>
        <v>4.5999999999999966E-5</v>
      </c>
      <c r="C51" s="79"/>
      <c r="D51" s="79"/>
      <c r="E51" s="79"/>
      <c r="F51" s="79"/>
      <c r="H51" s="5">
        <f t="shared" si="1"/>
        <v>0</v>
      </c>
      <c r="I51" s="5">
        <f t="shared" si="2"/>
        <v>4.5999999999999966E-5</v>
      </c>
      <c r="J51" s="5">
        <f>COUNTIFS('C-E'!$F$6:$F$994,PCMSO!C51)</f>
        <v>0</v>
      </c>
      <c r="K51" s="5">
        <f>COUNTIFS('C-E'!$F$6:$F$994,PCMSO!$C51,'C-E'!$I$6:$I$994,PCMSO!K$5)</f>
        <v>0</v>
      </c>
      <c r="L51" s="5">
        <f>COUNTIFS('C-E'!$F$6:$F$994,PCMSO!$C51,'C-E'!$I$6:$I$994,PCMSO!L$5)</f>
        <v>0</v>
      </c>
    </row>
    <row r="52" spans="2:12" ht="30" customHeight="1" x14ac:dyDescent="0.25">
      <c r="B52" s="5">
        <f t="shared" si="0"/>
        <v>4.6999999999999963E-5</v>
      </c>
      <c r="C52" s="79"/>
      <c r="D52" s="79"/>
      <c r="E52" s="79"/>
      <c r="F52" s="79"/>
      <c r="H52" s="5">
        <f t="shared" si="1"/>
        <v>0</v>
      </c>
      <c r="I52" s="5">
        <f t="shared" si="2"/>
        <v>4.6999999999999963E-5</v>
      </c>
      <c r="J52" s="5">
        <f>COUNTIFS('C-E'!$F$6:$F$994,PCMSO!C52)</f>
        <v>0</v>
      </c>
      <c r="K52" s="5">
        <f>COUNTIFS('C-E'!$F$6:$F$994,PCMSO!$C52,'C-E'!$I$6:$I$994,PCMSO!K$5)</f>
        <v>0</v>
      </c>
      <c r="L52" s="5">
        <f>COUNTIFS('C-E'!$F$6:$F$994,PCMSO!$C52,'C-E'!$I$6:$I$994,PCMSO!L$5)</f>
        <v>0</v>
      </c>
    </row>
    <row r="53" spans="2:12" ht="30" customHeight="1" x14ac:dyDescent="0.25">
      <c r="B53" s="5">
        <f t="shared" si="0"/>
        <v>4.7999999999999961E-5</v>
      </c>
      <c r="C53" s="79"/>
      <c r="D53" s="79"/>
      <c r="E53" s="79"/>
      <c r="F53" s="79"/>
      <c r="H53" s="5">
        <f t="shared" si="1"/>
        <v>0</v>
      </c>
      <c r="I53" s="5">
        <f t="shared" si="2"/>
        <v>4.7999999999999961E-5</v>
      </c>
      <c r="J53" s="5">
        <f>COUNTIFS('C-E'!$F$6:$F$994,PCMSO!C53)</f>
        <v>0</v>
      </c>
      <c r="K53" s="5">
        <f>COUNTIFS('C-E'!$F$6:$F$994,PCMSO!$C53,'C-E'!$I$6:$I$994,PCMSO!K$5)</f>
        <v>0</v>
      </c>
      <c r="L53" s="5">
        <f>COUNTIFS('C-E'!$F$6:$F$994,PCMSO!$C53,'C-E'!$I$6:$I$994,PCMSO!L$5)</f>
        <v>0</v>
      </c>
    </row>
    <row r="54" spans="2:12" ht="30" customHeight="1" x14ac:dyDescent="0.25">
      <c r="B54" s="5">
        <f t="shared" si="0"/>
        <v>4.8999999999999958E-5</v>
      </c>
      <c r="C54" s="79"/>
      <c r="D54" s="79"/>
      <c r="E54" s="79"/>
      <c r="F54" s="79"/>
      <c r="H54" s="5">
        <f t="shared" si="1"/>
        <v>0</v>
      </c>
      <c r="I54" s="5">
        <f t="shared" si="2"/>
        <v>4.8999999999999958E-5</v>
      </c>
      <c r="J54" s="5">
        <f>COUNTIFS('C-E'!$F$6:$F$994,PCMSO!C54)</f>
        <v>0</v>
      </c>
      <c r="K54" s="5">
        <f>COUNTIFS('C-E'!$F$6:$F$994,PCMSO!$C54,'C-E'!$I$6:$I$994,PCMSO!K$5)</f>
        <v>0</v>
      </c>
      <c r="L54" s="5">
        <f>COUNTIFS('C-E'!$F$6:$F$994,PCMSO!$C54,'C-E'!$I$6:$I$994,PCMSO!L$5)</f>
        <v>0</v>
      </c>
    </row>
    <row r="55" spans="2:12" ht="30" customHeight="1" x14ac:dyDescent="0.25">
      <c r="B55" s="5">
        <f t="shared" si="0"/>
        <v>4.9999999999999955E-5</v>
      </c>
      <c r="C55" s="79"/>
      <c r="D55" s="79"/>
      <c r="E55" s="79"/>
      <c r="F55" s="79"/>
      <c r="H55" s="5">
        <f t="shared" si="1"/>
        <v>0</v>
      </c>
      <c r="I55" s="5">
        <f t="shared" si="2"/>
        <v>4.9999999999999955E-5</v>
      </c>
      <c r="J55" s="5">
        <f>COUNTIFS('C-E'!$F$6:$F$994,PCMSO!C55)</f>
        <v>0</v>
      </c>
      <c r="K55" s="5">
        <f>COUNTIFS('C-E'!$F$6:$F$994,PCMSO!$C55,'C-E'!$I$6:$I$994,PCMSO!K$5)</f>
        <v>0</v>
      </c>
      <c r="L55" s="5">
        <f>COUNTIFS('C-E'!$F$6:$F$994,PCMSO!$C55,'C-E'!$I$6:$I$994,PCMSO!L$5)</f>
        <v>0</v>
      </c>
    </row>
    <row r="56" spans="2:12" ht="30" customHeight="1" x14ac:dyDescent="0.25">
      <c r="B56" s="5">
        <f t="shared" si="0"/>
        <v>5.0999999999999952E-5</v>
      </c>
      <c r="C56" s="79"/>
      <c r="D56" s="79"/>
      <c r="E56" s="79"/>
      <c r="F56" s="79"/>
      <c r="H56" s="5">
        <f t="shared" si="1"/>
        <v>0</v>
      </c>
      <c r="I56" s="5">
        <f t="shared" si="2"/>
        <v>5.0999999999999952E-5</v>
      </c>
      <c r="J56" s="5">
        <f>COUNTIFS('C-E'!$F$6:$F$994,PCMSO!C56)</f>
        <v>0</v>
      </c>
      <c r="K56" s="5">
        <f>COUNTIFS('C-E'!$F$6:$F$994,PCMSO!$C56,'C-E'!$I$6:$I$994,PCMSO!K$5)</f>
        <v>0</v>
      </c>
      <c r="L56" s="5">
        <f>COUNTIFS('C-E'!$F$6:$F$994,PCMSO!$C56,'C-E'!$I$6:$I$994,PCMSO!L$5)</f>
        <v>0</v>
      </c>
    </row>
    <row r="57" spans="2:12" ht="30" customHeight="1" x14ac:dyDescent="0.25">
      <c r="B57" s="5">
        <f t="shared" si="0"/>
        <v>5.1999999999999949E-5</v>
      </c>
      <c r="C57" s="79"/>
      <c r="D57" s="79"/>
      <c r="E57" s="79"/>
      <c r="F57" s="79"/>
      <c r="H57" s="5">
        <f t="shared" si="1"/>
        <v>0</v>
      </c>
      <c r="I57" s="5">
        <f t="shared" si="2"/>
        <v>5.1999999999999949E-5</v>
      </c>
      <c r="J57" s="5">
        <f>COUNTIFS('C-E'!$F$6:$F$994,PCMSO!C57)</f>
        <v>0</v>
      </c>
      <c r="K57" s="5">
        <f>COUNTIFS('C-E'!$F$6:$F$994,PCMSO!$C57,'C-E'!$I$6:$I$994,PCMSO!K$5)</f>
        <v>0</v>
      </c>
      <c r="L57" s="5">
        <f>COUNTIFS('C-E'!$F$6:$F$994,PCMSO!$C57,'C-E'!$I$6:$I$994,PCMSO!L$5)</f>
        <v>0</v>
      </c>
    </row>
    <row r="58" spans="2:12" ht="30" customHeight="1" x14ac:dyDescent="0.25">
      <c r="B58" s="5">
        <f t="shared" si="0"/>
        <v>5.2999999999999947E-5</v>
      </c>
      <c r="C58" s="79"/>
      <c r="D58" s="79"/>
      <c r="E58" s="79"/>
      <c r="F58" s="79"/>
      <c r="H58" s="5">
        <f t="shared" si="1"/>
        <v>0</v>
      </c>
      <c r="I58" s="5">
        <f t="shared" si="2"/>
        <v>5.2999999999999947E-5</v>
      </c>
      <c r="J58" s="5">
        <f>COUNTIFS('C-E'!$F$6:$F$994,PCMSO!C58)</f>
        <v>0</v>
      </c>
      <c r="K58" s="5">
        <f>COUNTIFS('C-E'!$F$6:$F$994,PCMSO!$C58,'C-E'!$I$6:$I$994,PCMSO!K$5)</f>
        <v>0</v>
      </c>
      <c r="L58" s="5">
        <f>COUNTIFS('C-E'!$F$6:$F$994,PCMSO!$C58,'C-E'!$I$6:$I$994,PCMSO!L$5)</f>
        <v>0</v>
      </c>
    </row>
    <row r="59" spans="2:12" ht="30" customHeight="1" x14ac:dyDescent="0.25">
      <c r="B59" s="5">
        <f t="shared" si="0"/>
        <v>5.3999999999999944E-5</v>
      </c>
      <c r="C59" s="79"/>
      <c r="D59" s="79"/>
      <c r="E59" s="79"/>
      <c r="F59" s="79"/>
      <c r="H59" s="5">
        <f t="shared" si="1"/>
        <v>0</v>
      </c>
      <c r="I59" s="5">
        <f t="shared" si="2"/>
        <v>5.3999999999999944E-5</v>
      </c>
      <c r="J59" s="5">
        <f>COUNTIFS('C-E'!$F$6:$F$994,PCMSO!C59)</f>
        <v>0</v>
      </c>
      <c r="K59" s="5">
        <f>COUNTIFS('C-E'!$F$6:$F$994,PCMSO!$C59,'C-E'!$I$6:$I$994,PCMSO!K$5)</f>
        <v>0</v>
      </c>
      <c r="L59" s="5">
        <f>COUNTIFS('C-E'!$F$6:$F$994,PCMSO!$C59,'C-E'!$I$6:$I$994,PCMSO!L$5)</f>
        <v>0</v>
      </c>
    </row>
    <row r="60" spans="2:12" ht="30" customHeight="1" x14ac:dyDescent="0.25">
      <c r="B60" s="5">
        <f t="shared" si="0"/>
        <v>5.4999999999999941E-5</v>
      </c>
      <c r="C60" s="79"/>
      <c r="D60" s="79"/>
      <c r="E60" s="79"/>
      <c r="F60" s="79"/>
      <c r="H60" s="5">
        <f t="shared" si="1"/>
        <v>0</v>
      </c>
      <c r="I60" s="5">
        <f t="shared" si="2"/>
        <v>5.4999999999999941E-5</v>
      </c>
      <c r="J60" s="5">
        <f>COUNTIFS('C-E'!$F$6:$F$994,PCMSO!C60)</f>
        <v>0</v>
      </c>
      <c r="K60" s="5">
        <f>COUNTIFS('C-E'!$F$6:$F$994,PCMSO!$C60,'C-E'!$I$6:$I$994,PCMSO!K$5)</f>
        <v>0</v>
      </c>
      <c r="L60" s="5">
        <f>COUNTIFS('C-E'!$F$6:$F$994,PCMSO!$C60,'C-E'!$I$6:$I$994,PCMSO!L$5)</f>
        <v>0</v>
      </c>
    </row>
    <row r="61" spans="2:12" ht="30" customHeight="1" x14ac:dyDescent="0.25">
      <c r="B61" s="5">
        <f t="shared" si="0"/>
        <v>5.5999999999999938E-5</v>
      </c>
      <c r="C61" s="79"/>
      <c r="D61" s="79"/>
      <c r="E61" s="79"/>
      <c r="F61" s="79"/>
      <c r="H61" s="5">
        <f t="shared" si="1"/>
        <v>0</v>
      </c>
      <c r="I61" s="5">
        <f t="shared" si="2"/>
        <v>5.5999999999999938E-5</v>
      </c>
      <c r="J61" s="5">
        <f>COUNTIFS('C-E'!$F$6:$F$994,PCMSO!C61)</f>
        <v>0</v>
      </c>
      <c r="K61" s="5">
        <f>COUNTIFS('C-E'!$F$6:$F$994,PCMSO!$C61,'C-E'!$I$6:$I$994,PCMSO!K$5)</f>
        <v>0</v>
      </c>
      <c r="L61" s="5">
        <f>COUNTIFS('C-E'!$F$6:$F$994,PCMSO!$C61,'C-E'!$I$6:$I$994,PCMSO!L$5)</f>
        <v>0</v>
      </c>
    </row>
    <row r="62" spans="2:12" ht="30" customHeight="1" x14ac:dyDescent="0.25">
      <c r="B62" s="5">
        <f t="shared" si="0"/>
        <v>5.6999999999999935E-5</v>
      </c>
      <c r="C62" s="79"/>
      <c r="D62" s="79"/>
      <c r="E62" s="79"/>
      <c r="F62" s="79"/>
      <c r="H62" s="5">
        <f t="shared" si="1"/>
        <v>0</v>
      </c>
      <c r="I62" s="5">
        <f t="shared" si="2"/>
        <v>5.6999999999999935E-5</v>
      </c>
      <c r="J62" s="5">
        <f>COUNTIFS('C-E'!$F$6:$F$994,PCMSO!C62)</f>
        <v>0</v>
      </c>
      <c r="K62" s="5">
        <f>COUNTIFS('C-E'!$F$6:$F$994,PCMSO!$C62,'C-E'!$I$6:$I$994,PCMSO!K$5)</f>
        <v>0</v>
      </c>
      <c r="L62" s="5">
        <f>COUNTIFS('C-E'!$F$6:$F$994,PCMSO!$C62,'C-E'!$I$6:$I$994,PCMSO!L$5)</f>
        <v>0</v>
      </c>
    </row>
    <row r="63" spans="2:12" ht="30" customHeight="1" x14ac:dyDescent="0.25">
      <c r="B63" s="5">
        <f t="shared" si="0"/>
        <v>5.7999999999999933E-5</v>
      </c>
      <c r="C63" s="79"/>
      <c r="D63" s="79"/>
      <c r="E63" s="79"/>
      <c r="F63" s="79"/>
      <c r="H63" s="5">
        <f t="shared" si="1"/>
        <v>0</v>
      </c>
      <c r="I63" s="5">
        <f t="shared" si="2"/>
        <v>5.7999999999999933E-5</v>
      </c>
      <c r="J63" s="5">
        <f>COUNTIFS('C-E'!$F$6:$F$994,PCMSO!C63)</f>
        <v>0</v>
      </c>
      <c r="K63" s="5">
        <f>COUNTIFS('C-E'!$F$6:$F$994,PCMSO!$C63,'C-E'!$I$6:$I$994,PCMSO!K$5)</f>
        <v>0</v>
      </c>
      <c r="L63" s="5">
        <f>COUNTIFS('C-E'!$F$6:$F$994,PCMSO!$C63,'C-E'!$I$6:$I$994,PCMSO!L$5)</f>
        <v>0</v>
      </c>
    </row>
    <row r="64" spans="2:12" ht="30" customHeight="1" x14ac:dyDescent="0.25">
      <c r="B64" s="5">
        <f t="shared" si="0"/>
        <v>5.899999999999993E-5</v>
      </c>
      <c r="C64" s="79"/>
      <c r="D64" s="79"/>
      <c r="E64" s="79"/>
      <c r="F64" s="79"/>
      <c r="H64" s="5">
        <f t="shared" si="1"/>
        <v>0</v>
      </c>
      <c r="I64" s="5">
        <f t="shared" si="2"/>
        <v>5.899999999999993E-5</v>
      </c>
      <c r="J64" s="5">
        <f>COUNTIFS('C-E'!$F$6:$F$994,PCMSO!C64)</f>
        <v>0</v>
      </c>
      <c r="K64" s="5">
        <f>COUNTIFS('C-E'!$F$6:$F$994,PCMSO!$C64,'C-E'!$I$6:$I$994,PCMSO!K$5)</f>
        <v>0</v>
      </c>
      <c r="L64" s="5">
        <f>COUNTIFS('C-E'!$F$6:$F$994,PCMSO!$C64,'C-E'!$I$6:$I$994,PCMSO!L$5)</f>
        <v>0</v>
      </c>
    </row>
    <row r="65" spans="2:12" ht="30" customHeight="1" x14ac:dyDescent="0.25">
      <c r="B65" s="5">
        <f t="shared" si="0"/>
        <v>5.9999999999999927E-5</v>
      </c>
      <c r="C65" s="79"/>
      <c r="D65" s="79"/>
      <c r="E65" s="79"/>
      <c r="F65" s="79"/>
      <c r="H65" s="5">
        <f t="shared" si="1"/>
        <v>0</v>
      </c>
      <c r="I65" s="5">
        <f t="shared" si="2"/>
        <v>5.9999999999999927E-5</v>
      </c>
      <c r="J65" s="5">
        <f>COUNTIFS('C-E'!$F$6:$F$994,PCMSO!C65)</f>
        <v>0</v>
      </c>
      <c r="K65" s="5">
        <f>COUNTIFS('C-E'!$F$6:$F$994,PCMSO!$C65,'C-E'!$I$6:$I$994,PCMSO!K$5)</f>
        <v>0</v>
      </c>
      <c r="L65" s="5">
        <f>COUNTIFS('C-E'!$F$6:$F$994,PCMSO!$C65,'C-E'!$I$6:$I$994,PCMSO!L$5)</f>
        <v>0</v>
      </c>
    </row>
    <row r="66" spans="2:12" ht="30" customHeight="1" x14ac:dyDescent="0.25">
      <c r="B66" s="5">
        <f t="shared" si="0"/>
        <v>6.0999999999999924E-5</v>
      </c>
      <c r="C66" s="79"/>
      <c r="D66" s="79"/>
      <c r="E66" s="79"/>
      <c r="F66" s="79"/>
      <c r="H66" s="5">
        <f t="shared" si="1"/>
        <v>0</v>
      </c>
      <c r="I66" s="5">
        <f t="shared" si="2"/>
        <v>6.0999999999999924E-5</v>
      </c>
      <c r="J66" s="5">
        <f>COUNTIFS('C-E'!$F$6:$F$994,PCMSO!C66)</f>
        <v>0</v>
      </c>
      <c r="K66" s="5">
        <f>COUNTIFS('C-E'!$F$6:$F$994,PCMSO!$C66,'C-E'!$I$6:$I$994,PCMSO!K$5)</f>
        <v>0</v>
      </c>
      <c r="L66" s="5">
        <f>COUNTIFS('C-E'!$F$6:$F$994,PCMSO!$C66,'C-E'!$I$6:$I$994,PCMSO!L$5)</f>
        <v>0</v>
      </c>
    </row>
    <row r="67" spans="2:12" ht="30" customHeight="1" x14ac:dyDescent="0.25">
      <c r="B67" s="5">
        <f t="shared" si="0"/>
        <v>6.1999999999999921E-5</v>
      </c>
      <c r="C67" s="79"/>
      <c r="D67" s="79"/>
      <c r="E67" s="79"/>
      <c r="F67" s="79"/>
      <c r="H67" s="5">
        <f t="shared" si="1"/>
        <v>0</v>
      </c>
      <c r="I67" s="5">
        <f t="shared" si="2"/>
        <v>6.1999999999999921E-5</v>
      </c>
      <c r="J67" s="5">
        <f>COUNTIFS('C-E'!$F$6:$F$994,PCMSO!C67)</f>
        <v>0</v>
      </c>
      <c r="K67" s="5">
        <f>COUNTIFS('C-E'!$F$6:$F$994,PCMSO!$C67,'C-E'!$I$6:$I$994,PCMSO!K$5)</f>
        <v>0</v>
      </c>
      <c r="L67" s="5">
        <f>COUNTIFS('C-E'!$F$6:$F$994,PCMSO!$C67,'C-E'!$I$6:$I$994,PCMSO!L$5)</f>
        <v>0</v>
      </c>
    </row>
    <row r="68" spans="2:12" ht="30" customHeight="1" x14ac:dyDescent="0.25">
      <c r="B68" s="5">
        <f t="shared" si="0"/>
        <v>6.2999999999999919E-5</v>
      </c>
      <c r="C68" s="79"/>
      <c r="D68" s="79"/>
      <c r="E68" s="79"/>
      <c r="F68" s="79"/>
      <c r="H68" s="5">
        <f t="shared" si="1"/>
        <v>0</v>
      </c>
      <c r="I68" s="5">
        <f t="shared" si="2"/>
        <v>6.2999999999999919E-5</v>
      </c>
      <c r="J68" s="5">
        <f>COUNTIFS('C-E'!$F$6:$F$994,PCMSO!C68)</f>
        <v>0</v>
      </c>
      <c r="K68" s="5">
        <f>COUNTIFS('C-E'!$F$6:$F$994,PCMSO!$C68,'C-E'!$I$6:$I$994,PCMSO!K$5)</f>
        <v>0</v>
      </c>
      <c r="L68" s="5">
        <f>COUNTIFS('C-E'!$F$6:$F$994,PCMSO!$C68,'C-E'!$I$6:$I$994,PCMSO!L$5)</f>
        <v>0</v>
      </c>
    </row>
    <row r="69" spans="2:12" ht="30" customHeight="1" x14ac:dyDescent="0.25">
      <c r="B69" s="5">
        <f t="shared" si="0"/>
        <v>6.3999999999999916E-5</v>
      </c>
      <c r="C69" s="79"/>
      <c r="D69" s="79"/>
      <c r="E69" s="79"/>
      <c r="F69" s="79"/>
      <c r="H69" s="5">
        <f t="shared" si="1"/>
        <v>0</v>
      </c>
      <c r="I69" s="5">
        <f t="shared" si="2"/>
        <v>6.3999999999999916E-5</v>
      </c>
      <c r="J69" s="5">
        <f>COUNTIFS('C-E'!$F$6:$F$994,PCMSO!C69)</f>
        <v>0</v>
      </c>
      <c r="K69" s="5">
        <f>COUNTIFS('C-E'!$F$6:$F$994,PCMSO!$C69,'C-E'!$I$6:$I$994,PCMSO!K$5)</f>
        <v>0</v>
      </c>
      <c r="L69" s="5">
        <f>COUNTIFS('C-E'!$F$6:$F$994,PCMSO!$C69,'C-E'!$I$6:$I$994,PCMSO!L$5)</f>
        <v>0</v>
      </c>
    </row>
    <row r="70" spans="2:12" ht="30" customHeight="1" x14ac:dyDescent="0.25">
      <c r="B70" s="5">
        <f t="shared" ref="B70:B133" si="3">SUM(I70:J70)</f>
        <v>6.4999999999999913E-5</v>
      </c>
      <c r="C70" s="79"/>
      <c r="D70" s="79"/>
      <c r="E70" s="79"/>
      <c r="F70" s="79"/>
      <c r="H70" s="5">
        <f t="shared" si="1"/>
        <v>0</v>
      </c>
      <c r="I70" s="5">
        <f t="shared" si="2"/>
        <v>6.4999999999999913E-5</v>
      </c>
      <c r="J70" s="5">
        <f>COUNTIFS('C-E'!$F$6:$F$994,PCMSO!C70)</f>
        <v>0</v>
      </c>
      <c r="K70" s="5">
        <f>COUNTIFS('C-E'!$F$6:$F$994,PCMSO!$C70,'C-E'!$I$6:$I$994,PCMSO!K$5)</f>
        <v>0</v>
      </c>
      <c r="L70" s="5">
        <f>COUNTIFS('C-E'!$F$6:$F$994,PCMSO!$C70,'C-E'!$I$6:$I$994,PCMSO!L$5)</f>
        <v>0</v>
      </c>
    </row>
    <row r="71" spans="2:12" ht="30" customHeight="1" x14ac:dyDescent="0.25">
      <c r="B71" s="5">
        <f t="shared" si="3"/>
        <v>6.599999999999991E-5</v>
      </c>
      <c r="C71" s="79"/>
      <c r="D71" s="79"/>
      <c r="E71" s="79"/>
      <c r="F71" s="79"/>
      <c r="H71" s="5">
        <f t="shared" ref="H71:H134" si="4">C71</f>
        <v>0</v>
      </c>
      <c r="I71" s="5">
        <f t="shared" si="2"/>
        <v>6.599999999999991E-5</v>
      </c>
      <c r="J71" s="5">
        <f>COUNTIFS('C-E'!$F$6:$F$994,PCMSO!C71)</f>
        <v>0</v>
      </c>
      <c r="K71" s="5">
        <f>COUNTIFS('C-E'!$F$6:$F$994,PCMSO!$C71,'C-E'!$I$6:$I$994,PCMSO!K$5)</f>
        <v>0</v>
      </c>
      <c r="L71" s="5">
        <f>COUNTIFS('C-E'!$F$6:$F$994,PCMSO!$C71,'C-E'!$I$6:$I$994,PCMSO!L$5)</f>
        <v>0</v>
      </c>
    </row>
    <row r="72" spans="2:12" ht="30" customHeight="1" x14ac:dyDescent="0.25">
      <c r="B72" s="5">
        <f t="shared" si="3"/>
        <v>6.6999999999999907E-5</v>
      </c>
      <c r="C72" s="79"/>
      <c r="D72" s="79"/>
      <c r="E72" s="79"/>
      <c r="F72" s="79"/>
      <c r="H72" s="5">
        <f t="shared" si="4"/>
        <v>0</v>
      </c>
      <c r="I72" s="5">
        <f t="shared" ref="I72:I135" si="5">I71+$I$6</f>
        <v>6.6999999999999907E-5</v>
      </c>
      <c r="J72" s="5">
        <f>COUNTIFS('C-E'!$F$6:$F$994,PCMSO!C72)</f>
        <v>0</v>
      </c>
      <c r="K72" s="5">
        <f>COUNTIFS('C-E'!$F$6:$F$994,PCMSO!$C72,'C-E'!$I$6:$I$994,PCMSO!K$5)</f>
        <v>0</v>
      </c>
      <c r="L72" s="5">
        <f>COUNTIFS('C-E'!$F$6:$F$994,PCMSO!$C72,'C-E'!$I$6:$I$994,PCMSO!L$5)</f>
        <v>0</v>
      </c>
    </row>
    <row r="73" spans="2:12" ht="30" customHeight="1" x14ac:dyDescent="0.25">
      <c r="B73" s="5">
        <f t="shared" si="3"/>
        <v>6.7999999999999905E-5</v>
      </c>
      <c r="C73" s="79"/>
      <c r="D73" s="79"/>
      <c r="E73" s="79"/>
      <c r="F73" s="79"/>
      <c r="H73" s="5">
        <f t="shared" si="4"/>
        <v>0</v>
      </c>
      <c r="I73" s="5">
        <f t="shared" si="5"/>
        <v>6.7999999999999905E-5</v>
      </c>
      <c r="J73" s="5">
        <f>COUNTIFS('C-E'!$F$6:$F$994,PCMSO!C73)</f>
        <v>0</v>
      </c>
      <c r="K73" s="5">
        <f>COUNTIFS('C-E'!$F$6:$F$994,PCMSO!$C73,'C-E'!$I$6:$I$994,PCMSO!K$5)</f>
        <v>0</v>
      </c>
      <c r="L73" s="5">
        <f>COUNTIFS('C-E'!$F$6:$F$994,PCMSO!$C73,'C-E'!$I$6:$I$994,PCMSO!L$5)</f>
        <v>0</v>
      </c>
    </row>
    <row r="74" spans="2:12" ht="30" customHeight="1" x14ac:dyDescent="0.25">
      <c r="B74" s="5">
        <f t="shared" si="3"/>
        <v>6.8999999999999902E-5</v>
      </c>
      <c r="C74" s="79"/>
      <c r="D74" s="79"/>
      <c r="E74" s="79"/>
      <c r="F74" s="79"/>
      <c r="H74" s="5">
        <f t="shared" si="4"/>
        <v>0</v>
      </c>
      <c r="I74" s="5">
        <f t="shared" si="5"/>
        <v>6.8999999999999902E-5</v>
      </c>
      <c r="J74" s="5">
        <f>COUNTIFS('C-E'!$F$6:$F$994,PCMSO!C74)</f>
        <v>0</v>
      </c>
      <c r="K74" s="5">
        <f>COUNTIFS('C-E'!$F$6:$F$994,PCMSO!$C74,'C-E'!$I$6:$I$994,PCMSO!K$5)</f>
        <v>0</v>
      </c>
      <c r="L74" s="5">
        <f>COUNTIFS('C-E'!$F$6:$F$994,PCMSO!$C74,'C-E'!$I$6:$I$994,PCMSO!L$5)</f>
        <v>0</v>
      </c>
    </row>
    <row r="75" spans="2:12" ht="30" customHeight="1" x14ac:dyDescent="0.25">
      <c r="B75" s="5">
        <f t="shared" si="3"/>
        <v>6.9999999999999899E-5</v>
      </c>
      <c r="C75" s="79"/>
      <c r="D75" s="79"/>
      <c r="E75" s="79"/>
      <c r="F75" s="79"/>
      <c r="H75" s="5">
        <f t="shared" si="4"/>
        <v>0</v>
      </c>
      <c r="I75" s="5">
        <f t="shared" si="5"/>
        <v>6.9999999999999899E-5</v>
      </c>
      <c r="J75" s="5">
        <f>COUNTIFS('C-E'!$F$6:$F$994,PCMSO!C75)</f>
        <v>0</v>
      </c>
      <c r="K75" s="5">
        <f>COUNTIFS('C-E'!$F$6:$F$994,PCMSO!$C75,'C-E'!$I$6:$I$994,PCMSO!K$5)</f>
        <v>0</v>
      </c>
      <c r="L75" s="5">
        <f>COUNTIFS('C-E'!$F$6:$F$994,PCMSO!$C75,'C-E'!$I$6:$I$994,PCMSO!L$5)</f>
        <v>0</v>
      </c>
    </row>
    <row r="76" spans="2:12" ht="30" customHeight="1" x14ac:dyDescent="0.25">
      <c r="B76" s="5">
        <f t="shared" si="3"/>
        <v>7.0999999999999896E-5</v>
      </c>
      <c r="C76" s="79"/>
      <c r="D76" s="79"/>
      <c r="E76" s="79"/>
      <c r="F76" s="79"/>
      <c r="H76" s="5">
        <f t="shared" si="4"/>
        <v>0</v>
      </c>
      <c r="I76" s="5">
        <f t="shared" si="5"/>
        <v>7.0999999999999896E-5</v>
      </c>
      <c r="J76" s="5">
        <f>COUNTIFS('C-E'!$F$6:$F$994,PCMSO!C76)</f>
        <v>0</v>
      </c>
      <c r="K76" s="5">
        <f>COUNTIFS('C-E'!$F$6:$F$994,PCMSO!$C76,'C-E'!$I$6:$I$994,PCMSO!K$5)</f>
        <v>0</v>
      </c>
      <c r="L76" s="5">
        <f>COUNTIFS('C-E'!$F$6:$F$994,PCMSO!$C76,'C-E'!$I$6:$I$994,PCMSO!L$5)</f>
        <v>0</v>
      </c>
    </row>
    <row r="77" spans="2:12" ht="30" customHeight="1" x14ac:dyDescent="0.25">
      <c r="B77" s="5">
        <f t="shared" si="3"/>
        <v>7.1999999999999893E-5</v>
      </c>
      <c r="C77" s="79"/>
      <c r="D77" s="79"/>
      <c r="E77" s="79"/>
      <c r="F77" s="79"/>
      <c r="H77" s="5">
        <f t="shared" si="4"/>
        <v>0</v>
      </c>
      <c r="I77" s="5">
        <f t="shared" si="5"/>
        <v>7.1999999999999893E-5</v>
      </c>
      <c r="J77" s="5">
        <f>COUNTIFS('C-E'!$F$6:$F$994,PCMSO!C77)</f>
        <v>0</v>
      </c>
      <c r="K77" s="5">
        <f>COUNTIFS('C-E'!$F$6:$F$994,PCMSO!$C77,'C-E'!$I$6:$I$994,PCMSO!K$5)</f>
        <v>0</v>
      </c>
      <c r="L77" s="5">
        <f>COUNTIFS('C-E'!$F$6:$F$994,PCMSO!$C77,'C-E'!$I$6:$I$994,PCMSO!L$5)</f>
        <v>0</v>
      </c>
    </row>
    <row r="78" spans="2:12" ht="30" customHeight="1" x14ac:dyDescent="0.25">
      <c r="B78" s="5">
        <f t="shared" si="3"/>
        <v>7.2999999999999891E-5</v>
      </c>
      <c r="C78" s="79"/>
      <c r="D78" s="79"/>
      <c r="E78" s="79"/>
      <c r="F78" s="79"/>
      <c r="H78" s="5">
        <f t="shared" si="4"/>
        <v>0</v>
      </c>
      <c r="I78" s="5">
        <f t="shared" si="5"/>
        <v>7.2999999999999891E-5</v>
      </c>
      <c r="J78" s="5">
        <f>COUNTIFS('C-E'!$F$6:$F$994,PCMSO!C78)</f>
        <v>0</v>
      </c>
      <c r="K78" s="5">
        <f>COUNTIFS('C-E'!$F$6:$F$994,PCMSO!$C78,'C-E'!$I$6:$I$994,PCMSO!K$5)</f>
        <v>0</v>
      </c>
      <c r="L78" s="5">
        <f>COUNTIFS('C-E'!$F$6:$F$994,PCMSO!$C78,'C-E'!$I$6:$I$994,PCMSO!L$5)</f>
        <v>0</v>
      </c>
    </row>
    <row r="79" spans="2:12" ht="30" customHeight="1" x14ac:dyDescent="0.25">
      <c r="B79" s="5">
        <f t="shared" si="3"/>
        <v>7.3999999999999888E-5</v>
      </c>
      <c r="C79" s="79"/>
      <c r="D79" s="79"/>
      <c r="E79" s="79"/>
      <c r="F79" s="79"/>
      <c r="H79" s="5">
        <f t="shared" si="4"/>
        <v>0</v>
      </c>
      <c r="I79" s="5">
        <f t="shared" si="5"/>
        <v>7.3999999999999888E-5</v>
      </c>
      <c r="J79" s="5">
        <f>COUNTIFS('C-E'!$F$6:$F$994,PCMSO!C79)</f>
        <v>0</v>
      </c>
      <c r="K79" s="5">
        <f>COUNTIFS('C-E'!$F$6:$F$994,PCMSO!$C79,'C-E'!$I$6:$I$994,PCMSO!K$5)</f>
        <v>0</v>
      </c>
      <c r="L79" s="5">
        <f>COUNTIFS('C-E'!$F$6:$F$994,PCMSO!$C79,'C-E'!$I$6:$I$994,PCMSO!L$5)</f>
        <v>0</v>
      </c>
    </row>
    <row r="80" spans="2:12" ht="30" customHeight="1" x14ac:dyDescent="0.25">
      <c r="B80" s="5">
        <f t="shared" si="3"/>
        <v>7.4999999999999885E-5</v>
      </c>
      <c r="C80" s="79"/>
      <c r="D80" s="79"/>
      <c r="E80" s="79"/>
      <c r="F80" s="79"/>
      <c r="H80" s="5">
        <f t="shared" si="4"/>
        <v>0</v>
      </c>
      <c r="I80" s="5">
        <f t="shared" si="5"/>
        <v>7.4999999999999885E-5</v>
      </c>
      <c r="J80" s="5">
        <f>COUNTIFS('C-E'!$F$6:$F$994,PCMSO!C80)</f>
        <v>0</v>
      </c>
      <c r="K80" s="5">
        <f>COUNTIFS('C-E'!$F$6:$F$994,PCMSO!$C80,'C-E'!$I$6:$I$994,PCMSO!K$5)</f>
        <v>0</v>
      </c>
      <c r="L80" s="5">
        <f>COUNTIFS('C-E'!$F$6:$F$994,PCMSO!$C80,'C-E'!$I$6:$I$994,PCMSO!L$5)</f>
        <v>0</v>
      </c>
    </row>
    <row r="81" spans="2:12" ht="30" customHeight="1" x14ac:dyDescent="0.25">
      <c r="B81" s="5">
        <f t="shared" si="3"/>
        <v>7.5999999999999882E-5</v>
      </c>
      <c r="C81" s="79"/>
      <c r="D81" s="79"/>
      <c r="E81" s="79"/>
      <c r="F81" s="79"/>
      <c r="H81" s="5">
        <f t="shared" si="4"/>
        <v>0</v>
      </c>
      <c r="I81" s="5">
        <f t="shared" si="5"/>
        <v>7.5999999999999882E-5</v>
      </c>
      <c r="J81" s="5">
        <f>COUNTIFS('C-E'!$F$6:$F$994,PCMSO!C81)</f>
        <v>0</v>
      </c>
      <c r="K81" s="5">
        <f>COUNTIFS('C-E'!$F$6:$F$994,PCMSO!$C81,'C-E'!$I$6:$I$994,PCMSO!K$5)</f>
        <v>0</v>
      </c>
      <c r="L81" s="5">
        <f>COUNTIFS('C-E'!$F$6:$F$994,PCMSO!$C81,'C-E'!$I$6:$I$994,PCMSO!L$5)</f>
        <v>0</v>
      </c>
    </row>
    <row r="82" spans="2:12" ht="30" customHeight="1" x14ac:dyDescent="0.25">
      <c r="B82" s="5">
        <f t="shared" si="3"/>
        <v>7.6999999999999879E-5</v>
      </c>
      <c r="C82" s="79"/>
      <c r="D82" s="79"/>
      <c r="E82" s="79"/>
      <c r="F82" s="79"/>
      <c r="H82" s="5">
        <f t="shared" si="4"/>
        <v>0</v>
      </c>
      <c r="I82" s="5">
        <f t="shared" si="5"/>
        <v>7.6999999999999879E-5</v>
      </c>
      <c r="J82" s="5">
        <f>COUNTIFS('C-E'!$F$6:$F$994,PCMSO!C82)</f>
        <v>0</v>
      </c>
      <c r="K82" s="5">
        <f>COUNTIFS('C-E'!$F$6:$F$994,PCMSO!$C82,'C-E'!$I$6:$I$994,PCMSO!K$5)</f>
        <v>0</v>
      </c>
      <c r="L82" s="5">
        <f>COUNTIFS('C-E'!$F$6:$F$994,PCMSO!$C82,'C-E'!$I$6:$I$994,PCMSO!L$5)</f>
        <v>0</v>
      </c>
    </row>
    <row r="83" spans="2:12" ht="30" customHeight="1" x14ac:dyDescent="0.25">
      <c r="B83" s="5">
        <f t="shared" si="3"/>
        <v>7.7999999999999877E-5</v>
      </c>
      <c r="C83" s="79"/>
      <c r="D83" s="79"/>
      <c r="E83" s="79"/>
      <c r="F83" s="79"/>
      <c r="H83" s="5">
        <f t="shared" si="4"/>
        <v>0</v>
      </c>
      <c r="I83" s="5">
        <f t="shared" si="5"/>
        <v>7.7999999999999877E-5</v>
      </c>
      <c r="J83" s="5">
        <f>COUNTIFS('C-E'!$F$6:$F$994,PCMSO!C83)</f>
        <v>0</v>
      </c>
      <c r="K83" s="5">
        <f>COUNTIFS('C-E'!$F$6:$F$994,PCMSO!$C83,'C-E'!$I$6:$I$994,PCMSO!K$5)</f>
        <v>0</v>
      </c>
      <c r="L83" s="5">
        <f>COUNTIFS('C-E'!$F$6:$F$994,PCMSO!$C83,'C-E'!$I$6:$I$994,PCMSO!L$5)</f>
        <v>0</v>
      </c>
    </row>
    <row r="84" spans="2:12" ht="30" customHeight="1" x14ac:dyDescent="0.25">
      <c r="B84" s="5">
        <f t="shared" si="3"/>
        <v>7.8999999999999874E-5</v>
      </c>
      <c r="C84" s="79"/>
      <c r="D84" s="79"/>
      <c r="E84" s="79"/>
      <c r="F84" s="79"/>
      <c r="H84" s="5">
        <f t="shared" si="4"/>
        <v>0</v>
      </c>
      <c r="I84" s="5">
        <f t="shared" si="5"/>
        <v>7.8999999999999874E-5</v>
      </c>
      <c r="J84" s="5">
        <f>COUNTIFS('C-E'!$F$6:$F$994,PCMSO!C84)</f>
        <v>0</v>
      </c>
      <c r="K84" s="5">
        <f>COUNTIFS('C-E'!$F$6:$F$994,PCMSO!$C84,'C-E'!$I$6:$I$994,PCMSO!K$5)</f>
        <v>0</v>
      </c>
      <c r="L84" s="5">
        <f>COUNTIFS('C-E'!$F$6:$F$994,PCMSO!$C84,'C-E'!$I$6:$I$994,PCMSO!L$5)</f>
        <v>0</v>
      </c>
    </row>
    <row r="85" spans="2:12" ht="30" customHeight="1" x14ac:dyDescent="0.25">
      <c r="B85" s="5">
        <f t="shared" si="3"/>
        <v>7.9999999999999871E-5</v>
      </c>
      <c r="C85" s="79"/>
      <c r="D85" s="79"/>
      <c r="E85" s="79"/>
      <c r="F85" s="79"/>
      <c r="H85" s="5">
        <f t="shared" si="4"/>
        <v>0</v>
      </c>
      <c r="I85" s="5">
        <f t="shared" si="5"/>
        <v>7.9999999999999871E-5</v>
      </c>
      <c r="J85" s="5">
        <f>COUNTIFS('C-E'!$F$6:$F$994,PCMSO!C85)</f>
        <v>0</v>
      </c>
      <c r="K85" s="5">
        <f>COUNTIFS('C-E'!$F$6:$F$994,PCMSO!$C85,'C-E'!$I$6:$I$994,PCMSO!K$5)</f>
        <v>0</v>
      </c>
      <c r="L85" s="5">
        <f>COUNTIFS('C-E'!$F$6:$F$994,PCMSO!$C85,'C-E'!$I$6:$I$994,PCMSO!L$5)</f>
        <v>0</v>
      </c>
    </row>
    <row r="86" spans="2:12" ht="30" customHeight="1" x14ac:dyDescent="0.25">
      <c r="B86" s="5">
        <f t="shared" si="3"/>
        <v>8.0999999999999868E-5</v>
      </c>
      <c r="C86" s="79"/>
      <c r="D86" s="79"/>
      <c r="E86" s="79"/>
      <c r="F86" s="79"/>
      <c r="H86" s="5">
        <f t="shared" si="4"/>
        <v>0</v>
      </c>
      <c r="I86" s="5">
        <f t="shared" si="5"/>
        <v>8.0999999999999868E-5</v>
      </c>
      <c r="J86" s="5">
        <f>COUNTIFS('C-E'!$F$6:$F$994,PCMSO!C86)</f>
        <v>0</v>
      </c>
      <c r="K86" s="5">
        <f>COUNTIFS('C-E'!$F$6:$F$994,PCMSO!$C86,'C-E'!$I$6:$I$994,PCMSO!K$5)</f>
        <v>0</v>
      </c>
      <c r="L86" s="5">
        <f>COUNTIFS('C-E'!$F$6:$F$994,PCMSO!$C86,'C-E'!$I$6:$I$994,PCMSO!L$5)</f>
        <v>0</v>
      </c>
    </row>
    <row r="87" spans="2:12" ht="30" customHeight="1" x14ac:dyDescent="0.25">
      <c r="B87" s="5">
        <f t="shared" si="3"/>
        <v>8.1999999999999865E-5</v>
      </c>
      <c r="C87" s="79"/>
      <c r="D87" s="79"/>
      <c r="E87" s="79"/>
      <c r="F87" s="79"/>
      <c r="H87" s="5">
        <f t="shared" si="4"/>
        <v>0</v>
      </c>
      <c r="I87" s="5">
        <f t="shared" si="5"/>
        <v>8.1999999999999865E-5</v>
      </c>
      <c r="J87" s="5">
        <f>COUNTIFS('C-E'!$F$6:$F$994,PCMSO!C87)</f>
        <v>0</v>
      </c>
      <c r="K87" s="5">
        <f>COUNTIFS('C-E'!$F$6:$F$994,PCMSO!$C87,'C-E'!$I$6:$I$994,PCMSO!K$5)</f>
        <v>0</v>
      </c>
      <c r="L87" s="5">
        <f>COUNTIFS('C-E'!$F$6:$F$994,PCMSO!$C87,'C-E'!$I$6:$I$994,PCMSO!L$5)</f>
        <v>0</v>
      </c>
    </row>
    <row r="88" spans="2:12" ht="30" customHeight="1" x14ac:dyDescent="0.25">
      <c r="B88" s="5">
        <f t="shared" si="3"/>
        <v>8.2999999999999863E-5</v>
      </c>
      <c r="C88" s="79"/>
      <c r="D88" s="79"/>
      <c r="E88" s="79"/>
      <c r="F88" s="79"/>
      <c r="H88" s="5">
        <f t="shared" si="4"/>
        <v>0</v>
      </c>
      <c r="I88" s="5">
        <f t="shared" si="5"/>
        <v>8.2999999999999863E-5</v>
      </c>
      <c r="J88" s="5">
        <f>COUNTIFS('C-E'!$F$6:$F$994,PCMSO!C88)</f>
        <v>0</v>
      </c>
      <c r="K88" s="5">
        <f>COUNTIFS('C-E'!$F$6:$F$994,PCMSO!$C88,'C-E'!$I$6:$I$994,PCMSO!K$5)</f>
        <v>0</v>
      </c>
      <c r="L88" s="5">
        <f>COUNTIFS('C-E'!$F$6:$F$994,PCMSO!$C88,'C-E'!$I$6:$I$994,PCMSO!L$5)</f>
        <v>0</v>
      </c>
    </row>
    <row r="89" spans="2:12" ht="30" customHeight="1" x14ac:dyDescent="0.25">
      <c r="B89" s="5">
        <f t="shared" si="3"/>
        <v>8.399999999999986E-5</v>
      </c>
      <c r="C89" s="79"/>
      <c r="D89" s="79"/>
      <c r="E89" s="79"/>
      <c r="F89" s="79"/>
      <c r="H89" s="5">
        <f t="shared" si="4"/>
        <v>0</v>
      </c>
      <c r="I89" s="5">
        <f t="shared" si="5"/>
        <v>8.399999999999986E-5</v>
      </c>
      <c r="J89" s="5">
        <f>COUNTIFS('C-E'!$F$6:$F$994,PCMSO!C89)</f>
        <v>0</v>
      </c>
      <c r="K89" s="5">
        <f>COUNTIFS('C-E'!$F$6:$F$994,PCMSO!$C89,'C-E'!$I$6:$I$994,PCMSO!K$5)</f>
        <v>0</v>
      </c>
      <c r="L89" s="5">
        <f>COUNTIFS('C-E'!$F$6:$F$994,PCMSO!$C89,'C-E'!$I$6:$I$994,PCMSO!L$5)</f>
        <v>0</v>
      </c>
    </row>
    <row r="90" spans="2:12" ht="30" customHeight="1" x14ac:dyDescent="0.25">
      <c r="B90" s="5">
        <f t="shared" si="3"/>
        <v>8.4999999999999857E-5</v>
      </c>
      <c r="C90" s="79"/>
      <c r="D90" s="79"/>
      <c r="E90" s="79"/>
      <c r="F90" s="79"/>
      <c r="H90" s="5">
        <f t="shared" si="4"/>
        <v>0</v>
      </c>
      <c r="I90" s="5">
        <f t="shared" si="5"/>
        <v>8.4999999999999857E-5</v>
      </c>
      <c r="J90" s="5">
        <f>COUNTIFS('C-E'!$F$6:$F$994,PCMSO!C90)</f>
        <v>0</v>
      </c>
      <c r="K90" s="5">
        <f>COUNTIFS('C-E'!$F$6:$F$994,PCMSO!$C90,'C-E'!$I$6:$I$994,PCMSO!K$5)</f>
        <v>0</v>
      </c>
      <c r="L90" s="5">
        <f>COUNTIFS('C-E'!$F$6:$F$994,PCMSO!$C90,'C-E'!$I$6:$I$994,PCMSO!L$5)</f>
        <v>0</v>
      </c>
    </row>
    <row r="91" spans="2:12" ht="30" customHeight="1" x14ac:dyDescent="0.25">
      <c r="B91" s="5">
        <f t="shared" si="3"/>
        <v>8.5999999999999854E-5</v>
      </c>
      <c r="C91" s="79"/>
      <c r="D91" s="79"/>
      <c r="E91" s="79"/>
      <c r="F91" s="79"/>
      <c r="H91" s="5">
        <f t="shared" si="4"/>
        <v>0</v>
      </c>
      <c r="I91" s="5">
        <f t="shared" si="5"/>
        <v>8.5999999999999854E-5</v>
      </c>
      <c r="J91" s="5">
        <f>COUNTIFS('C-E'!$F$6:$F$994,PCMSO!C91)</f>
        <v>0</v>
      </c>
      <c r="K91" s="5">
        <f>COUNTIFS('C-E'!$F$6:$F$994,PCMSO!$C91,'C-E'!$I$6:$I$994,PCMSO!K$5)</f>
        <v>0</v>
      </c>
      <c r="L91" s="5">
        <f>COUNTIFS('C-E'!$F$6:$F$994,PCMSO!$C91,'C-E'!$I$6:$I$994,PCMSO!L$5)</f>
        <v>0</v>
      </c>
    </row>
    <row r="92" spans="2:12" ht="30" customHeight="1" x14ac:dyDescent="0.25">
      <c r="B92" s="5">
        <f t="shared" si="3"/>
        <v>8.6999999999999851E-5</v>
      </c>
      <c r="C92" s="79"/>
      <c r="D92" s="79"/>
      <c r="E92" s="79"/>
      <c r="F92" s="79"/>
      <c r="H92" s="5">
        <f t="shared" si="4"/>
        <v>0</v>
      </c>
      <c r="I92" s="5">
        <f t="shared" si="5"/>
        <v>8.6999999999999851E-5</v>
      </c>
      <c r="J92" s="5">
        <f>COUNTIFS('C-E'!$F$6:$F$994,PCMSO!C92)</f>
        <v>0</v>
      </c>
      <c r="K92" s="5">
        <f>COUNTIFS('C-E'!$F$6:$F$994,PCMSO!$C92,'C-E'!$I$6:$I$994,PCMSO!K$5)</f>
        <v>0</v>
      </c>
      <c r="L92" s="5">
        <f>COUNTIFS('C-E'!$F$6:$F$994,PCMSO!$C92,'C-E'!$I$6:$I$994,PCMSO!L$5)</f>
        <v>0</v>
      </c>
    </row>
    <row r="93" spans="2:12" ht="30" customHeight="1" x14ac:dyDescent="0.25">
      <c r="B93" s="5">
        <f t="shared" si="3"/>
        <v>8.7999999999999849E-5</v>
      </c>
      <c r="C93" s="79"/>
      <c r="D93" s="79"/>
      <c r="E93" s="79"/>
      <c r="F93" s="79"/>
      <c r="H93" s="5">
        <f t="shared" si="4"/>
        <v>0</v>
      </c>
      <c r="I93" s="5">
        <f t="shared" si="5"/>
        <v>8.7999999999999849E-5</v>
      </c>
      <c r="J93" s="5">
        <f>COUNTIFS('C-E'!$F$6:$F$994,PCMSO!C93)</f>
        <v>0</v>
      </c>
      <c r="K93" s="5">
        <f>COUNTIFS('C-E'!$F$6:$F$994,PCMSO!$C93,'C-E'!$I$6:$I$994,PCMSO!K$5)</f>
        <v>0</v>
      </c>
      <c r="L93" s="5">
        <f>COUNTIFS('C-E'!$F$6:$F$994,PCMSO!$C93,'C-E'!$I$6:$I$994,PCMSO!L$5)</f>
        <v>0</v>
      </c>
    </row>
    <row r="94" spans="2:12" ht="30" customHeight="1" x14ac:dyDescent="0.25">
      <c r="B94" s="5">
        <f t="shared" si="3"/>
        <v>8.8999999999999846E-5</v>
      </c>
      <c r="C94" s="79"/>
      <c r="D94" s="79"/>
      <c r="E94" s="79"/>
      <c r="F94" s="79"/>
      <c r="H94" s="5">
        <f t="shared" si="4"/>
        <v>0</v>
      </c>
      <c r="I94" s="5">
        <f t="shared" si="5"/>
        <v>8.8999999999999846E-5</v>
      </c>
      <c r="J94" s="5">
        <f>COUNTIFS('C-E'!$F$6:$F$994,PCMSO!C94)</f>
        <v>0</v>
      </c>
      <c r="K94" s="5">
        <f>COUNTIFS('C-E'!$F$6:$F$994,PCMSO!$C94,'C-E'!$I$6:$I$994,PCMSO!K$5)</f>
        <v>0</v>
      </c>
      <c r="L94" s="5">
        <f>COUNTIFS('C-E'!$F$6:$F$994,PCMSO!$C94,'C-E'!$I$6:$I$994,PCMSO!L$5)</f>
        <v>0</v>
      </c>
    </row>
    <row r="95" spans="2:12" ht="30" customHeight="1" x14ac:dyDescent="0.25">
      <c r="B95" s="5">
        <f t="shared" si="3"/>
        <v>8.9999999999999843E-5</v>
      </c>
      <c r="C95" s="79"/>
      <c r="D95" s="79"/>
      <c r="E95" s="79"/>
      <c r="F95" s="79"/>
      <c r="H95" s="5">
        <f t="shared" si="4"/>
        <v>0</v>
      </c>
      <c r="I95" s="5">
        <f t="shared" si="5"/>
        <v>8.9999999999999843E-5</v>
      </c>
      <c r="J95" s="5">
        <f>COUNTIFS('C-E'!$F$6:$F$994,PCMSO!C95)</f>
        <v>0</v>
      </c>
      <c r="K95" s="5">
        <f>COUNTIFS('C-E'!$F$6:$F$994,PCMSO!$C95,'C-E'!$I$6:$I$994,PCMSO!K$5)</f>
        <v>0</v>
      </c>
      <c r="L95" s="5">
        <f>COUNTIFS('C-E'!$F$6:$F$994,PCMSO!$C95,'C-E'!$I$6:$I$994,PCMSO!L$5)</f>
        <v>0</v>
      </c>
    </row>
    <row r="96" spans="2:12" ht="30" customHeight="1" x14ac:dyDescent="0.25">
      <c r="B96" s="5">
        <f t="shared" si="3"/>
        <v>9.099999999999984E-5</v>
      </c>
      <c r="C96" s="79"/>
      <c r="D96" s="79"/>
      <c r="E96" s="79"/>
      <c r="F96" s="79"/>
      <c r="H96" s="5">
        <f t="shared" si="4"/>
        <v>0</v>
      </c>
      <c r="I96" s="5">
        <f t="shared" si="5"/>
        <v>9.099999999999984E-5</v>
      </c>
      <c r="J96" s="5">
        <f>COUNTIFS('C-E'!$F$6:$F$994,PCMSO!C96)</f>
        <v>0</v>
      </c>
      <c r="K96" s="5">
        <f>COUNTIFS('C-E'!$F$6:$F$994,PCMSO!$C96,'C-E'!$I$6:$I$994,PCMSO!K$5)</f>
        <v>0</v>
      </c>
      <c r="L96" s="5">
        <f>COUNTIFS('C-E'!$F$6:$F$994,PCMSO!$C96,'C-E'!$I$6:$I$994,PCMSO!L$5)</f>
        <v>0</v>
      </c>
    </row>
    <row r="97" spans="2:12" ht="30" customHeight="1" x14ac:dyDescent="0.25">
      <c r="B97" s="5">
        <f t="shared" si="3"/>
        <v>9.1999999999999837E-5</v>
      </c>
      <c r="C97" s="79"/>
      <c r="D97" s="79"/>
      <c r="E97" s="79"/>
      <c r="F97" s="79"/>
      <c r="H97" s="5">
        <f t="shared" si="4"/>
        <v>0</v>
      </c>
      <c r="I97" s="5">
        <f t="shared" si="5"/>
        <v>9.1999999999999837E-5</v>
      </c>
      <c r="J97" s="5">
        <f>COUNTIFS('C-E'!$F$6:$F$994,PCMSO!C97)</f>
        <v>0</v>
      </c>
      <c r="K97" s="5">
        <f>COUNTIFS('C-E'!$F$6:$F$994,PCMSO!$C97,'C-E'!$I$6:$I$994,PCMSO!K$5)</f>
        <v>0</v>
      </c>
      <c r="L97" s="5">
        <f>COUNTIFS('C-E'!$F$6:$F$994,PCMSO!$C97,'C-E'!$I$6:$I$994,PCMSO!L$5)</f>
        <v>0</v>
      </c>
    </row>
    <row r="98" spans="2:12" ht="30" customHeight="1" x14ac:dyDescent="0.25">
      <c r="B98" s="5">
        <f t="shared" si="3"/>
        <v>9.2999999999999835E-5</v>
      </c>
      <c r="C98" s="79"/>
      <c r="D98" s="79"/>
      <c r="E98" s="79"/>
      <c r="F98" s="79"/>
      <c r="H98" s="5">
        <f t="shared" si="4"/>
        <v>0</v>
      </c>
      <c r="I98" s="5">
        <f t="shared" si="5"/>
        <v>9.2999999999999835E-5</v>
      </c>
      <c r="J98" s="5">
        <f>COUNTIFS('C-E'!$F$6:$F$994,PCMSO!C98)</f>
        <v>0</v>
      </c>
      <c r="K98" s="5">
        <f>COUNTIFS('C-E'!$F$6:$F$994,PCMSO!$C98,'C-E'!$I$6:$I$994,PCMSO!K$5)</f>
        <v>0</v>
      </c>
      <c r="L98" s="5">
        <f>COUNTIFS('C-E'!$F$6:$F$994,PCMSO!$C98,'C-E'!$I$6:$I$994,PCMSO!L$5)</f>
        <v>0</v>
      </c>
    </row>
    <row r="99" spans="2:12" ht="30" customHeight="1" x14ac:dyDescent="0.25">
      <c r="B99" s="5">
        <f t="shared" si="3"/>
        <v>9.3999999999999832E-5</v>
      </c>
      <c r="C99" s="79"/>
      <c r="D99" s="79"/>
      <c r="E99" s="79"/>
      <c r="F99" s="79"/>
      <c r="H99" s="5">
        <f t="shared" si="4"/>
        <v>0</v>
      </c>
      <c r="I99" s="5">
        <f t="shared" si="5"/>
        <v>9.3999999999999832E-5</v>
      </c>
      <c r="J99" s="5">
        <f>COUNTIFS('C-E'!$F$6:$F$994,PCMSO!C99)</f>
        <v>0</v>
      </c>
      <c r="K99" s="5">
        <f>COUNTIFS('C-E'!$F$6:$F$994,PCMSO!$C99,'C-E'!$I$6:$I$994,PCMSO!K$5)</f>
        <v>0</v>
      </c>
      <c r="L99" s="5">
        <f>COUNTIFS('C-E'!$F$6:$F$994,PCMSO!$C99,'C-E'!$I$6:$I$994,PCMSO!L$5)</f>
        <v>0</v>
      </c>
    </row>
    <row r="100" spans="2:12" ht="30" customHeight="1" x14ac:dyDescent="0.25">
      <c r="B100" s="5">
        <f t="shared" si="3"/>
        <v>9.4999999999999829E-5</v>
      </c>
      <c r="C100" s="79"/>
      <c r="D100" s="79"/>
      <c r="E100" s="79"/>
      <c r="F100" s="79"/>
      <c r="H100" s="5">
        <f t="shared" si="4"/>
        <v>0</v>
      </c>
      <c r="I100" s="5">
        <f t="shared" si="5"/>
        <v>9.4999999999999829E-5</v>
      </c>
      <c r="J100" s="5">
        <f>COUNTIFS('C-E'!$F$6:$F$994,PCMSO!C100)</f>
        <v>0</v>
      </c>
      <c r="K100" s="5">
        <f>COUNTIFS('C-E'!$F$6:$F$994,PCMSO!$C100,'C-E'!$I$6:$I$994,PCMSO!K$5)</f>
        <v>0</v>
      </c>
      <c r="L100" s="5">
        <f>COUNTIFS('C-E'!$F$6:$F$994,PCMSO!$C100,'C-E'!$I$6:$I$994,PCMSO!L$5)</f>
        <v>0</v>
      </c>
    </row>
    <row r="101" spans="2:12" ht="30" customHeight="1" x14ac:dyDescent="0.25">
      <c r="B101" s="5">
        <f t="shared" si="3"/>
        <v>9.5999999999999826E-5</v>
      </c>
      <c r="C101" s="79"/>
      <c r="D101" s="79"/>
      <c r="E101" s="79"/>
      <c r="F101" s="79"/>
      <c r="H101" s="5">
        <f t="shared" si="4"/>
        <v>0</v>
      </c>
      <c r="I101" s="5">
        <f t="shared" si="5"/>
        <v>9.5999999999999826E-5</v>
      </c>
      <c r="J101" s="5">
        <f>COUNTIFS('C-E'!$F$6:$F$994,PCMSO!C101)</f>
        <v>0</v>
      </c>
      <c r="K101" s="5">
        <f>COUNTIFS('C-E'!$F$6:$F$994,PCMSO!$C101,'C-E'!$I$6:$I$994,PCMSO!K$5)</f>
        <v>0</v>
      </c>
      <c r="L101" s="5">
        <f>COUNTIFS('C-E'!$F$6:$F$994,PCMSO!$C101,'C-E'!$I$6:$I$994,PCMSO!L$5)</f>
        <v>0</v>
      </c>
    </row>
    <row r="102" spans="2:12" ht="30" customHeight="1" x14ac:dyDescent="0.25">
      <c r="B102" s="5">
        <f t="shared" si="3"/>
        <v>9.6999999999999823E-5</v>
      </c>
      <c r="C102" s="79"/>
      <c r="D102" s="79"/>
      <c r="E102" s="79"/>
      <c r="F102" s="79"/>
      <c r="H102" s="5">
        <f t="shared" si="4"/>
        <v>0</v>
      </c>
      <c r="I102" s="5">
        <f t="shared" si="5"/>
        <v>9.6999999999999823E-5</v>
      </c>
      <c r="J102" s="5">
        <f>COUNTIFS('C-E'!$F$6:$F$994,PCMSO!C102)</f>
        <v>0</v>
      </c>
      <c r="K102" s="5">
        <f>COUNTIFS('C-E'!$F$6:$F$994,PCMSO!$C102,'C-E'!$I$6:$I$994,PCMSO!K$5)</f>
        <v>0</v>
      </c>
      <c r="L102" s="5">
        <f>COUNTIFS('C-E'!$F$6:$F$994,PCMSO!$C102,'C-E'!$I$6:$I$994,PCMSO!L$5)</f>
        <v>0</v>
      </c>
    </row>
    <row r="103" spans="2:12" ht="30" customHeight="1" x14ac:dyDescent="0.25">
      <c r="B103" s="5">
        <f t="shared" si="3"/>
        <v>9.7999999999999821E-5</v>
      </c>
      <c r="C103" s="79"/>
      <c r="D103" s="79"/>
      <c r="E103" s="79"/>
      <c r="F103" s="79"/>
      <c r="H103" s="5">
        <f t="shared" si="4"/>
        <v>0</v>
      </c>
      <c r="I103" s="5">
        <f t="shared" si="5"/>
        <v>9.7999999999999821E-5</v>
      </c>
      <c r="J103" s="5">
        <f>COUNTIFS('C-E'!$F$6:$F$994,PCMSO!C103)</f>
        <v>0</v>
      </c>
      <c r="K103" s="5">
        <f>COUNTIFS('C-E'!$F$6:$F$994,PCMSO!$C103,'C-E'!$I$6:$I$994,PCMSO!K$5)</f>
        <v>0</v>
      </c>
      <c r="L103" s="5">
        <f>COUNTIFS('C-E'!$F$6:$F$994,PCMSO!$C103,'C-E'!$I$6:$I$994,PCMSO!L$5)</f>
        <v>0</v>
      </c>
    </row>
    <row r="104" spans="2:12" ht="30" customHeight="1" x14ac:dyDescent="0.25">
      <c r="B104" s="5">
        <f t="shared" si="3"/>
        <v>9.8999999999999818E-5</v>
      </c>
      <c r="C104" s="79"/>
      <c r="D104" s="79"/>
      <c r="E104" s="79"/>
      <c r="F104" s="79"/>
      <c r="H104" s="5">
        <f t="shared" si="4"/>
        <v>0</v>
      </c>
      <c r="I104" s="5">
        <f t="shared" si="5"/>
        <v>9.8999999999999818E-5</v>
      </c>
      <c r="J104" s="5">
        <f>COUNTIFS('C-E'!$F$6:$F$994,PCMSO!C104)</f>
        <v>0</v>
      </c>
      <c r="K104" s="5">
        <f>COUNTIFS('C-E'!$F$6:$F$994,PCMSO!$C104,'C-E'!$I$6:$I$994,PCMSO!K$5)</f>
        <v>0</v>
      </c>
      <c r="L104" s="5">
        <f>COUNTIFS('C-E'!$F$6:$F$994,PCMSO!$C104,'C-E'!$I$6:$I$994,PCMSO!L$5)</f>
        <v>0</v>
      </c>
    </row>
    <row r="105" spans="2:12" ht="30" customHeight="1" x14ac:dyDescent="0.25">
      <c r="B105" s="5">
        <f t="shared" si="3"/>
        <v>9.9999999999999815E-5</v>
      </c>
      <c r="C105" s="79"/>
      <c r="D105" s="79"/>
      <c r="E105" s="79"/>
      <c r="F105" s="79"/>
      <c r="H105" s="5">
        <f t="shared" si="4"/>
        <v>0</v>
      </c>
      <c r="I105" s="5">
        <f t="shared" si="5"/>
        <v>9.9999999999999815E-5</v>
      </c>
      <c r="J105" s="5">
        <f>COUNTIFS('C-E'!$F$6:$F$994,PCMSO!C105)</f>
        <v>0</v>
      </c>
      <c r="K105" s="5">
        <f>COUNTIFS('C-E'!$F$6:$F$994,PCMSO!$C105,'C-E'!$I$6:$I$994,PCMSO!K$5)</f>
        <v>0</v>
      </c>
      <c r="L105" s="5">
        <f>COUNTIFS('C-E'!$F$6:$F$994,PCMSO!$C105,'C-E'!$I$6:$I$994,PCMSO!L$5)</f>
        <v>0</v>
      </c>
    </row>
    <row r="106" spans="2:12" ht="30" customHeight="1" x14ac:dyDescent="0.25">
      <c r="B106" s="5">
        <f t="shared" si="3"/>
        <v>1.0099999999999981E-4</v>
      </c>
      <c r="C106" s="79"/>
      <c r="D106" s="79"/>
      <c r="E106" s="79"/>
      <c r="F106" s="79"/>
      <c r="H106" s="5">
        <f t="shared" si="4"/>
        <v>0</v>
      </c>
      <c r="I106" s="5">
        <f t="shared" si="5"/>
        <v>1.0099999999999981E-4</v>
      </c>
      <c r="J106" s="5">
        <f>COUNTIFS('C-E'!$F$6:$F$994,PCMSO!C106)</f>
        <v>0</v>
      </c>
      <c r="K106" s="5">
        <f>COUNTIFS('C-E'!$F$6:$F$994,PCMSO!$C106,'C-E'!$I$6:$I$994,PCMSO!K$5)</f>
        <v>0</v>
      </c>
      <c r="L106" s="5">
        <f>COUNTIFS('C-E'!$F$6:$F$994,PCMSO!$C106,'C-E'!$I$6:$I$994,PCMSO!L$5)</f>
        <v>0</v>
      </c>
    </row>
    <row r="107" spans="2:12" ht="30" customHeight="1" x14ac:dyDescent="0.25">
      <c r="B107" s="5">
        <f t="shared" si="3"/>
        <v>1.0199999999999981E-4</v>
      </c>
      <c r="C107" s="79"/>
      <c r="D107" s="79"/>
      <c r="E107" s="79"/>
      <c r="F107" s="79"/>
      <c r="H107" s="5">
        <f t="shared" si="4"/>
        <v>0</v>
      </c>
      <c r="I107" s="5">
        <f t="shared" si="5"/>
        <v>1.0199999999999981E-4</v>
      </c>
      <c r="J107" s="5">
        <f>COUNTIFS('C-E'!$F$6:$F$994,PCMSO!C107)</f>
        <v>0</v>
      </c>
      <c r="K107" s="5">
        <f>COUNTIFS('C-E'!$F$6:$F$994,PCMSO!$C107,'C-E'!$I$6:$I$994,PCMSO!K$5)</f>
        <v>0</v>
      </c>
      <c r="L107" s="5">
        <f>COUNTIFS('C-E'!$F$6:$F$994,PCMSO!$C107,'C-E'!$I$6:$I$994,PCMSO!L$5)</f>
        <v>0</v>
      </c>
    </row>
    <row r="108" spans="2:12" ht="30" customHeight="1" x14ac:dyDescent="0.25">
      <c r="B108" s="5">
        <f t="shared" si="3"/>
        <v>1.0299999999999981E-4</v>
      </c>
      <c r="C108" s="79"/>
      <c r="D108" s="79"/>
      <c r="E108" s="79"/>
      <c r="F108" s="79"/>
      <c r="H108" s="5">
        <f t="shared" si="4"/>
        <v>0</v>
      </c>
      <c r="I108" s="5">
        <f t="shared" si="5"/>
        <v>1.0299999999999981E-4</v>
      </c>
      <c r="J108" s="5">
        <f>COUNTIFS('C-E'!$F$6:$F$994,PCMSO!C108)</f>
        <v>0</v>
      </c>
      <c r="K108" s="5">
        <f>COUNTIFS('C-E'!$F$6:$F$994,PCMSO!$C108,'C-E'!$I$6:$I$994,PCMSO!K$5)</f>
        <v>0</v>
      </c>
      <c r="L108" s="5">
        <f>COUNTIFS('C-E'!$F$6:$F$994,PCMSO!$C108,'C-E'!$I$6:$I$994,PCMSO!L$5)</f>
        <v>0</v>
      </c>
    </row>
    <row r="109" spans="2:12" ht="30" customHeight="1" x14ac:dyDescent="0.25">
      <c r="B109" s="5">
        <f t="shared" si="3"/>
        <v>1.039999999999998E-4</v>
      </c>
      <c r="C109" s="79"/>
      <c r="D109" s="79"/>
      <c r="E109" s="79"/>
      <c r="F109" s="79"/>
      <c r="H109" s="5">
        <f t="shared" si="4"/>
        <v>0</v>
      </c>
      <c r="I109" s="5">
        <f t="shared" si="5"/>
        <v>1.039999999999998E-4</v>
      </c>
      <c r="J109" s="5">
        <f>COUNTIFS('C-E'!$F$6:$F$994,PCMSO!C109)</f>
        <v>0</v>
      </c>
      <c r="K109" s="5">
        <f>COUNTIFS('C-E'!$F$6:$F$994,PCMSO!$C109,'C-E'!$I$6:$I$994,PCMSO!K$5)</f>
        <v>0</v>
      </c>
      <c r="L109" s="5">
        <f>COUNTIFS('C-E'!$F$6:$F$994,PCMSO!$C109,'C-E'!$I$6:$I$994,PCMSO!L$5)</f>
        <v>0</v>
      </c>
    </row>
    <row r="110" spans="2:12" ht="30" customHeight="1" x14ac:dyDescent="0.25">
      <c r="B110" s="5">
        <f t="shared" si="3"/>
        <v>1.049999999999998E-4</v>
      </c>
      <c r="C110" s="79"/>
      <c r="D110" s="79"/>
      <c r="E110" s="79"/>
      <c r="F110" s="79"/>
      <c r="H110" s="5">
        <f t="shared" si="4"/>
        <v>0</v>
      </c>
      <c r="I110" s="5">
        <f t="shared" si="5"/>
        <v>1.049999999999998E-4</v>
      </c>
      <c r="J110" s="5">
        <f>COUNTIFS('C-E'!$F$6:$F$994,PCMSO!C110)</f>
        <v>0</v>
      </c>
      <c r="K110" s="5">
        <f>COUNTIFS('C-E'!$F$6:$F$994,PCMSO!$C110,'C-E'!$I$6:$I$994,PCMSO!K$5)</f>
        <v>0</v>
      </c>
      <c r="L110" s="5">
        <f>COUNTIFS('C-E'!$F$6:$F$994,PCMSO!$C110,'C-E'!$I$6:$I$994,PCMSO!L$5)</f>
        <v>0</v>
      </c>
    </row>
    <row r="111" spans="2:12" ht="30" customHeight="1" x14ac:dyDescent="0.25">
      <c r="B111" s="5">
        <f t="shared" si="3"/>
        <v>1.059999999999998E-4</v>
      </c>
      <c r="C111" s="79"/>
      <c r="D111" s="79"/>
      <c r="E111" s="79"/>
      <c r="F111" s="79"/>
      <c r="H111" s="5">
        <f t="shared" si="4"/>
        <v>0</v>
      </c>
      <c r="I111" s="5">
        <f t="shared" si="5"/>
        <v>1.059999999999998E-4</v>
      </c>
      <c r="J111" s="5">
        <f>COUNTIFS('C-E'!$F$6:$F$994,PCMSO!C111)</f>
        <v>0</v>
      </c>
      <c r="K111" s="5">
        <f>COUNTIFS('C-E'!$F$6:$F$994,PCMSO!$C111,'C-E'!$I$6:$I$994,PCMSO!K$5)</f>
        <v>0</v>
      </c>
      <c r="L111" s="5">
        <f>COUNTIFS('C-E'!$F$6:$F$994,PCMSO!$C111,'C-E'!$I$6:$I$994,PCMSO!L$5)</f>
        <v>0</v>
      </c>
    </row>
    <row r="112" spans="2:12" ht="30" customHeight="1" x14ac:dyDescent="0.25">
      <c r="B112" s="5">
        <f t="shared" si="3"/>
        <v>1.069999999999998E-4</v>
      </c>
      <c r="C112" s="79"/>
      <c r="D112" s="79"/>
      <c r="E112" s="79"/>
      <c r="F112" s="79"/>
      <c r="H112" s="5">
        <f t="shared" si="4"/>
        <v>0</v>
      </c>
      <c r="I112" s="5">
        <f t="shared" si="5"/>
        <v>1.069999999999998E-4</v>
      </c>
      <c r="J112" s="5">
        <f>COUNTIFS('C-E'!$F$6:$F$994,PCMSO!C112)</f>
        <v>0</v>
      </c>
      <c r="K112" s="5">
        <f>COUNTIFS('C-E'!$F$6:$F$994,PCMSO!$C112,'C-E'!$I$6:$I$994,PCMSO!K$5)</f>
        <v>0</v>
      </c>
      <c r="L112" s="5">
        <f>COUNTIFS('C-E'!$F$6:$F$994,PCMSO!$C112,'C-E'!$I$6:$I$994,PCMSO!L$5)</f>
        <v>0</v>
      </c>
    </row>
    <row r="113" spans="2:12" ht="30" customHeight="1" x14ac:dyDescent="0.25">
      <c r="B113" s="5">
        <f t="shared" si="3"/>
        <v>1.0799999999999979E-4</v>
      </c>
      <c r="C113" s="79"/>
      <c r="D113" s="79"/>
      <c r="E113" s="79"/>
      <c r="F113" s="79"/>
      <c r="H113" s="5">
        <f t="shared" si="4"/>
        <v>0</v>
      </c>
      <c r="I113" s="5">
        <f t="shared" si="5"/>
        <v>1.0799999999999979E-4</v>
      </c>
      <c r="J113" s="5">
        <f>COUNTIFS('C-E'!$F$6:$F$994,PCMSO!C113)</f>
        <v>0</v>
      </c>
      <c r="K113" s="5">
        <f>COUNTIFS('C-E'!$F$6:$F$994,PCMSO!$C113,'C-E'!$I$6:$I$994,PCMSO!K$5)</f>
        <v>0</v>
      </c>
      <c r="L113" s="5">
        <f>COUNTIFS('C-E'!$F$6:$F$994,PCMSO!$C113,'C-E'!$I$6:$I$994,PCMSO!L$5)</f>
        <v>0</v>
      </c>
    </row>
    <row r="114" spans="2:12" ht="30" customHeight="1" x14ac:dyDescent="0.25">
      <c r="B114" s="5">
        <f t="shared" si="3"/>
        <v>1.0899999999999979E-4</v>
      </c>
      <c r="C114" s="79"/>
      <c r="D114" s="79"/>
      <c r="E114" s="79"/>
      <c r="F114" s="79"/>
      <c r="H114" s="5">
        <f t="shared" si="4"/>
        <v>0</v>
      </c>
      <c r="I114" s="5">
        <f t="shared" si="5"/>
        <v>1.0899999999999979E-4</v>
      </c>
      <c r="J114" s="5">
        <f>COUNTIFS('C-E'!$F$6:$F$994,PCMSO!C114)</f>
        <v>0</v>
      </c>
      <c r="K114" s="5">
        <f>COUNTIFS('C-E'!$F$6:$F$994,PCMSO!$C114,'C-E'!$I$6:$I$994,PCMSO!K$5)</f>
        <v>0</v>
      </c>
      <c r="L114" s="5">
        <f>COUNTIFS('C-E'!$F$6:$F$994,PCMSO!$C114,'C-E'!$I$6:$I$994,PCMSO!L$5)</f>
        <v>0</v>
      </c>
    </row>
    <row r="115" spans="2:12" ht="30" customHeight="1" x14ac:dyDescent="0.25">
      <c r="B115" s="5">
        <f t="shared" si="3"/>
        <v>1.0999999999999979E-4</v>
      </c>
      <c r="C115" s="79"/>
      <c r="D115" s="79"/>
      <c r="E115" s="79"/>
      <c r="F115" s="79"/>
      <c r="H115" s="5">
        <f t="shared" si="4"/>
        <v>0</v>
      </c>
      <c r="I115" s="5">
        <f t="shared" si="5"/>
        <v>1.0999999999999979E-4</v>
      </c>
      <c r="J115" s="5">
        <f>COUNTIFS('C-E'!$F$6:$F$994,PCMSO!C115)</f>
        <v>0</v>
      </c>
      <c r="K115" s="5">
        <f>COUNTIFS('C-E'!$F$6:$F$994,PCMSO!$C115,'C-E'!$I$6:$I$994,PCMSO!K$5)</f>
        <v>0</v>
      </c>
      <c r="L115" s="5">
        <f>COUNTIFS('C-E'!$F$6:$F$994,PCMSO!$C115,'C-E'!$I$6:$I$994,PCMSO!L$5)</f>
        <v>0</v>
      </c>
    </row>
    <row r="116" spans="2:12" ht="30" customHeight="1" x14ac:dyDescent="0.25">
      <c r="B116" s="5">
        <f t="shared" si="3"/>
        <v>1.1099999999999978E-4</v>
      </c>
      <c r="C116" s="79"/>
      <c r="D116" s="79"/>
      <c r="E116" s="79"/>
      <c r="F116" s="79"/>
      <c r="H116" s="5">
        <f t="shared" si="4"/>
        <v>0</v>
      </c>
      <c r="I116" s="5">
        <f t="shared" si="5"/>
        <v>1.1099999999999978E-4</v>
      </c>
      <c r="J116" s="5">
        <f>COUNTIFS('C-E'!$F$6:$F$994,PCMSO!C116)</f>
        <v>0</v>
      </c>
      <c r="K116" s="5">
        <f>COUNTIFS('C-E'!$F$6:$F$994,PCMSO!$C116,'C-E'!$I$6:$I$994,PCMSO!K$5)</f>
        <v>0</v>
      </c>
      <c r="L116" s="5">
        <f>COUNTIFS('C-E'!$F$6:$F$994,PCMSO!$C116,'C-E'!$I$6:$I$994,PCMSO!L$5)</f>
        <v>0</v>
      </c>
    </row>
    <row r="117" spans="2:12" ht="30" customHeight="1" x14ac:dyDescent="0.25">
      <c r="B117" s="5">
        <f t="shared" si="3"/>
        <v>1.1199999999999978E-4</v>
      </c>
      <c r="C117" s="79"/>
      <c r="D117" s="79"/>
      <c r="E117" s="79"/>
      <c r="F117" s="79"/>
      <c r="H117" s="5">
        <f t="shared" si="4"/>
        <v>0</v>
      </c>
      <c r="I117" s="5">
        <f t="shared" si="5"/>
        <v>1.1199999999999978E-4</v>
      </c>
      <c r="J117" s="5">
        <f>COUNTIFS('C-E'!$F$6:$F$994,PCMSO!C117)</f>
        <v>0</v>
      </c>
      <c r="K117" s="5">
        <f>COUNTIFS('C-E'!$F$6:$F$994,PCMSO!$C117,'C-E'!$I$6:$I$994,PCMSO!K$5)</f>
        <v>0</v>
      </c>
      <c r="L117" s="5">
        <f>COUNTIFS('C-E'!$F$6:$F$994,PCMSO!$C117,'C-E'!$I$6:$I$994,PCMSO!L$5)</f>
        <v>0</v>
      </c>
    </row>
    <row r="118" spans="2:12" ht="30" customHeight="1" x14ac:dyDescent="0.25">
      <c r="B118" s="5">
        <f t="shared" si="3"/>
        <v>1.1299999999999978E-4</v>
      </c>
      <c r="C118" s="79"/>
      <c r="D118" s="79"/>
      <c r="E118" s="79"/>
      <c r="F118" s="79"/>
      <c r="H118" s="5">
        <f t="shared" si="4"/>
        <v>0</v>
      </c>
      <c r="I118" s="5">
        <f t="shared" si="5"/>
        <v>1.1299999999999978E-4</v>
      </c>
      <c r="J118" s="5">
        <f>COUNTIFS('C-E'!$F$6:$F$994,PCMSO!C118)</f>
        <v>0</v>
      </c>
      <c r="K118" s="5">
        <f>COUNTIFS('C-E'!$F$6:$F$994,PCMSO!$C118,'C-E'!$I$6:$I$994,PCMSO!K$5)</f>
        <v>0</v>
      </c>
      <c r="L118" s="5">
        <f>COUNTIFS('C-E'!$F$6:$F$994,PCMSO!$C118,'C-E'!$I$6:$I$994,PCMSO!L$5)</f>
        <v>0</v>
      </c>
    </row>
    <row r="119" spans="2:12" ht="30" customHeight="1" x14ac:dyDescent="0.25">
      <c r="B119" s="5">
        <f t="shared" si="3"/>
        <v>1.1399999999999978E-4</v>
      </c>
      <c r="C119" s="79"/>
      <c r="D119" s="79"/>
      <c r="E119" s="79"/>
      <c r="F119" s="79"/>
      <c r="H119" s="5">
        <f t="shared" si="4"/>
        <v>0</v>
      </c>
      <c r="I119" s="5">
        <f t="shared" si="5"/>
        <v>1.1399999999999978E-4</v>
      </c>
      <c r="J119" s="5">
        <f>COUNTIFS('C-E'!$F$6:$F$994,PCMSO!C119)</f>
        <v>0</v>
      </c>
      <c r="K119" s="5">
        <f>COUNTIFS('C-E'!$F$6:$F$994,PCMSO!$C119,'C-E'!$I$6:$I$994,PCMSO!K$5)</f>
        <v>0</v>
      </c>
      <c r="L119" s="5">
        <f>COUNTIFS('C-E'!$F$6:$F$994,PCMSO!$C119,'C-E'!$I$6:$I$994,PCMSO!L$5)</f>
        <v>0</v>
      </c>
    </row>
    <row r="120" spans="2:12" ht="30" customHeight="1" x14ac:dyDescent="0.25">
      <c r="B120" s="5">
        <f t="shared" si="3"/>
        <v>1.1499999999999977E-4</v>
      </c>
      <c r="C120" s="79"/>
      <c r="D120" s="79"/>
      <c r="E120" s="79"/>
      <c r="F120" s="79"/>
      <c r="H120" s="5">
        <f t="shared" si="4"/>
        <v>0</v>
      </c>
      <c r="I120" s="5">
        <f t="shared" si="5"/>
        <v>1.1499999999999977E-4</v>
      </c>
      <c r="J120" s="5">
        <f>COUNTIFS('C-E'!$F$6:$F$994,PCMSO!C120)</f>
        <v>0</v>
      </c>
      <c r="K120" s="5">
        <f>COUNTIFS('C-E'!$F$6:$F$994,PCMSO!$C120,'C-E'!$I$6:$I$994,PCMSO!K$5)</f>
        <v>0</v>
      </c>
      <c r="L120" s="5">
        <f>COUNTIFS('C-E'!$F$6:$F$994,PCMSO!$C120,'C-E'!$I$6:$I$994,PCMSO!L$5)</f>
        <v>0</v>
      </c>
    </row>
    <row r="121" spans="2:12" ht="30" customHeight="1" x14ac:dyDescent="0.25">
      <c r="B121" s="5">
        <f t="shared" si="3"/>
        <v>1.1599999999999977E-4</v>
      </c>
      <c r="C121" s="79"/>
      <c r="D121" s="79"/>
      <c r="E121" s="79"/>
      <c r="F121" s="79"/>
      <c r="H121" s="5">
        <f t="shared" si="4"/>
        <v>0</v>
      </c>
      <c r="I121" s="5">
        <f t="shared" si="5"/>
        <v>1.1599999999999977E-4</v>
      </c>
      <c r="J121" s="5">
        <f>COUNTIFS('C-E'!$F$6:$F$994,PCMSO!C121)</f>
        <v>0</v>
      </c>
      <c r="K121" s="5">
        <f>COUNTIFS('C-E'!$F$6:$F$994,PCMSO!$C121,'C-E'!$I$6:$I$994,PCMSO!K$5)</f>
        <v>0</v>
      </c>
      <c r="L121" s="5">
        <f>COUNTIFS('C-E'!$F$6:$F$994,PCMSO!$C121,'C-E'!$I$6:$I$994,PCMSO!L$5)</f>
        <v>0</v>
      </c>
    </row>
    <row r="122" spans="2:12" ht="30" customHeight="1" x14ac:dyDescent="0.25">
      <c r="B122" s="5">
        <f t="shared" si="3"/>
        <v>1.1699999999999977E-4</v>
      </c>
      <c r="C122" s="79"/>
      <c r="D122" s="79"/>
      <c r="E122" s="79"/>
      <c r="F122" s="79"/>
      <c r="H122" s="5">
        <f t="shared" si="4"/>
        <v>0</v>
      </c>
      <c r="I122" s="5">
        <f t="shared" si="5"/>
        <v>1.1699999999999977E-4</v>
      </c>
      <c r="J122" s="5">
        <f>COUNTIFS('C-E'!$F$6:$F$994,PCMSO!C122)</f>
        <v>0</v>
      </c>
      <c r="K122" s="5">
        <f>COUNTIFS('C-E'!$F$6:$F$994,PCMSO!$C122,'C-E'!$I$6:$I$994,PCMSO!K$5)</f>
        <v>0</v>
      </c>
      <c r="L122" s="5">
        <f>COUNTIFS('C-E'!$F$6:$F$994,PCMSO!$C122,'C-E'!$I$6:$I$994,PCMSO!L$5)</f>
        <v>0</v>
      </c>
    </row>
    <row r="123" spans="2:12" ht="30" customHeight="1" x14ac:dyDescent="0.25">
      <c r="B123" s="5">
        <f t="shared" si="3"/>
        <v>1.1799999999999976E-4</v>
      </c>
      <c r="C123" s="79"/>
      <c r="D123" s="79"/>
      <c r="E123" s="79"/>
      <c r="F123" s="79"/>
      <c r="H123" s="5">
        <f t="shared" si="4"/>
        <v>0</v>
      </c>
      <c r="I123" s="5">
        <f t="shared" si="5"/>
        <v>1.1799999999999976E-4</v>
      </c>
      <c r="J123" s="5">
        <f>COUNTIFS('C-E'!$F$6:$F$994,PCMSO!C123)</f>
        <v>0</v>
      </c>
      <c r="K123" s="5">
        <f>COUNTIFS('C-E'!$F$6:$F$994,PCMSO!$C123,'C-E'!$I$6:$I$994,PCMSO!K$5)</f>
        <v>0</v>
      </c>
      <c r="L123" s="5">
        <f>COUNTIFS('C-E'!$F$6:$F$994,PCMSO!$C123,'C-E'!$I$6:$I$994,PCMSO!L$5)</f>
        <v>0</v>
      </c>
    </row>
    <row r="124" spans="2:12" ht="30" customHeight="1" x14ac:dyDescent="0.25">
      <c r="B124" s="5">
        <f t="shared" si="3"/>
        <v>1.1899999999999976E-4</v>
      </c>
      <c r="C124" s="79"/>
      <c r="D124" s="79"/>
      <c r="E124" s="79"/>
      <c r="F124" s="79"/>
      <c r="H124" s="5">
        <f t="shared" si="4"/>
        <v>0</v>
      </c>
      <c r="I124" s="5">
        <f t="shared" si="5"/>
        <v>1.1899999999999976E-4</v>
      </c>
      <c r="J124" s="5">
        <f>COUNTIFS('C-E'!$F$6:$F$994,PCMSO!C124)</f>
        <v>0</v>
      </c>
      <c r="K124" s="5">
        <f>COUNTIFS('C-E'!$F$6:$F$994,PCMSO!$C124,'C-E'!$I$6:$I$994,PCMSO!K$5)</f>
        <v>0</v>
      </c>
      <c r="L124" s="5">
        <f>COUNTIFS('C-E'!$F$6:$F$994,PCMSO!$C124,'C-E'!$I$6:$I$994,PCMSO!L$5)</f>
        <v>0</v>
      </c>
    </row>
    <row r="125" spans="2:12" ht="30" customHeight="1" x14ac:dyDescent="0.25">
      <c r="B125" s="5">
        <f t="shared" si="3"/>
        <v>1.1999999999999976E-4</v>
      </c>
      <c r="C125" s="79"/>
      <c r="D125" s="79"/>
      <c r="E125" s="79"/>
      <c r="F125" s="79"/>
      <c r="H125" s="5">
        <f t="shared" si="4"/>
        <v>0</v>
      </c>
      <c r="I125" s="5">
        <f t="shared" si="5"/>
        <v>1.1999999999999976E-4</v>
      </c>
      <c r="J125" s="5">
        <f>COUNTIFS('C-E'!$F$6:$F$994,PCMSO!C125)</f>
        <v>0</v>
      </c>
      <c r="K125" s="5">
        <f>COUNTIFS('C-E'!$F$6:$F$994,PCMSO!$C125,'C-E'!$I$6:$I$994,PCMSO!K$5)</f>
        <v>0</v>
      </c>
      <c r="L125" s="5">
        <f>COUNTIFS('C-E'!$F$6:$F$994,PCMSO!$C125,'C-E'!$I$6:$I$994,PCMSO!L$5)</f>
        <v>0</v>
      </c>
    </row>
    <row r="126" spans="2:12" ht="30" customHeight="1" x14ac:dyDescent="0.25">
      <c r="B126" s="5">
        <f t="shared" si="3"/>
        <v>1.2099999999999976E-4</v>
      </c>
      <c r="C126" s="79"/>
      <c r="D126" s="79"/>
      <c r="E126" s="79"/>
      <c r="F126" s="79"/>
      <c r="H126" s="5">
        <f t="shared" si="4"/>
        <v>0</v>
      </c>
      <c r="I126" s="5">
        <f t="shared" si="5"/>
        <v>1.2099999999999976E-4</v>
      </c>
      <c r="J126" s="5">
        <f>COUNTIFS('C-E'!$F$6:$F$994,PCMSO!C126)</f>
        <v>0</v>
      </c>
      <c r="K126" s="5">
        <f>COUNTIFS('C-E'!$F$6:$F$994,PCMSO!$C126,'C-E'!$I$6:$I$994,PCMSO!K$5)</f>
        <v>0</v>
      </c>
      <c r="L126" s="5">
        <f>COUNTIFS('C-E'!$F$6:$F$994,PCMSO!$C126,'C-E'!$I$6:$I$994,PCMSO!L$5)</f>
        <v>0</v>
      </c>
    </row>
    <row r="127" spans="2:12" ht="30" customHeight="1" x14ac:dyDescent="0.25">
      <c r="B127" s="5">
        <f t="shared" si="3"/>
        <v>1.2199999999999975E-4</v>
      </c>
      <c r="C127" s="79"/>
      <c r="D127" s="79"/>
      <c r="E127" s="79"/>
      <c r="F127" s="79"/>
      <c r="H127" s="5">
        <f t="shared" si="4"/>
        <v>0</v>
      </c>
      <c r="I127" s="5">
        <f t="shared" si="5"/>
        <v>1.2199999999999975E-4</v>
      </c>
      <c r="J127" s="5">
        <f>COUNTIFS('C-E'!$F$6:$F$994,PCMSO!C127)</f>
        <v>0</v>
      </c>
      <c r="K127" s="5">
        <f>COUNTIFS('C-E'!$F$6:$F$994,PCMSO!$C127,'C-E'!$I$6:$I$994,PCMSO!K$5)</f>
        <v>0</v>
      </c>
      <c r="L127" s="5">
        <f>COUNTIFS('C-E'!$F$6:$F$994,PCMSO!$C127,'C-E'!$I$6:$I$994,PCMSO!L$5)</f>
        <v>0</v>
      </c>
    </row>
    <row r="128" spans="2:12" ht="30" customHeight="1" x14ac:dyDescent="0.25">
      <c r="B128" s="5">
        <f t="shared" si="3"/>
        <v>1.2299999999999976E-4</v>
      </c>
      <c r="C128" s="79"/>
      <c r="D128" s="79"/>
      <c r="E128" s="79"/>
      <c r="F128" s="79"/>
      <c r="H128" s="5">
        <f t="shared" si="4"/>
        <v>0</v>
      </c>
      <c r="I128" s="5">
        <f t="shared" si="5"/>
        <v>1.2299999999999976E-4</v>
      </c>
      <c r="J128" s="5">
        <f>COUNTIFS('C-E'!$F$6:$F$994,PCMSO!C128)</f>
        <v>0</v>
      </c>
      <c r="K128" s="5">
        <f>COUNTIFS('C-E'!$F$6:$F$994,PCMSO!$C128,'C-E'!$I$6:$I$994,PCMSO!K$5)</f>
        <v>0</v>
      </c>
      <c r="L128" s="5">
        <f>COUNTIFS('C-E'!$F$6:$F$994,PCMSO!$C128,'C-E'!$I$6:$I$994,PCMSO!L$5)</f>
        <v>0</v>
      </c>
    </row>
    <row r="129" spans="2:12" ht="30" customHeight="1" x14ac:dyDescent="0.25">
      <c r="B129" s="5">
        <f t="shared" si="3"/>
        <v>1.2399999999999976E-4</v>
      </c>
      <c r="C129" s="79"/>
      <c r="D129" s="79"/>
      <c r="E129" s="79"/>
      <c r="F129" s="79"/>
      <c r="H129" s="5">
        <f t="shared" si="4"/>
        <v>0</v>
      </c>
      <c r="I129" s="5">
        <f t="shared" si="5"/>
        <v>1.2399999999999976E-4</v>
      </c>
      <c r="J129" s="5">
        <f>COUNTIFS('C-E'!$F$6:$F$994,PCMSO!C129)</f>
        <v>0</v>
      </c>
      <c r="K129" s="5">
        <f>COUNTIFS('C-E'!$F$6:$F$994,PCMSO!$C129,'C-E'!$I$6:$I$994,PCMSO!K$5)</f>
        <v>0</v>
      </c>
      <c r="L129" s="5">
        <f>COUNTIFS('C-E'!$F$6:$F$994,PCMSO!$C129,'C-E'!$I$6:$I$994,PCMSO!L$5)</f>
        <v>0</v>
      </c>
    </row>
    <row r="130" spans="2:12" ht="30" customHeight="1" x14ac:dyDescent="0.25">
      <c r="B130" s="5">
        <f t="shared" si="3"/>
        <v>1.2499999999999976E-4</v>
      </c>
      <c r="C130" s="79"/>
      <c r="D130" s="79"/>
      <c r="E130" s="79"/>
      <c r="F130" s="79"/>
      <c r="H130" s="5">
        <f t="shared" si="4"/>
        <v>0</v>
      </c>
      <c r="I130" s="5">
        <f t="shared" si="5"/>
        <v>1.2499999999999976E-4</v>
      </c>
      <c r="J130" s="5">
        <f>COUNTIFS('C-E'!$F$6:$F$994,PCMSO!C130)</f>
        <v>0</v>
      </c>
      <c r="K130" s="5">
        <f>COUNTIFS('C-E'!$F$6:$F$994,PCMSO!$C130,'C-E'!$I$6:$I$994,PCMSO!K$5)</f>
        <v>0</v>
      </c>
      <c r="L130" s="5">
        <f>COUNTIFS('C-E'!$F$6:$F$994,PCMSO!$C130,'C-E'!$I$6:$I$994,PCMSO!L$5)</f>
        <v>0</v>
      </c>
    </row>
    <row r="131" spans="2:12" ht="30" customHeight="1" x14ac:dyDescent="0.25">
      <c r="B131" s="5">
        <f t="shared" si="3"/>
        <v>1.2599999999999976E-4</v>
      </c>
      <c r="C131" s="79"/>
      <c r="D131" s="79"/>
      <c r="E131" s="79"/>
      <c r="F131" s="79"/>
      <c r="H131" s="5">
        <f t="shared" si="4"/>
        <v>0</v>
      </c>
      <c r="I131" s="5">
        <f t="shared" si="5"/>
        <v>1.2599999999999976E-4</v>
      </c>
      <c r="J131" s="5">
        <f>COUNTIFS('C-E'!$F$6:$F$994,PCMSO!C131)</f>
        <v>0</v>
      </c>
      <c r="K131" s="5">
        <f>COUNTIFS('C-E'!$F$6:$F$994,PCMSO!$C131,'C-E'!$I$6:$I$994,PCMSO!K$5)</f>
        <v>0</v>
      </c>
      <c r="L131" s="5">
        <f>COUNTIFS('C-E'!$F$6:$F$994,PCMSO!$C131,'C-E'!$I$6:$I$994,PCMSO!L$5)</f>
        <v>0</v>
      </c>
    </row>
    <row r="132" spans="2:12" ht="30" customHeight="1" x14ac:dyDescent="0.25">
      <c r="B132" s="5">
        <f t="shared" si="3"/>
        <v>1.2699999999999975E-4</v>
      </c>
      <c r="C132" s="79"/>
      <c r="D132" s="79"/>
      <c r="E132" s="79"/>
      <c r="F132" s="79"/>
      <c r="H132" s="5">
        <f t="shared" si="4"/>
        <v>0</v>
      </c>
      <c r="I132" s="5">
        <f t="shared" si="5"/>
        <v>1.2699999999999975E-4</v>
      </c>
      <c r="J132" s="5">
        <f>COUNTIFS('C-E'!$F$6:$F$994,PCMSO!C132)</f>
        <v>0</v>
      </c>
      <c r="K132" s="5">
        <f>COUNTIFS('C-E'!$F$6:$F$994,PCMSO!$C132,'C-E'!$I$6:$I$994,PCMSO!K$5)</f>
        <v>0</v>
      </c>
      <c r="L132" s="5">
        <f>COUNTIFS('C-E'!$F$6:$F$994,PCMSO!$C132,'C-E'!$I$6:$I$994,PCMSO!L$5)</f>
        <v>0</v>
      </c>
    </row>
    <row r="133" spans="2:12" ht="30" customHeight="1" x14ac:dyDescent="0.25">
      <c r="B133" s="5">
        <f t="shared" si="3"/>
        <v>1.2799999999999975E-4</v>
      </c>
      <c r="C133" s="79"/>
      <c r="D133" s="79"/>
      <c r="E133" s="79"/>
      <c r="F133" s="79"/>
      <c r="H133" s="5">
        <f t="shared" si="4"/>
        <v>0</v>
      </c>
      <c r="I133" s="5">
        <f t="shared" si="5"/>
        <v>1.2799999999999975E-4</v>
      </c>
      <c r="J133" s="5">
        <f>COUNTIFS('C-E'!$F$6:$F$994,PCMSO!C133)</f>
        <v>0</v>
      </c>
      <c r="K133" s="5">
        <f>COUNTIFS('C-E'!$F$6:$F$994,PCMSO!$C133,'C-E'!$I$6:$I$994,PCMSO!K$5)</f>
        <v>0</v>
      </c>
      <c r="L133" s="5">
        <f>COUNTIFS('C-E'!$F$6:$F$994,PCMSO!$C133,'C-E'!$I$6:$I$994,PCMSO!L$5)</f>
        <v>0</v>
      </c>
    </row>
    <row r="134" spans="2:12" ht="30" customHeight="1" x14ac:dyDescent="0.25">
      <c r="B134" s="5">
        <f t="shared" ref="B134:B197" si="6">SUM(I134:J134)</f>
        <v>1.2899999999999975E-4</v>
      </c>
      <c r="C134" s="79"/>
      <c r="D134" s="79"/>
      <c r="E134" s="79"/>
      <c r="F134" s="79"/>
      <c r="H134" s="5">
        <f t="shared" si="4"/>
        <v>0</v>
      </c>
      <c r="I134" s="5">
        <f t="shared" si="5"/>
        <v>1.2899999999999975E-4</v>
      </c>
      <c r="J134" s="5">
        <f>COUNTIFS('C-E'!$F$6:$F$994,PCMSO!C134)</f>
        <v>0</v>
      </c>
      <c r="K134" s="5">
        <f>COUNTIFS('C-E'!$F$6:$F$994,PCMSO!$C134,'C-E'!$I$6:$I$994,PCMSO!K$5)</f>
        <v>0</v>
      </c>
      <c r="L134" s="5">
        <f>COUNTIFS('C-E'!$F$6:$F$994,PCMSO!$C134,'C-E'!$I$6:$I$994,PCMSO!L$5)</f>
        <v>0</v>
      </c>
    </row>
    <row r="135" spans="2:12" ht="30" customHeight="1" x14ac:dyDescent="0.25">
      <c r="B135" s="5">
        <f t="shared" si="6"/>
        <v>1.2999999999999974E-4</v>
      </c>
      <c r="C135" s="79"/>
      <c r="D135" s="79"/>
      <c r="E135" s="79"/>
      <c r="F135" s="79"/>
      <c r="H135" s="5">
        <f t="shared" ref="H135:H198" si="7">C135</f>
        <v>0</v>
      </c>
      <c r="I135" s="5">
        <f t="shared" si="5"/>
        <v>1.2999999999999974E-4</v>
      </c>
      <c r="J135" s="5">
        <f>COUNTIFS('C-E'!$F$6:$F$994,PCMSO!C135)</f>
        <v>0</v>
      </c>
      <c r="K135" s="5">
        <f>COUNTIFS('C-E'!$F$6:$F$994,PCMSO!$C135,'C-E'!$I$6:$I$994,PCMSO!K$5)</f>
        <v>0</v>
      </c>
      <c r="L135" s="5">
        <f>COUNTIFS('C-E'!$F$6:$F$994,PCMSO!$C135,'C-E'!$I$6:$I$994,PCMSO!L$5)</f>
        <v>0</v>
      </c>
    </row>
    <row r="136" spans="2:12" ht="30" customHeight="1" x14ac:dyDescent="0.25">
      <c r="B136" s="5">
        <f t="shared" si="6"/>
        <v>1.3099999999999974E-4</v>
      </c>
      <c r="C136" s="79"/>
      <c r="D136" s="79"/>
      <c r="E136" s="79"/>
      <c r="F136" s="79"/>
      <c r="H136" s="5">
        <f t="shared" si="7"/>
        <v>0</v>
      </c>
      <c r="I136" s="5">
        <f t="shared" ref="I136:I199" si="8">I135+$I$6</f>
        <v>1.3099999999999974E-4</v>
      </c>
      <c r="J136" s="5">
        <f>COUNTIFS('C-E'!$F$6:$F$994,PCMSO!C136)</f>
        <v>0</v>
      </c>
      <c r="K136" s="5">
        <f>COUNTIFS('C-E'!$F$6:$F$994,PCMSO!$C136,'C-E'!$I$6:$I$994,PCMSO!K$5)</f>
        <v>0</v>
      </c>
      <c r="L136" s="5">
        <f>COUNTIFS('C-E'!$F$6:$F$994,PCMSO!$C136,'C-E'!$I$6:$I$994,PCMSO!L$5)</f>
        <v>0</v>
      </c>
    </row>
    <row r="137" spans="2:12" ht="30" customHeight="1" x14ac:dyDescent="0.25">
      <c r="B137" s="5">
        <f t="shared" si="6"/>
        <v>1.3199999999999974E-4</v>
      </c>
      <c r="C137" s="79"/>
      <c r="D137" s="79"/>
      <c r="E137" s="79"/>
      <c r="F137" s="79"/>
      <c r="H137" s="5">
        <f t="shared" si="7"/>
        <v>0</v>
      </c>
      <c r="I137" s="5">
        <f t="shared" si="8"/>
        <v>1.3199999999999974E-4</v>
      </c>
      <c r="J137" s="5">
        <f>COUNTIFS('C-E'!$F$6:$F$994,PCMSO!C137)</f>
        <v>0</v>
      </c>
      <c r="K137" s="5">
        <f>COUNTIFS('C-E'!$F$6:$F$994,PCMSO!$C137,'C-E'!$I$6:$I$994,PCMSO!K$5)</f>
        <v>0</v>
      </c>
      <c r="L137" s="5">
        <f>COUNTIFS('C-E'!$F$6:$F$994,PCMSO!$C137,'C-E'!$I$6:$I$994,PCMSO!L$5)</f>
        <v>0</v>
      </c>
    </row>
    <row r="138" spans="2:12" ht="30" customHeight="1" x14ac:dyDescent="0.25">
      <c r="B138" s="5">
        <f t="shared" si="6"/>
        <v>1.3299999999999974E-4</v>
      </c>
      <c r="C138" s="79"/>
      <c r="D138" s="79"/>
      <c r="E138" s="79"/>
      <c r="F138" s="79"/>
      <c r="H138" s="5">
        <f t="shared" si="7"/>
        <v>0</v>
      </c>
      <c r="I138" s="5">
        <f t="shared" si="8"/>
        <v>1.3299999999999974E-4</v>
      </c>
      <c r="J138" s="5">
        <f>COUNTIFS('C-E'!$F$6:$F$994,PCMSO!C138)</f>
        <v>0</v>
      </c>
      <c r="K138" s="5">
        <f>COUNTIFS('C-E'!$F$6:$F$994,PCMSO!$C138,'C-E'!$I$6:$I$994,PCMSO!K$5)</f>
        <v>0</v>
      </c>
      <c r="L138" s="5">
        <f>COUNTIFS('C-E'!$F$6:$F$994,PCMSO!$C138,'C-E'!$I$6:$I$994,PCMSO!L$5)</f>
        <v>0</v>
      </c>
    </row>
    <row r="139" spans="2:12" ht="30" customHeight="1" x14ac:dyDescent="0.25">
      <c r="B139" s="5">
        <f t="shared" si="6"/>
        <v>1.3399999999999973E-4</v>
      </c>
      <c r="C139" s="79"/>
      <c r="D139" s="79"/>
      <c r="E139" s="79"/>
      <c r="F139" s="79"/>
      <c r="H139" s="5">
        <f t="shared" si="7"/>
        <v>0</v>
      </c>
      <c r="I139" s="5">
        <f t="shared" si="8"/>
        <v>1.3399999999999973E-4</v>
      </c>
      <c r="J139" s="5">
        <f>COUNTIFS('C-E'!$F$6:$F$994,PCMSO!C139)</f>
        <v>0</v>
      </c>
      <c r="K139" s="5">
        <f>COUNTIFS('C-E'!$F$6:$F$994,PCMSO!$C139,'C-E'!$I$6:$I$994,PCMSO!K$5)</f>
        <v>0</v>
      </c>
      <c r="L139" s="5">
        <f>COUNTIFS('C-E'!$F$6:$F$994,PCMSO!$C139,'C-E'!$I$6:$I$994,PCMSO!L$5)</f>
        <v>0</v>
      </c>
    </row>
    <row r="140" spans="2:12" ht="30" customHeight="1" x14ac:dyDescent="0.25">
      <c r="B140" s="5">
        <f t="shared" si="6"/>
        <v>1.3499999999999973E-4</v>
      </c>
      <c r="C140" s="79"/>
      <c r="D140" s="79"/>
      <c r="E140" s="79"/>
      <c r="F140" s="79"/>
      <c r="H140" s="5">
        <f t="shared" si="7"/>
        <v>0</v>
      </c>
      <c r="I140" s="5">
        <f t="shared" si="8"/>
        <v>1.3499999999999973E-4</v>
      </c>
      <c r="J140" s="5">
        <f>COUNTIFS('C-E'!$F$6:$F$994,PCMSO!C140)</f>
        <v>0</v>
      </c>
      <c r="K140" s="5">
        <f>COUNTIFS('C-E'!$F$6:$F$994,PCMSO!$C140,'C-E'!$I$6:$I$994,PCMSO!K$5)</f>
        <v>0</v>
      </c>
      <c r="L140" s="5">
        <f>COUNTIFS('C-E'!$F$6:$F$994,PCMSO!$C140,'C-E'!$I$6:$I$994,PCMSO!L$5)</f>
        <v>0</v>
      </c>
    </row>
    <row r="141" spans="2:12" ht="30" customHeight="1" x14ac:dyDescent="0.25">
      <c r="B141" s="5">
        <f t="shared" si="6"/>
        <v>1.3599999999999973E-4</v>
      </c>
      <c r="C141" s="79"/>
      <c r="D141" s="79"/>
      <c r="E141" s="79"/>
      <c r="F141" s="79"/>
      <c r="H141" s="5">
        <f t="shared" si="7"/>
        <v>0</v>
      </c>
      <c r="I141" s="5">
        <f t="shared" si="8"/>
        <v>1.3599999999999973E-4</v>
      </c>
      <c r="J141" s="5">
        <f>COUNTIFS('C-E'!$F$6:$F$994,PCMSO!C141)</f>
        <v>0</v>
      </c>
      <c r="K141" s="5">
        <f>COUNTIFS('C-E'!$F$6:$F$994,PCMSO!$C141,'C-E'!$I$6:$I$994,PCMSO!K$5)</f>
        <v>0</v>
      </c>
      <c r="L141" s="5">
        <f>COUNTIFS('C-E'!$F$6:$F$994,PCMSO!$C141,'C-E'!$I$6:$I$994,PCMSO!L$5)</f>
        <v>0</v>
      </c>
    </row>
    <row r="142" spans="2:12" ht="30" customHeight="1" x14ac:dyDescent="0.25">
      <c r="B142" s="5">
        <f t="shared" si="6"/>
        <v>1.3699999999999973E-4</v>
      </c>
      <c r="C142" s="79"/>
      <c r="D142" s="79"/>
      <c r="E142" s="79"/>
      <c r="F142" s="79"/>
      <c r="H142" s="5">
        <f t="shared" si="7"/>
        <v>0</v>
      </c>
      <c r="I142" s="5">
        <f t="shared" si="8"/>
        <v>1.3699999999999973E-4</v>
      </c>
      <c r="J142" s="5">
        <f>COUNTIFS('C-E'!$F$6:$F$994,PCMSO!C142)</f>
        <v>0</v>
      </c>
      <c r="K142" s="5">
        <f>COUNTIFS('C-E'!$F$6:$F$994,PCMSO!$C142,'C-E'!$I$6:$I$994,PCMSO!K$5)</f>
        <v>0</v>
      </c>
      <c r="L142" s="5">
        <f>COUNTIFS('C-E'!$F$6:$F$994,PCMSO!$C142,'C-E'!$I$6:$I$994,PCMSO!L$5)</f>
        <v>0</v>
      </c>
    </row>
    <row r="143" spans="2:12" ht="30" customHeight="1" x14ac:dyDescent="0.25">
      <c r="B143" s="5">
        <f t="shared" si="6"/>
        <v>1.3799999999999972E-4</v>
      </c>
      <c r="C143" s="79"/>
      <c r="D143" s="79"/>
      <c r="E143" s="79"/>
      <c r="F143" s="79"/>
      <c r="H143" s="5">
        <f t="shared" si="7"/>
        <v>0</v>
      </c>
      <c r="I143" s="5">
        <f t="shared" si="8"/>
        <v>1.3799999999999972E-4</v>
      </c>
      <c r="J143" s="5">
        <f>COUNTIFS('C-E'!$F$6:$F$994,PCMSO!C143)</f>
        <v>0</v>
      </c>
      <c r="K143" s="5">
        <f>COUNTIFS('C-E'!$F$6:$F$994,PCMSO!$C143,'C-E'!$I$6:$I$994,PCMSO!K$5)</f>
        <v>0</v>
      </c>
      <c r="L143" s="5">
        <f>COUNTIFS('C-E'!$F$6:$F$994,PCMSO!$C143,'C-E'!$I$6:$I$994,PCMSO!L$5)</f>
        <v>0</v>
      </c>
    </row>
    <row r="144" spans="2:12" ht="30" customHeight="1" x14ac:dyDescent="0.25">
      <c r="B144" s="5">
        <f t="shared" si="6"/>
        <v>1.3899999999999972E-4</v>
      </c>
      <c r="C144" s="79"/>
      <c r="D144" s="79"/>
      <c r="E144" s="79"/>
      <c r="F144" s="79"/>
      <c r="H144" s="5">
        <f t="shared" si="7"/>
        <v>0</v>
      </c>
      <c r="I144" s="5">
        <f t="shared" si="8"/>
        <v>1.3899999999999972E-4</v>
      </c>
      <c r="J144" s="5">
        <f>COUNTIFS('C-E'!$F$6:$F$994,PCMSO!C144)</f>
        <v>0</v>
      </c>
      <c r="K144" s="5">
        <f>COUNTIFS('C-E'!$F$6:$F$994,PCMSO!$C144,'C-E'!$I$6:$I$994,PCMSO!K$5)</f>
        <v>0</v>
      </c>
      <c r="L144" s="5">
        <f>COUNTIFS('C-E'!$F$6:$F$994,PCMSO!$C144,'C-E'!$I$6:$I$994,PCMSO!L$5)</f>
        <v>0</v>
      </c>
    </row>
    <row r="145" spans="2:12" ht="30" customHeight="1" x14ac:dyDescent="0.25">
      <c r="B145" s="5">
        <f t="shared" si="6"/>
        <v>1.3999999999999972E-4</v>
      </c>
      <c r="C145" s="79"/>
      <c r="D145" s="79"/>
      <c r="E145" s="79"/>
      <c r="F145" s="79"/>
      <c r="H145" s="5">
        <f t="shared" si="7"/>
        <v>0</v>
      </c>
      <c r="I145" s="5">
        <f t="shared" si="8"/>
        <v>1.3999999999999972E-4</v>
      </c>
      <c r="J145" s="5">
        <f>COUNTIFS('C-E'!$F$6:$F$994,PCMSO!C145)</f>
        <v>0</v>
      </c>
      <c r="K145" s="5">
        <f>COUNTIFS('C-E'!$F$6:$F$994,PCMSO!$C145,'C-E'!$I$6:$I$994,PCMSO!K$5)</f>
        <v>0</v>
      </c>
      <c r="L145" s="5">
        <f>COUNTIFS('C-E'!$F$6:$F$994,PCMSO!$C145,'C-E'!$I$6:$I$994,PCMSO!L$5)</f>
        <v>0</v>
      </c>
    </row>
    <row r="146" spans="2:12" ht="30" customHeight="1" x14ac:dyDescent="0.25">
      <c r="B146" s="5">
        <f t="shared" si="6"/>
        <v>1.4099999999999971E-4</v>
      </c>
      <c r="C146" s="79"/>
      <c r="D146" s="79"/>
      <c r="E146" s="79"/>
      <c r="F146" s="79"/>
      <c r="H146" s="5">
        <f t="shared" si="7"/>
        <v>0</v>
      </c>
      <c r="I146" s="5">
        <f t="shared" si="8"/>
        <v>1.4099999999999971E-4</v>
      </c>
      <c r="J146" s="5">
        <f>COUNTIFS('C-E'!$F$6:$F$994,PCMSO!C146)</f>
        <v>0</v>
      </c>
      <c r="K146" s="5">
        <f>COUNTIFS('C-E'!$F$6:$F$994,PCMSO!$C146,'C-E'!$I$6:$I$994,PCMSO!K$5)</f>
        <v>0</v>
      </c>
      <c r="L146" s="5">
        <f>COUNTIFS('C-E'!$F$6:$F$994,PCMSO!$C146,'C-E'!$I$6:$I$994,PCMSO!L$5)</f>
        <v>0</v>
      </c>
    </row>
    <row r="147" spans="2:12" ht="30" customHeight="1" x14ac:dyDescent="0.25">
      <c r="B147" s="5">
        <f t="shared" si="6"/>
        <v>1.4199999999999971E-4</v>
      </c>
      <c r="C147" s="79"/>
      <c r="D147" s="79"/>
      <c r="E147" s="79"/>
      <c r="F147" s="79"/>
      <c r="H147" s="5">
        <f t="shared" si="7"/>
        <v>0</v>
      </c>
      <c r="I147" s="5">
        <f t="shared" si="8"/>
        <v>1.4199999999999971E-4</v>
      </c>
      <c r="J147" s="5">
        <f>COUNTIFS('C-E'!$F$6:$F$994,PCMSO!C147)</f>
        <v>0</v>
      </c>
      <c r="K147" s="5">
        <f>COUNTIFS('C-E'!$F$6:$F$994,PCMSO!$C147,'C-E'!$I$6:$I$994,PCMSO!K$5)</f>
        <v>0</v>
      </c>
      <c r="L147" s="5">
        <f>COUNTIFS('C-E'!$F$6:$F$994,PCMSO!$C147,'C-E'!$I$6:$I$994,PCMSO!L$5)</f>
        <v>0</v>
      </c>
    </row>
    <row r="148" spans="2:12" ht="30" customHeight="1" x14ac:dyDescent="0.25">
      <c r="B148" s="5">
        <f t="shared" si="6"/>
        <v>1.4299999999999971E-4</v>
      </c>
      <c r="C148" s="79"/>
      <c r="D148" s="79"/>
      <c r="E148" s="79"/>
      <c r="F148" s="79"/>
      <c r="H148" s="5">
        <f t="shared" si="7"/>
        <v>0</v>
      </c>
      <c r="I148" s="5">
        <f t="shared" si="8"/>
        <v>1.4299999999999971E-4</v>
      </c>
      <c r="J148" s="5">
        <f>COUNTIFS('C-E'!$F$6:$F$994,PCMSO!C148)</f>
        <v>0</v>
      </c>
      <c r="K148" s="5">
        <f>COUNTIFS('C-E'!$F$6:$F$994,PCMSO!$C148,'C-E'!$I$6:$I$994,PCMSO!K$5)</f>
        <v>0</v>
      </c>
      <c r="L148" s="5">
        <f>COUNTIFS('C-E'!$F$6:$F$994,PCMSO!$C148,'C-E'!$I$6:$I$994,PCMSO!L$5)</f>
        <v>0</v>
      </c>
    </row>
    <row r="149" spans="2:12" ht="30" customHeight="1" x14ac:dyDescent="0.25">
      <c r="B149" s="5">
        <f t="shared" si="6"/>
        <v>1.4399999999999971E-4</v>
      </c>
      <c r="C149" s="79"/>
      <c r="D149" s="79"/>
      <c r="E149" s="79"/>
      <c r="F149" s="79"/>
      <c r="H149" s="5">
        <f t="shared" si="7"/>
        <v>0</v>
      </c>
      <c r="I149" s="5">
        <f t="shared" si="8"/>
        <v>1.4399999999999971E-4</v>
      </c>
      <c r="J149" s="5">
        <f>COUNTIFS('C-E'!$F$6:$F$994,PCMSO!C149)</f>
        <v>0</v>
      </c>
      <c r="K149" s="5">
        <f>COUNTIFS('C-E'!$F$6:$F$994,PCMSO!$C149,'C-E'!$I$6:$I$994,PCMSO!K$5)</f>
        <v>0</v>
      </c>
      <c r="L149" s="5">
        <f>COUNTIFS('C-E'!$F$6:$F$994,PCMSO!$C149,'C-E'!$I$6:$I$994,PCMSO!L$5)</f>
        <v>0</v>
      </c>
    </row>
    <row r="150" spans="2:12" ht="30" customHeight="1" x14ac:dyDescent="0.25">
      <c r="B150" s="5">
        <f t="shared" si="6"/>
        <v>1.449999999999997E-4</v>
      </c>
      <c r="C150" s="79"/>
      <c r="D150" s="79"/>
      <c r="E150" s="79"/>
      <c r="F150" s="79"/>
      <c r="H150" s="5">
        <f t="shared" si="7"/>
        <v>0</v>
      </c>
      <c r="I150" s="5">
        <f t="shared" si="8"/>
        <v>1.449999999999997E-4</v>
      </c>
      <c r="J150" s="5">
        <f>COUNTIFS('C-E'!$F$6:$F$994,PCMSO!C150)</f>
        <v>0</v>
      </c>
      <c r="K150" s="5">
        <f>COUNTIFS('C-E'!$F$6:$F$994,PCMSO!$C150,'C-E'!$I$6:$I$994,PCMSO!K$5)</f>
        <v>0</v>
      </c>
      <c r="L150" s="5">
        <f>COUNTIFS('C-E'!$F$6:$F$994,PCMSO!$C150,'C-E'!$I$6:$I$994,PCMSO!L$5)</f>
        <v>0</v>
      </c>
    </row>
    <row r="151" spans="2:12" ht="30" customHeight="1" x14ac:dyDescent="0.25">
      <c r="B151" s="5">
        <f t="shared" si="6"/>
        <v>1.459999999999997E-4</v>
      </c>
      <c r="C151" s="79"/>
      <c r="D151" s="79"/>
      <c r="E151" s="79"/>
      <c r="F151" s="79"/>
      <c r="H151" s="5">
        <f t="shared" si="7"/>
        <v>0</v>
      </c>
      <c r="I151" s="5">
        <f t="shared" si="8"/>
        <v>1.459999999999997E-4</v>
      </c>
      <c r="J151" s="5">
        <f>COUNTIFS('C-E'!$F$6:$F$994,PCMSO!C151)</f>
        <v>0</v>
      </c>
      <c r="K151" s="5">
        <f>COUNTIFS('C-E'!$F$6:$F$994,PCMSO!$C151,'C-E'!$I$6:$I$994,PCMSO!K$5)</f>
        <v>0</v>
      </c>
      <c r="L151" s="5">
        <f>COUNTIFS('C-E'!$F$6:$F$994,PCMSO!$C151,'C-E'!$I$6:$I$994,PCMSO!L$5)</f>
        <v>0</v>
      </c>
    </row>
    <row r="152" spans="2:12" ht="30" customHeight="1" x14ac:dyDescent="0.25">
      <c r="B152" s="5">
        <f t="shared" si="6"/>
        <v>1.469999999999997E-4</v>
      </c>
      <c r="C152" s="79"/>
      <c r="D152" s="79"/>
      <c r="E152" s="79"/>
      <c r="F152" s="79"/>
      <c r="H152" s="5">
        <f t="shared" si="7"/>
        <v>0</v>
      </c>
      <c r="I152" s="5">
        <f t="shared" si="8"/>
        <v>1.469999999999997E-4</v>
      </c>
      <c r="J152" s="5">
        <f>COUNTIFS('C-E'!$F$6:$F$994,PCMSO!C152)</f>
        <v>0</v>
      </c>
      <c r="K152" s="5">
        <f>COUNTIFS('C-E'!$F$6:$F$994,PCMSO!$C152,'C-E'!$I$6:$I$994,PCMSO!K$5)</f>
        <v>0</v>
      </c>
      <c r="L152" s="5">
        <f>COUNTIFS('C-E'!$F$6:$F$994,PCMSO!$C152,'C-E'!$I$6:$I$994,PCMSO!L$5)</f>
        <v>0</v>
      </c>
    </row>
    <row r="153" spans="2:12" ht="30" customHeight="1" x14ac:dyDescent="0.25">
      <c r="B153" s="5">
        <f t="shared" si="6"/>
        <v>1.4799999999999969E-4</v>
      </c>
      <c r="C153" s="79"/>
      <c r="D153" s="79"/>
      <c r="E153" s="79"/>
      <c r="F153" s="79"/>
      <c r="H153" s="5">
        <f t="shared" si="7"/>
        <v>0</v>
      </c>
      <c r="I153" s="5">
        <f t="shared" si="8"/>
        <v>1.4799999999999969E-4</v>
      </c>
      <c r="J153" s="5">
        <f>COUNTIFS('C-E'!$F$6:$F$994,PCMSO!C153)</f>
        <v>0</v>
      </c>
      <c r="K153" s="5">
        <f>COUNTIFS('C-E'!$F$6:$F$994,PCMSO!$C153,'C-E'!$I$6:$I$994,PCMSO!K$5)</f>
        <v>0</v>
      </c>
      <c r="L153" s="5">
        <f>COUNTIFS('C-E'!$F$6:$F$994,PCMSO!$C153,'C-E'!$I$6:$I$994,PCMSO!L$5)</f>
        <v>0</v>
      </c>
    </row>
    <row r="154" spans="2:12" ht="30" customHeight="1" x14ac:dyDescent="0.25">
      <c r="B154" s="5">
        <f t="shared" si="6"/>
        <v>1.4899999999999969E-4</v>
      </c>
      <c r="C154" s="79"/>
      <c r="D154" s="79"/>
      <c r="E154" s="79"/>
      <c r="F154" s="79"/>
      <c r="H154" s="5">
        <f t="shared" si="7"/>
        <v>0</v>
      </c>
      <c r="I154" s="5">
        <f t="shared" si="8"/>
        <v>1.4899999999999969E-4</v>
      </c>
      <c r="J154" s="5">
        <f>COUNTIFS('C-E'!$F$6:$F$994,PCMSO!C154)</f>
        <v>0</v>
      </c>
      <c r="K154" s="5">
        <f>COUNTIFS('C-E'!$F$6:$F$994,PCMSO!$C154,'C-E'!$I$6:$I$994,PCMSO!K$5)</f>
        <v>0</v>
      </c>
      <c r="L154" s="5">
        <f>COUNTIFS('C-E'!$F$6:$F$994,PCMSO!$C154,'C-E'!$I$6:$I$994,PCMSO!L$5)</f>
        <v>0</v>
      </c>
    </row>
    <row r="155" spans="2:12" ht="30" customHeight="1" x14ac:dyDescent="0.25">
      <c r="B155" s="5">
        <f t="shared" si="6"/>
        <v>1.4999999999999969E-4</v>
      </c>
      <c r="C155" s="79"/>
      <c r="D155" s="79"/>
      <c r="E155" s="79"/>
      <c r="F155" s="79"/>
      <c r="H155" s="5">
        <f t="shared" si="7"/>
        <v>0</v>
      </c>
      <c r="I155" s="5">
        <f t="shared" si="8"/>
        <v>1.4999999999999969E-4</v>
      </c>
      <c r="J155" s="5">
        <f>COUNTIFS('C-E'!$F$6:$F$994,PCMSO!C155)</f>
        <v>0</v>
      </c>
      <c r="K155" s="5">
        <f>COUNTIFS('C-E'!$F$6:$F$994,PCMSO!$C155,'C-E'!$I$6:$I$994,PCMSO!K$5)</f>
        <v>0</v>
      </c>
      <c r="L155" s="5">
        <f>COUNTIFS('C-E'!$F$6:$F$994,PCMSO!$C155,'C-E'!$I$6:$I$994,PCMSO!L$5)</f>
        <v>0</v>
      </c>
    </row>
    <row r="156" spans="2:12" ht="30" customHeight="1" x14ac:dyDescent="0.25">
      <c r="B156" s="5">
        <f t="shared" si="6"/>
        <v>1.5099999999999969E-4</v>
      </c>
      <c r="C156" s="79"/>
      <c r="D156" s="79"/>
      <c r="E156" s="79"/>
      <c r="F156" s="79"/>
      <c r="H156" s="5">
        <f t="shared" si="7"/>
        <v>0</v>
      </c>
      <c r="I156" s="5">
        <f t="shared" si="8"/>
        <v>1.5099999999999969E-4</v>
      </c>
      <c r="J156" s="5">
        <f>COUNTIFS('C-E'!$F$6:$F$994,PCMSO!C156)</f>
        <v>0</v>
      </c>
      <c r="K156" s="5">
        <f>COUNTIFS('C-E'!$F$6:$F$994,PCMSO!$C156,'C-E'!$I$6:$I$994,PCMSO!K$5)</f>
        <v>0</v>
      </c>
      <c r="L156" s="5">
        <f>COUNTIFS('C-E'!$F$6:$F$994,PCMSO!$C156,'C-E'!$I$6:$I$994,PCMSO!L$5)</f>
        <v>0</v>
      </c>
    </row>
    <row r="157" spans="2:12" ht="30" customHeight="1" x14ac:dyDescent="0.25">
      <c r="B157" s="5">
        <f t="shared" si="6"/>
        <v>1.5199999999999968E-4</v>
      </c>
      <c r="C157" s="79"/>
      <c r="D157" s="79"/>
      <c r="E157" s="79"/>
      <c r="F157" s="79"/>
      <c r="H157" s="5">
        <f t="shared" si="7"/>
        <v>0</v>
      </c>
      <c r="I157" s="5">
        <f t="shared" si="8"/>
        <v>1.5199999999999968E-4</v>
      </c>
      <c r="J157" s="5">
        <f>COUNTIFS('C-E'!$F$6:$F$994,PCMSO!C157)</f>
        <v>0</v>
      </c>
      <c r="K157" s="5">
        <f>COUNTIFS('C-E'!$F$6:$F$994,PCMSO!$C157,'C-E'!$I$6:$I$994,PCMSO!K$5)</f>
        <v>0</v>
      </c>
      <c r="L157" s="5">
        <f>COUNTIFS('C-E'!$F$6:$F$994,PCMSO!$C157,'C-E'!$I$6:$I$994,PCMSO!L$5)</f>
        <v>0</v>
      </c>
    </row>
    <row r="158" spans="2:12" ht="30" customHeight="1" x14ac:dyDescent="0.25">
      <c r="B158" s="5">
        <f t="shared" si="6"/>
        <v>1.5299999999999968E-4</v>
      </c>
      <c r="C158" s="79"/>
      <c r="D158" s="79"/>
      <c r="E158" s="79"/>
      <c r="F158" s="79"/>
      <c r="H158" s="5">
        <f t="shared" si="7"/>
        <v>0</v>
      </c>
      <c r="I158" s="5">
        <f t="shared" si="8"/>
        <v>1.5299999999999968E-4</v>
      </c>
      <c r="J158" s="5">
        <f>COUNTIFS('C-E'!$F$6:$F$994,PCMSO!C158)</f>
        <v>0</v>
      </c>
      <c r="K158" s="5">
        <f>COUNTIFS('C-E'!$F$6:$F$994,PCMSO!$C158,'C-E'!$I$6:$I$994,PCMSO!K$5)</f>
        <v>0</v>
      </c>
      <c r="L158" s="5">
        <f>COUNTIFS('C-E'!$F$6:$F$994,PCMSO!$C158,'C-E'!$I$6:$I$994,PCMSO!L$5)</f>
        <v>0</v>
      </c>
    </row>
    <row r="159" spans="2:12" ht="30" customHeight="1" x14ac:dyDescent="0.25">
      <c r="B159" s="5">
        <f t="shared" si="6"/>
        <v>1.5399999999999968E-4</v>
      </c>
      <c r="C159" s="79"/>
      <c r="D159" s="79"/>
      <c r="E159" s="79"/>
      <c r="F159" s="79"/>
      <c r="H159" s="5">
        <f t="shared" si="7"/>
        <v>0</v>
      </c>
      <c r="I159" s="5">
        <f t="shared" si="8"/>
        <v>1.5399999999999968E-4</v>
      </c>
      <c r="J159" s="5">
        <f>COUNTIFS('C-E'!$F$6:$F$994,PCMSO!C159)</f>
        <v>0</v>
      </c>
      <c r="K159" s="5">
        <f>COUNTIFS('C-E'!$F$6:$F$994,PCMSO!$C159,'C-E'!$I$6:$I$994,PCMSO!K$5)</f>
        <v>0</v>
      </c>
      <c r="L159" s="5">
        <f>COUNTIFS('C-E'!$F$6:$F$994,PCMSO!$C159,'C-E'!$I$6:$I$994,PCMSO!L$5)</f>
        <v>0</v>
      </c>
    </row>
    <row r="160" spans="2:12" ht="30" customHeight="1" x14ac:dyDescent="0.25">
      <c r="B160" s="5">
        <f t="shared" si="6"/>
        <v>1.5499999999999967E-4</v>
      </c>
      <c r="C160" s="79"/>
      <c r="D160" s="79"/>
      <c r="E160" s="79"/>
      <c r="F160" s="79"/>
      <c r="H160" s="5">
        <f t="shared" si="7"/>
        <v>0</v>
      </c>
      <c r="I160" s="5">
        <f t="shared" si="8"/>
        <v>1.5499999999999967E-4</v>
      </c>
      <c r="J160" s="5">
        <f>COUNTIFS('C-E'!$F$6:$F$994,PCMSO!C160)</f>
        <v>0</v>
      </c>
      <c r="K160" s="5">
        <f>COUNTIFS('C-E'!$F$6:$F$994,PCMSO!$C160,'C-E'!$I$6:$I$994,PCMSO!K$5)</f>
        <v>0</v>
      </c>
      <c r="L160" s="5">
        <f>COUNTIFS('C-E'!$F$6:$F$994,PCMSO!$C160,'C-E'!$I$6:$I$994,PCMSO!L$5)</f>
        <v>0</v>
      </c>
    </row>
    <row r="161" spans="2:12" ht="30" customHeight="1" x14ac:dyDescent="0.25">
      <c r="B161" s="5">
        <f t="shared" si="6"/>
        <v>1.5599999999999967E-4</v>
      </c>
      <c r="C161" s="79"/>
      <c r="D161" s="79"/>
      <c r="E161" s="79"/>
      <c r="F161" s="79"/>
      <c r="H161" s="5">
        <f t="shared" si="7"/>
        <v>0</v>
      </c>
      <c r="I161" s="5">
        <f t="shared" si="8"/>
        <v>1.5599999999999967E-4</v>
      </c>
      <c r="J161" s="5">
        <f>COUNTIFS('C-E'!$F$6:$F$994,PCMSO!C161)</f>
        <v>0</v>
      </c>
      <c r="K161" s="5">
        <f>COUNTIFS('C-E'!$F$6:$F$994,PCMSO!$C161,'C-E'!$I$6:$I$994,PCMSO!K$5)</f>
        <v>0</v>
      </c>
      <c r="L161" s="5">
        <f>COUNTIFS('C-E'!$F$6:$F$994,PCMSO!$C161,'C-E'!$I$6:$I$994,PCMSO!L$5)</f>
        <v>0</v>
      </c>
    </row>
    <row r="162" spans="2:12" ht="30" customHeight="1" x14ac:dyDescent="0.25">
      <c r="B162" s="5">
        <f t="shared" si="6"/>
        <v>1.5699999999999967E-4</v>
      </c>
      <c r="C162" s="79"/>
      <c r="D162" s="79"/>
      <c r="E162" s="79"/>
      <c r="F162" s="79"/>
      <c r="H162" s="5">
        <f t="shared" si="7"/>
        <v>0</v>
      </c>
      <c r="I162" s="5">
        <f t="shared" si="8"/>
        <v>1.5699999999999967E-4</v>
      </c>
      <c r="J162" s="5">
        <f>COUNTIFS('C-E'!$F$6:$F$994,PCMSO!C162)</f>
        <v>0</v>
      </c>
      <c r="K162" s="5">
        <f>COUNTIFS('C-E'!$F$6:$F$994,PCMSO!$C162,'C-E'!$I$6:$I$994,PCMSO!K$5)</f>
        <v>0</v>
      </c>
      <c r="L162" s="5">
        <f>COUNTIFS('C-E'!$F$6:$F$994,PCMSO!$C162,'C-E'!$I$6:$I$994,PCMSO!L$5)</f>
        <v>0</v>
      </c>
    </row>
    <row r="163" spans="2:12" ht="30" customHeight="1" x14ac:dyDescent="0.25">
      <c r="B163" s="5">
        <f t="shared" si="6"/>
        <v>1.5799999999999967E-4</v>
      </c>
      <c r="C163" s="79"/>
      <c r="D163" s="79"/>
      <c r="E163" s="79"/>
      <c r="F163" s="79"/>
      <c r="H163" s="5">
        <f t="shared" si="7"/>
        <v>0</v>
      </c>
      <c r="I163" s="5">
        <f t="shared" si="8"/>
        <v>1.5799999999999967E-4</v>
      </c>
      <c r="J163" s="5">
        <f>COUNTIFS('C-E'!$F$6:$F$994,PCMSO!C163)</f>
        <v>0</v>
      </c>
      <c r="K163" s="5">
        <f>COUNTIFS('C-E'!$F$6:$F$994,PCMSO!$C163,'C-E'!$I$6:$I$994,PCMSO!K$5)</f>
        <v>0</v>
      </c>
      <c r="L163" s="5">
        <f>COUNTIFS('C-E'!$F$6:$F$994,PCMSO!$C163,'C-E'!$I$6:$I$994,PCMSO!L$5)</f>
        <v>0</v>
      </c>
    </row>
    <row r="164" spans="2:12" ht="30" customHeight="1" x14ac:dyDescent="0.25">
      <c r="B164" s="5">
        <f t="shared" si="6"/>
        <v>1.5899999999999966E-4</v>
      </c>
      <c r="C164" s="79"/>
      <c r="D164" s="79"/>
      <c r="E164" s="79"/>
      <c r="F164" s="79"/>
      <c r="H164" s="5">
        <f t="shared" si="7"/>
        <v>0</v>
      </c>
      <c r="I164" s="5">
        <f t="shared" si="8"/>
        <v>1.5899999999999966E-4</v>
      </c>
      <c r="J164" s="5">
        <f>COUNTIFS('C-E'!$F$6:$F$994,PCMSO!C164)</f>
        <v>0</v>
      </c>
      <c r="K164" s="5">
        <f>COUNTIFS('C-E'!$F$6:$F$994,PCMSO!$C164,'C-E'!$I$6:$I$994,PCMSO!K$5)</f>
        <v>0</v>
      </c>
      <c r="L164" s="5">
        <f>COUNTIFS('C-E'!$F$6:$F$994,PCMSO!$C164,'C-E'!$I$6:$I$994,PCMSO!L$5)</f>
        <v>0</v>
      </c>
    </row>
    <row r="165" spans="2:12" ht="30" customHeight="1" x14ac:dyDescent="0.25">
      <c r="B165" s="5">
        <f t="shared" si="6"/>
        <v>1.5999999999999966E-4</v>
      </c>
      <c r="C165" s="79"/>
      <c r="D165" s="79"/>
      <c r="E165" s="79"/>
      <c r="F165" s="79"/>
      <c r="H165" s="5">
        <f t="shared" si="7"/>
        <v>0</v>
      </c>
      <c r="I165" s="5">
        <f t="shared" si="8"/>
        <v>1.5999999999999966E-4</v>
      </c>
      <c r="J165" s="5">
        <f>COUNTIFS('C-E'!$F$6:$F$994,PCMSO!C165)</f>
        <v>0</v>
      </c>
      <c r="K165" s="5">
        <f>COUNTIFS('C-E'!$F$6:$F$994,PCMSO!$C165,'C-E'!$I$6:$I$994,PCMSO!K$5)</f>
        <v>0</v>
      </c>
      <c r="L165" s="5">
        <f>COUNTIFS('C-E'!$F$6:$F$994,PCMSO!$C165,'C-E'!$I$6:$I$994,PCMSO!L$5)</f>
        <v>0</v>
      </c>
    </row>
    <row r="166" spans="2:12" ht="30" customHeight="1" x14ac:dyDescent="0.25">
      <c r="B166" s="5">
        <f t="shared" si="6"/>
        <v>1.6099999999999966E-4</v>
      </c>
      <c r="C166" s="79"/>
      <c r="D166" s="79"/>
      <c r="E166" s="79"/>
      <c r="F166" s="79"/>
      <c r="H166" s="5">
        <f t="shared" si="7"/>
        <v>0</v>
      </c>
      <c r="I166" s="5">
        <f t="shared" si="8"/>
        <v>1.6099999999999966E-4</v>
      </c>
      <c r="J166" s="5">
        <f>COUNTIFS('C-E'!$F$6:$F$994,PCMSO!C166)</f>
        <v>0</v>
      </c>
      <c r="K166" s="5">
        <f>COUNTIFS('C-E'!$F$6:$F$994,PCMSO!$C166,'C-E'!$I$6:$I$994,PCMSO!K$5)</f>
        <v>0</v>
      </c>
      <c r="L166" s="5">
        <f>COUNTIFS('C-E'!$F$6:$F$994,PCMSO!$C166,'C-E'!$I$6:$I$994,PCMSO!L$5)</f>
        <v>0</v>
      </c>
    </row>
    <row r="167" spans="2:12" ht="30" customHeight="1" x14ac:dyDescent="0.25">
      <c r="B167" s="5">
        <f t="shared" si="6"/>
        <v>1.6199999999999966E-4</v>
      </c>
      <c r="C167" s="79"/>
      <c r="D167" s="79"/>
      <c r="E167" s="79"/>
      <c r="F167" s="79"/>
      <c r="H167" s="5">
        <f t="shared" si="7"/>
        <v>0</v>
      </c>
      <c r="I167" s="5">
        <f t="shared" si="8"/>
        <v>1.6199999999999966E-4</v>
      </c>
      <c r="J167" s="5">
        <f>COUNTIFS('C-E'!$F$6:$F$994,PCMSO!C167)</f>
        <v>0</v>
      </c>
      <c r="K167" s="5">
        <f>COUNTIFS('C-E'!$F$6:$F$994,PCMSO!$C167,'C-E'!$I$6:$I$994,PCMSO!K$5)</f>
        <v>0</v>
      </c>
      <c r="L167" s="5">
        <f>COUNTIFS('C-E'!$F$6:$F$994,PCMSO!$C167,'C-E'!$I$6:$I$994,PCMSO!L$5)</f>
        <v>0</v>
      </c>
    </row>
    <row r="168" spans="2:12" ht="30" customHeight="1" x14ac:dyDescent="0.25">
      <c r="B168" s="5">
        <f t="shared" si="6"/>
        <v>1.6299999999999965E-4</v>
      </c>
      <c r="C168" s="79"/>
      <c r="D168" s="79"/>
      <c r="E168" s="79"/>
      <c r="F168" s="79"/>
      <c r="H168" s="5">
        <f t="shared" si="7"/>
        <v>0</v>
      </c>
      <c r="I168" s="5">
        <f t="shared" si="8"/>
        <v>1.6299999999999965E-4</v>
      </c>
      <c r="J168" s="5">
        <f>COUNTIFS('C-E'!$F$6:$F$994,PCMSO!C168)</f>
        <v>0</v>
      </c>
      <c r="K168" s="5">
        <f>COUNTIFS('C-E'!$F$6:$F$994,PCMSO!$C168,'C-E'!$I$6:$I$994,PCMSO!K$5)</f>
        <v>0</v>
      </c>
      <c r="L168" s="5">
        <f>COUNTIFS('C-E'!$F$6:$F$994,PCMSO!$C168,'C-E'!$I$6:$I$994,PCMSO!L$5)</f>
        <v>0</v>
      </c>
    </row>
    <row r="169" spans="2:12" ht="30" customHeight="1" x14ac:dyDescent="0.25">
      <c r="B169" s="5">
        <f t="shared" si="6"/>
        <v>1.6399999999999965E-4</v>
      </c>
      <c r="C169" s="79"/>
      <c r="D169" s="79"/>
      <c r="E169" s="79"/>
      <c r="F169" s="79"/>
      <c r="H169" s="5">
        <f t="shared" si="7"/>
        <v>0</v>
      </c>
      <c r="I169" s="5">
        <f t="shared" si="8"/>
        <v>1.6399999999999965E-4</v>
      </c>
      <c r="J169" s="5">
        <f>COUNTIFS('C-E'!$F$6:$F$994,PCMSO!C169)</f>
        <v>0</v>
      </c>
      <c r="K169" s="5">
        <f>COUNTIFS('C-E'!$F$6:$F$994,PCMSO!$C169,'C-E'!$I$6:$I$994,PCMSO!K$5)</f>
        <v>0</v>
      </c>
      <c r="L169" s="5">
        <f>COUNTIFS('C-E'!$F$6:$F$994,PCMSO!$C169,'C-E'!$I$6:$I$994,PCMSO!L$5)</f>
        <v>0</v>
      </c>
    </row>
    <row r="170" spans="2:12" ht="30" customHeight="1" x14ac:dyDescent="0.25">
      <c r="B170" s="5">
        <f t="shared" si="6"/>
        <v>1.6499999999999965E-4</v>
      </c>
      <c r="C170" s="79"/>
      <c r="D170" s="79"/>
      <c r="E170" s="79"/>
      <c r="F170" s="79"/>
      <c r="H170" s="5">
        <f t="shared" si="7"/>
        <v>0</v>
      </c>
      <c r="I170" s="5">
        <f t="shared" si="8"/>
        <v>1.6499999999999965E-4</v>
      </c>
      <c r="J170" s="5">
        <f>COUNTIFS('C-E'!$F$6:$F$994,PCMSO!C170)</f>
        <v>0</v>
      </c>
      <c r="K170" s="5">
        <f>COUNTIFS('C-E'!$F$6:$F$994,PCMSO!$C170,'C-E'!$I$6:$I$994,PCMSO!K$5)</f>
        <v>0</v>
      </c>
      <c r="L170" s="5">
        <f>COUNTIFS('C-E'!$F$6:$F$994,PCMSO!$C170,'C-E'!$I$6:$I$994,PCMSO!L$5)</f>
        <v>0</v>
      </c>
    </row>
    <row r="171" spans="2:12" ht="30" customHeight="1" x14ac:dyDescent="0.25">
      <c r="B171" s="5">
        <f t="shared" si="6"/>
        <v>1.6599999999999964E-4</v>
      </c>
      <c r="C171" s="79"/>
      <c r="D171" s="79"/>
      <c r="E171" s="79"/>
      <c r="F171" s="79"/>
      <c r="H171" s="5">
        <f t="shared" si="7"/>
        <v>0</v>
      </c>
      <c r="I171" s="5">
        <f t="shared" si="8"/>
        <v>1.6599999999999964E-4</v>
      </c>
      <c r="J171" s="5">
        <f>COUNTIFS('C-E'!$F$6:$F$994,PCMSO!C171)</f>
        <v>0</v>
      </c>
      <c r="K171" s="5">
        <f>COUNTIFS('C-E'!$F$6:$F$994,PCMSO!$C171,'C-E'!$I$6:$I$994,PCMSO!K$5)</f>
        <v>0</v>
      </c>
      <c r="L171" s="5">
        <f>COUNTIFS('C-E'!$F$6:$F$994,PCMSO!$C171,'C-E'!$I$6:$I$994,PCMSO!L$5)</f>
        <v>0</v>
      </c>
    </row>
    <row r="172" spans="2:12" ht="30" customHeight="1" x14ac:dyDescent="0.25">
      <c r="B172" s="5">
        <f t="shared" si="6"/>
        <v>1.6699999999999964E-4</v>
      </c>
      <c r="C172" s="79"/>
      <c r="D172" s="79"/>
      <c r="E172" s="79"/>
      <c r="F172" s="79"/>
      <c r="H172" s="5">
        <f t="shared" si="7"/>
        <v>0</v>
      </c>
      <c r="I172" s="5">
        <f t="shared" si="8"/>
        <v>1.6699999999999964E-4</v>
      </c>
      <c r="J172" s="5">
        <f>COUNTIFS('C-E'!$F$6:$F$994,PCMSO!C172)</f>
        <v>0</v>
      </c>
      <c r="K172" s="5">
        <f>COUNTIFS('C-E'!$F$6:$F$994,PCMSO!$C172,'C-E'!$I$6:$I$994,PCMSO!K$5)</f>
        <v>0</v>
      </c>
      <c r="L172" s="5">
        <f>COUNTIFS('C-E'!$F$6:$F$994,PCMSO!$C172,'C-E'!$I$6:$I$994,PCMSO!L$5)</f>
        <v>0</v>
      </c>
    </row>
    <row r="173" spans="2:12" ht="30" customHeight="1" x14ac:dyDescent="0.25">
      <c r="B173" s="5">
        <f t="shared" si="6"/>
        <v>1.6799999999999964E-4</v>
      </c>
      <c r="C173" s="79"/>
      <c r="D173" s="79"/>
      <c r="E173" s="79"/>
      <c r="F173" s="79"/>
      <c r="H173" s="5">
        <f t="shared" si="7"/>
        <v>0</v>
      </c>
      <c r="I173" s="5">
        <f t="shared" si="8"/>
        <v>1.6799999999999964E-4</v>
      </c>
      <c r="J173" s="5">
        <f>COUNTIFS('C-E'!$F$6:$F$994,PCMSO!C173)</f>
        <v>0</v>
      </c>
      <c r="K173" s="5">
        <f>COUNTIFS('C-E'!$F$6:$F$994,PCMSO!$C173,'C-E'!$I$6:$I$994,PCMSO!K$5)</f>
        <v>0</v>
      </c>
      <c r="L173" s="5">
        <f>COUNTIFS('C-E'!$F$6:$F$994,PCMSO!$C173,'C-E'!$I$6:$I$994,PCMSO!L$5)</f>
        <v>0</v>
      </c>
    </row>
    <row r="174" spans="2:12" ht="30" customHeight="1" x14ac:dyDescent="0.25">
      <c r="B174" s="5">
        <f t="shared" si="6"/>
        <v>1.6899999999999964E-4</v>
      </c>
      <c r="C174" s="79"/>
      <c r="D174" s="79"/>
      <c r="E174" s="79"/>
      <c r="F174" s="79"/>
      <c r="H174" s="5">
        <f t="shared" si="7"/>
        <v>0</v>
      </c>
      <c r="I174" s="5">
        <f t="shared" si="8"/>
        <v>1.6899999999999964E-4</v>
      </c>
      <c r="J174" s="5">
        <f>COUNTIFS('C-E'!$F$6:$F$994,PCMSO!C174)</f>
        <v>0</v>
      </c>
      <c r="K174" s="5">
        <f>COUNTIFS('C-E'!$F$6:$F$994,PCMSO!$C174,'C-E'!$I$6:$I$994,PCMSO!K$5)</f>
        <v>0</v>
      </c>
      <c r="L174" s="5">
        <f>COUNTIFS('C-E'!$F$6:$F$994,PCMSO!$C174,'C-E'!$I$6:$I$994,PCMSO!L$5)</f>
        <v>0</v>
      </c>
    </row>
    <row r="175" spans="2:12" ht="30" customHeight="1" x14ac:dyDescent="0.25">
      <c r="B175" s="5">
        <f t="shared" si="6"/>
        <v>1.6999999999999963E-4</v>
      </c>
      <c r="C175" s="79"/>
      <c r="D175" s="79"/>
      <c r="E175" s="79"/>
      <c r="F175" s="79"/>
      <c r="H175" s="5">
        <f t="shared" si="7"/>
        <v>0</v>
      </c>
      <c r="I175" s="5">
        <f t="shared" si="8"/>
        <v>1.6999999999999963E-4</v>
      </c>
      <c r="J175" s="5">
        <f>COUNTIFS('C-E'!$F$6:$F$994,PCMSO!C175)</f>
        <v>0</v>
      </c>
      <c r="K175" s="5">
        <f>COUNTIFS('C-E'!$F$6:$F$994,PCMSO!$C175,'C-E'!$I$6:$I$994,PCMSO!K$5)</f>
        <v>0</v>
      </c>
      <c r="L175" s="5">
        <f>COUNTIFS('C-E'!$F$6:$F$994,PCMSO!$C175,'C-E'!$I$6:$I$994,PCMSO!L$5)</f>
        <v>0</v>
      </c>
    </row>
    <row r="176" spans="2:12" ht="30" customHeight="1" x14ac:dyDescent="0.25">
      <c r="B176" s="5">
        <f t="shared" si="6"/>
        <v>1.7099999999999963E-4</v>
      </c>
      <c r="C176" s="79"/>
      <c r="D176" s="79"/>
      <c r="E176" s="79"/>
      <c r="F176" s="79"/>
      <c r="H176" s="5">
        <f t="shared" si="7"/>
        <v>0</v>
      </c>
      <c r="I176" s="5">
        <f t="shared" si="8"/>
        <v>1.7099999999999963E-4</v>
      </c>
      <c r="J176" s="5">
        <f>COUNTIFS('C-E'!$F$6:$F$994,PCMSO!C176)</f>
        <v>0</v>
      </c>
      <c r="K176" s="5">
        <f>COUNTIFS('C-E'!$F$6:$F$994,PCMSO!$C176,'C-E'!$I$6:$I$994,PCMSO!K$5)</f>
        <v>0</v>
      </c>
      <c r="L176" s="5">
        <f>COUNTIFS('C-E'!$F$6:$F$994,PCMSO!$C176,'C-E'!$I$6:$I$994,PCMSO!L$5)</f>
        <v>0</v>
      </c>
    </row>
    <row r="177" spans="2:12" ht="30" customHeight="1" x14ac:dyDescent="0.25">
      <c r="B177" s="5">
        <f t="shared" si="6"/>
        <v>1.7199999999999963E-4</v>
      </c>
      <c r="C177" s="79"/>
      <c r="D177" s="79"/>
      <c r="E177" s="79"/>
      <c r="F177" s="79"/>
      <c r="H177" s="5">
        <f t="shared" si="7"/>
        <v>0</v>
      </c>
      <c r="I177" s="5">
        <f t="shared" si="8"/>
        <v>1.7199999999999963E-4</v>
      </c>
      <c r="J177" s="5">
        <f>COUNTIFS('C-E'!$F$6:$F$994,PCMSO!C177)</f>
        <v>0</v>
      </c>
      <c r="K177" s="5">
        <f>COUNTIFS('C-E'!$F$6:$F$994,PCMSO!$C177,'C-E'!$I$6:$I$994,PCMSO!K$5)</f>
        <v>0</v>
      </c>
      <c r="L177" s="5">
        <f>COUNTIFS('C-E'!$F$6:$F$994,PCMSO!$C177,'C-E'!$I$6:$I$994,PCMSO!L$5)</f>
        <v>0</v>
      </c>
    </row>
    <row r="178" spans="2:12" ht="30" customHeight="1" x14ac:dyDescent="0.25">
      <c r="B178" s="5">
        <f t="shared" si="6"/>
        <v>1.7299999999999962E-4</v>
      </c>
      <c r="C178" s="79"/>
      <c r="D178" s="79"/>
      <c r="E178" s="79"/>
      <c r="F178" s="79"/>
      <c r="H178" s="5">
        <f t="shared" si="7"/>
        <v>0</v>
      </c>
      <c r="I178" s="5">
        <f t="shared" si="8"/>
        <v>1.7299999999999962E-4</v>
      </c>
      <c r="J178" s="5">
        <f>COUNTIFS('C-E'!$F$6:$F$994,PCMSO!C178)</f>
        <v>0</v>
      </c>
      <c r="K178" s="5">
        <f>COUNTIFS('C-E'!$F$6:$F$994,PCMSO!$C178,'C-E'!$I$6:$I$994,PCMSO!K$5)</f>
        <v>0</v>
      </c>
      <c r="L178" s="5">
        <f>COUNTIFS('C-E'!$F$6:$F$994,PCMSO!$C178,'C-E'!$I$6:$I$994,PCMSO!L$5)</f>
        <v>0</v>
      </c>
    </row>
    <row r="179" spans="2:12" ht="30" customHeight="1" x14ac:dyDescent="0.25">
      <c r="B179" s="5">
        <f t="shared" si="6"/>
        <v>1.7399999999999962E-4</v>
      </c>
      <c r="C179" s="79"/>
      <c r="D179" s="79"/>
      <c r="E179" s="79"/>
      <c r="F179" s="79"/>
      <c r="H179" s="5">
        <f t="shared" si="7"/>
        <v>0</v>
      </c>
      <c r="I179" s="5">
        <f t="shared" si="8"/>
        <v>1.7399999999999962E-4</v>
      </c>
      <c r="J179" s="5">
        <f>COUNTIFS('C-E'!$F$6:$F$994,PCMSO!C179)</f>
        <v>0</v>
      </c>
      <c r="K179" s="5">
        <f>COUNTIFS('C-E'!$F$6:$F$994,PCMSO!$C179,'C-E'!$I$6:$I$994,PCMSO!K$5)</f>
        <v>0</v>
      </c>
      <c r="L179" s="5">
        <f>COUNTIFS('C-E'!$F$6:$F$994,PCMSO!$C179,'C-E'!$I$6:$I$994,PCMSO!L$5)</f>
        <v>0</v>
      </c>
    </row>
    <row r="180" spans="2:12" ht="30" customHeight="1" x14ac:dyDescent="0.25">
      <c r="B180" s="5">
        <f t="shared" si="6"/>
        <v>1.7499999999999962E-4</v>
      </c>
      <c r="C180" s="79"/>
      <c r="D180" s="79"/>
      <c r="E180" s="79"/>
      <c r="F180" s="79"/>
      <c r="H180" s="5">
        <f t="shared" si="7"/>
        <v>0</v>
      </c>
      <c r="I180" s="5">
        <f t="shared" si="8"/>
        <v>1.7499999999999962E-4</v>
      </c>
      <c r="J180" s="5">
        <f>COUNTIFS('C-E'!$F$6:$F$994,PCMSO!C180)</f>
        <v>0</v>
      </c>
      <c r="K180" s="5">
        <f>COUNTIFS('C-E'!$F$6:$F$994,PCMSO!$C180,'C-E'!$I$6:$I$994,PCMSO!K$5)</f>
        <v>0</v>
      </c>
      <c r="L180" s="5">
        <f>COUNTIFS('C-E'!$F$6:$F$994,PCMSO!$C180,'C-E'!$I$6:$I$994,PCMSO!L$5)</f>
        <v>0</v>
      </c>
    </row>
    <row r="181" spans="2:12" ht="30" customHeight="1" x14ac:dyDescent="0.25">
      <c r="B181" s="5">
        <f t="shared" si="6"/>
        <v>1.7599999999999962E-4</v>
      </c>
      <c r="C181" s="79"/>
      <c r="D181" s="79"/>
      <c r="E181" s="79"/>
      <c r="F181" s="79"/>
      <c r="H181" s="5">
        <f t="shared" si="7"/>
        <v>0</v>
      </c>
      <c r="I181" s="5">
        <f t="shared" si="8"/>
        <v>1.7599999999999962E-4</v>
      </c>
      <c r="J181" s="5">
        <f>COUNTIFS('C-E'!$F$6:$F$994,PCMSO!C181)</f>
        <v>0</v>
      </c>
      <c r="K181" s="5">
        <f>COUNTIFS('C-E'!$F$6:$F$994,PCMSO!$C181,'C-E'!$I$6:$I$994,PCMSO!K$5)</f>
        <v>0</v>
      </c>
      <c r="L181" s="5">
        <f>COUNTIFS('C-E'!$F$6:$F$994,PCMSO!$C181,'C-E'!$I$6:$I$994,PCMSO!L$5)</f>
        <v>0</v>
      </c>
    </row>
    <row r="182" spans="2:12" ht="30" customHeight="1" x14ac:dyDescent="0.25">
      <c r="B182" s="5">
        <f t="shared" si="6"/>
        <v>1.7699999999999961E-4</v>
      </c>
      <c r="C182" s="79"/>
      <c r="D182" s="79"/>
      <c r="E182" s="79"/>
      <c r="F182" s="79"/>
      <c r="H182" s="5">
        <f t="shared" si="7"/>
        <v>0</v>
      </c>
      <c r="I182" s="5">
        <f t="shared" si="8"/>
        <v>1.7699999999999961E-4</v>
      </c>
      <c r="J182" s="5">
        <f>COUNTIFS('C-E'!$F$6:$F$994,PCMSO!C182)</f>
        <v>0</v>
      </c>
      <c r="K182" s="5">
        <f>COUNTIFS('C-E'!$F$6:$F$994,PCMSO!$C182,'C-E'!$I$6:$I$994,PCMSO!K$5)</f>
        <v>0</v>
      </c>
      <c r="L182" s="5">
        <f>COUNTIFS('C-E'!$F$6:$F$994,PCMSO!$C182,'C-E'!$I$6:$I$994,PCMSO!L$5)</f>
        <v>0</v>
      </c>
    </row>
    <row r="183" spans="2:12" ht="30" customHeight="1" x14ac:dyDescent="0.25">
      <c r="B183" s="5">
        <f t="shared" si="6"/>
        <v>1.7799999999999961E-4</v>
      </c>
      <c r="C183" s="79"/>
      <c r="D183" s="79"/>
      <c r="E183" s="79"/>
      <c r="F183" s="79"/>
      <c r="H183" s="5">
        <f t="shared" si="7"/>
        <v>0</v>
      </c>
      <c r="I183" s="5">
        <f t="shared" si="8"/>
        <v>1.7799999999999961E-4</v>
      </c>
      <c r="J183" s="5">
        <f>COUNTIFS('C-E'!$F$6:$F$994,PCMSO!C183)</f>
        <v>0</v>
      </c>
      <c r="K183" s="5">
        <f>COUNTIFS('C-E'!$F$6:$F$994,PCMSO!$C183,'C-E'!$I$6:$I$994,PCMSO!K$5)</f>
        <v>0</v>
      </c>
      <c r="L183" s="5">
        <f>COUNTIFS('C-E'!$F$6:$F$994,PCMSO!$C183,'C-E'!$I$6:$I$994,PCMSO!L$5)</f>
        <v>0</v>
      </c>
    </row>
    <row r="184" spans="2:12" ht="30" customHeight="1" x14ac:dyDescent="0.25">
      <c r="B184" s="5">
        <f t="shared" si="6"/>
        <v>1.7899999999999961E-4</v>
      </c>
      <c r="C184" s="79"/>
      <c r="D184" s="79"/>
      <c r="E184" s="79"/>
      <c r="F184" s="79"/>
      <c r="H184" s="5">
        <f t="shared" si="7"/>
        <v>0</v>
      </c>
      <c r="I184" s="5">
        <f t="shared" si="8"/>
        <v>1.7899999999999961E-4</v>
      </c>
      <c r="J184" s="5">
        <f>COUNTIFS('C-E'!$F$6:$F$994,PCMSO!C184)</f>
        <v>0</v>
      </c>
      <c r="K184" s="5">
        <f>COUNTIFS('C-E'!$F$6:$F$994,PCMSO!$C184,'C-E'!$I$6:$I$994,PCMSO!K$5)</f>
        <v>0</v>
      </c>
      <c r="L184" s="5">
        <f>COUNTIFS('C-E'!$F$6:$F$994,PCMSO!$C184,'C-E'!$I$6:$I$994,PCMSO!L$5)</f>
        <v>0</v>
      </c>
    </row>
    <row r="185" spans="2:12" ht="30" customHeight="1" x14ac:dyDescent="0.25">
      <c r="B185" s="5">
        <f t="shared" si="6"/>
        <v>1.799999999999996E-4</v>
      </c>
      <c r="C185" s="79"/>
      <c r="D185" s="79"/>
      <c r="E185" s="79"/>
      <c r="F185" s="79"/>
      <c r="H185" s="5">
        <f t="shared" si="7"/>
        <v>0</v>
      </c>
      <c r="I185" s="5">
        <f t="shared" si="8"/>
        <v>1.799999999999996E-4</v>
      </c>
      <c r="J185" s="5">
        <f>COUNTIFS('C-E'!$F$6:$F$994,PCMSO!C185)</f>
        <v>0</v>
      </c>
      <c r="K185" s="5">
        <f>COUNTIFS('C-E'!$F$6:$F$994,PCMSO!$C185,'C-E'!$I$6:$I$994,PCMSO!K$5)</f>
        <v>0</v>
      </c>
      <c r="L185" s="5">
        <f>COUNTIFS('C-E'!$F$6:$F$994,PCMSO!$C185,'C-E'!$I$6:$I$994,PCMSO!L$5)</f>
        <v>0</v>
      </c>
    </row>
    <row r="186" spans="2:12" ht="30" customHeight="1" x14ac:dyDescent="0.25">
      <c r="B186" s="5">
        <f t="shared" si="6"/>
        <v>1.809999999999996E-4</v>
      </c>
      <c r="C186" s="79"/>
      <c r="D186" s="79"/>
      <c r="E186" s="79"/>
      <c r="F186" s="79"/>
      <c r="H186" s="5">
        <f t="shared" si="7"/>
        <v>0</v>
      </c>
      <c r="I186" s="5">
        <f t="shared" si="8"/>
        <v>1.809999999999996E-4</v>
      </c>
      <c r="J186" s="5">
        <f>COUNTIFS('C-E'!$F$6:$F$994,PCMSO!C186)</f>
        <v>0</v>
      </c>
      <c r="K186" s="5">
        <f>COUNTIFS('C-E'!$F$6:$F$994,PCMSO!$C186,'C-E'!$I$6:$I$994,PCMSO!K$5)</f>
        <v>0</v>
      </c>
      <c r="L186" s="5">
        <f>COUNTIFS('C-E'!$F$6:$F$994,PCMSO!$C186,'C-E'!$I$6:$I$994,PCMSO!L$5)</f>
        <v>0</v>
      </c>
    </row>
    <row r="187" spans="2:12" ht="30" customHeight="1" x14ac:dyDescent="0.25">
      <c r="B187" s="5">
        <f t="shared" si="6"/>
        <v>1.819999999999996E-4</v>
      </c>
      <c r="C187" s="79"/>
      <c r="D187" s="79"/>
      <c r="E187" s="79"/>
      <c r="F187" s="79"/>
      <c r="H187" s="5">
        <f t="shared" si="7"/>
        <v>0</v>
      </c>
      <c r="I187" s="5">
        <f t="shared" si="8"/>
        <v>1.819999999999996E-4</v>
      </c>
      <c r="J187" s="5">
        <f>COUNTIFS('C-E'!$F$6:$F$994,PCMSO!C187)</f>
        <v>0</v>
      </c>
      <c r="K187" s="5">
        <f>COUNTIFS('C-E'!$F$6:$F$994,PCMSO!$C187,'C-E'!$I$6:$I$994,PCMSO!K$5)</f>
        <v>0</v>
      </c>
      <c r="L187" s="5">
        <f>COUNTIFS('C-E'!$F$6:$F$994,PCMSO!$C187,'C-E'!$I$6:$I$994,PCMSO!L$5)</f>
        <v>0</v>
      </c>
    </row>
    <row r="188" spans="2:12" ht="30" customHeight="1" x14ac:dyDescent="0.25">
      <c r="B188" s="5">
        <f t="shared" si="6"/>
        <v>1.829999999999996E-4</v>
      </c>
      <c r="C188" s="79"/>
      <c r="D188" s="79"/>
      <c r="E188" s="79"/>
      <c r="F188" s="79"/>
      <c r="H188" s="5">
        <f t="shared" si="7"/>
        <v>0</v>
      </c>
      <c r="I188" s="5">
        <f t="shared" si="8"/>
        <v>1.829999999999996E-4</v>
      </c>
      <c r="J188" s="5">
        <f>COUNTIFS('C-E'!$F$6:$F$994,PCMSO!C188)</f>
        <v>0</v>
      </c>
      <c r="K188" s="5">
        <f>COUNTIFS('C-E'!$F$6:$F$994,PCMSO!$C188,'C-E'!$I$6:$I$994,PCMSO!K$5)</f>
        <v>0</v>
      </c>
      <c r="L188" s="5">
        <f>COUNTIFS('C-E'!$F$6:$F$994,PCMSO!$C188,'C-E'!$I$6:$I$994,PCMSO!L$5)</f>
        <v>0</v>
      </c>
    </row>
    <row r="189" spans="2:12" ht="30" customHeight="1" x14ac:dyDescent="0.25">
      <c r="B189" s="5">
        <f t="shared" si="6"/>
        <v>1.8399999999999959E-4</v>
      </c>
      <c r="C189" s="79"/>
      <c r="D189" s="79"/>
      <c r="E189" s="79"/>
      <c r="F189" s="79"/>
      <c r="H189" s="5">
        <f t="shared" si="7"/>
        <v>0</v>
      </c>
      <c r="I189" s="5">
        <f t="shared" si="8"/>
        <v>1.8399999999999959E-4</v>
      </c>
      <c r="J189" s="5">
        <f>COUNTIFS('C-E'!$F$6:$F$994,PCMSO!C189)</f>
        <v>0</v>
      </c>
      <c r="K189" s="5">
        <f>COUNTIFS('C-E'!$F$6:$F$994,PCMSO!$C189,'C-E'!$I$6:$I$994,PCMSO!K$5)</f>
        <v>0</v>
      </c>
      <c r="L189" s="5">
        <f>COUNTIFS('C-E'!$F$6:$F$994,PCMSO!$C189,'C-E'!$I$6:$I$994,PCMSO!L$5)</f>
        <v>0</v>
      </c>
    </row>
    <row r="190" spans="2:12" ht="30" customHeight="1" x14ac:dyDescent="0.25">
      <c r="B190" s="5">
        <f t="shared" si="6"/>
        <v>1.8499999999999959E-4</v>
      </c>
      <c r="C190" s="79"/>
      <c r="D190" s="79"/>
      <c r="E190" s="79"/>
      <c r="F190" s="79"/>
      <c r="H190" s="5">
        <f t="shared" si="7"/>
        <v>0</v>
      </c>
      <c r="I190" s="5">
        <f t="shared" si="8"/>
        <v>1.8499999999999959E-4</v>
      </c>
      <c r="J190" s="5">
        <f>COUNTIFS('C-E'!$F$6:$F$994,PCMSO!C190)</f>
        <v>0</v>
      </c>
      <c r="K190" s="5">
        <f>COUNTIFS('C-E'!$F$6:$F$994,PCMSO!$C190,'C-E'!$I$6:$I$994,PCMSO!K$5)</f>
        <v>0</v>
      </c>
      <c r="L190" s="5">
        <f>COUNTIFS('C-E'!$F$6:$F$994,PCMSO!$C190,'C-E'!$I$6:$I$994,PCMSO!L$5)</f>
        <v>0</v>
      </c>
    </row>
    <row r="191" spans="2:12" ht="30" customHeight="1" x14ac:dyDescent="0.25">
      <c r="B191" s="5">
        <f t="shared" si="6"/>
        <v>1.8599999999999959E-4</v>
      </c>
      <c r="C191" s="79"/>
      <c r="D191" s="79"/>
      <c r="E191" s="79"/>
      <c r="F191" s="79"/>
      <c r="H191" s="5">
        <f t="shared" si="7"/>
        <v>0</v>
      </c>
      <c r="I191" s="5">
        <f t="shared" si="8"/>
        <v>1.8599999999999959E-4</v>
      </c>
      <c r="J191" s="5">
        <f>COUNTIFS('C-E'!$F$6:$F$994,PCMSO!C191)</f>
        <v>0</v>
      </c>
      <c r="K191" s="5">
        <f>COUNTIFS('C-E'!$F$6:$F$994,PCMSO!$C191,'C-E'!$I$6:$I$994,PCMSO!K$5)</f>
        <v>0</v>
      </c>
      <c r="L191" s="5">
        <f>COUNTIFS('C-E'!$F$6:$F$994,PCMSO!$C191,'C-E'!$I$6:$I$994,PCMSO!L$5)</f>
        <v>0</v>
      </c>
    </row>
    <row r="192" spans="2:12" ht="30" customHeight="1" x14ac:dyDescent="0.25">
      <c r="B192" s="5">
        <f t="shared" si="6"/>
        <v>1.8699999999999959E-4</v>
      </c>
      <c r="C192" s="79"/>
      <c r="D192" s="79"/>
      <c r="E192" s="79"/>
      <c r="F192" s="79"/>
      <c r="H192" s="5">
        <f t="shared" si="7"/>
        <v>0</v>
      </c>
      <c r="I192" s="5">
        <f t="shared" si="8"/>
        <v>1.8699999999999959E-4</v>
      </c>
      <c r="J192" s="5">
        <f>COUNTIFS('C-E'!$F$6:$F$994,PCMSO!C192)</f>
        <v>0</v>
      </c>
      <c r="K192" s="5">
        <f>COUNTIFS('C-E'!$F$6:$F$994,PCMSO!$C192,'C-E'!$I$6:$I$994,PCMSO!K$5)</f>
        <v>0</v>
      </c>
      <c r="L192" s="5">
        <f>COUNTIFS('C-E'!$F$6:$F$994,PCMSO!$C192,'C-E'!$I$6:$I$994,PCMSO!L$5)</f>
        <v>0</v>
      </c>
    </row>
    <row r="193" spans="2:12" ht="30" customHeight="1" x14ac:dyDescent="0.25">
      <c r="B193" s="5">
        <f t="shared" si="6"/>
        <v>1.8799999999999958E-4</v>
      </c>
      <c r="C193" s="79"/>
      <c r="D193" s="79"/>
      <c r="E193" s="79"/>
      <c r="F193" s="79"/>
      <c r="H193" s="5">
        <f t="shared" si="7"/>
        <v>0</v>
      </c>
      <c r="I193" s="5">
        <f t="shared" si="8"/>
        <v>1.8799999999999958E-4</v>
      </c>
      <c r="J193" s="5">
        <f>COUNTIFS('C-E'!$F$6:$F$994,PCMSO!C193)</f>
        <v>0</v>
      </c>
      <c r="K193" s="5">
        <f>COUNTIFS('C-E'!$F$6:$F$994,PCMSO!$C193,'C-E'!$I$6:$I$994,PCMSO!K$5)</f>
        <v>0</v>
      </c>
      <c r="L193" s="5">
        <f>COUNTIFS('C-E'!$F$6:$F$994,PCMSO!$C193,'C-E'!$I$6:$I$994,PCMSO!L$5)</f>
        <v>0</v>
      </c>
    </row>
    <row r="194" spans="2:12" ht="30" customHeight="1" x14ac:dyDescent="0.25">
      <c r="B194" s="5">
        <f t="shared" si="6"/>
        <v>1.8899999999999958E-4</v>
      </c>
      <c r="C194" s="79"/>
      <c r="D194" s="79"/>
      <c r="E194" s="79"/>
      <c r="F194" s="79"/>
      <c r="H194" s="5">
        <f t="shared" si="7"/>
        <v>0</v>
      </c>
      <c r="I194" s="5">
        <f t="shared" si="8"/>
        <v>1.8899999999999958E-4</v>
      </c>
      <c r="J194" s="5">
        <f>COUNTIFS('C-E'!$F$6:$F$994,PCMSO!C194)</f>
        <v>0</v>
      </c>
      <c r="K194" s="5">
        <f>COUNTIFS('C-E'!$F$6:$F$994,PCMSO!$C194,'C-E'!$I$6:$I$994,PCMSO!K$5)</f>
        <v>0</v>
      </c>
      <c r="L194" s="5">
        <f>COUNTIFS('C-E'!$F$6:$F$994,PCMSO!$C194,'C-E'!$I$6:$I$994,PCMSO!L$5)</f>
        <v>0</v>
      </c>
    </row>
    <row r="195" spans="2:12" ht="30" customHeight="1" x14ac:dyDescent="0.25">
      <c r="B195" s="5">
        <f t="shared" si="6"/>
        <v>1.8999999999999958E-4</v>
      </c>
      <c r="C195" s="79"/>
      <c r="D195" s="79"/>
      <c r="E195" s="79"/>
      <c r="F195" s="79"/>
      <c r="H195" s="5">
        <f t="shared" si="7"/>
        <v>0</v>
      </c>
      <c r="I195" s="5">
        <f t="shared" si="8"/>
        <v>1.8999999999999958E-4</v>
      </c>
      <c r="J195" s="5">
        <f>COUNTIFS('C-E'!$F$6:$F$994,PCMSO!C195)</f>
        <v>0</v>
      </c>
      <c r="K195" s="5">
        <f>COUNTIFS('C-E'!$F$6:$F$994,PCMSO!$C195,'C-E'!$I$6:$I$994,PCMSO!K$5)</f>
        <v>0</v>
      </c>
      <c r="L195" s="5">
        <f>COUNTIFS('C-E'!$F$6:$F$994,PCMSO!$C195,'C-E'!$I$6:$I$994,PCMSO!L$5)</f>
        <v>0</v>
      </c>
    </row>
    <row r="196" spans="2:12" ht="30" customHeight="1" x14ac:dyDescent="0.25">
      <c r="B196" s="5">
        <f t="shared" si="6"/>
        <v>1.9099999999999957E-4</v>
      </c>
      <c r="C196" s="79"/>
      <c r="D196" s="79"/>
      <c r="E196" s="79"/>
      <c r="F196" s="79"/>
      <c r="H196" s="5">
        <f t="shared" si="7"/>
        <v>0</v>
      </c>
      <c r="I196" s="5">
        <f t="shared" si="8"/>
        <v>1.9099999999999957E-4</v>
      </c>
      <c r="J196" s="5">
        <f>COUNTIFS('C-E'!$F$6:$F$994,PCMSO!C196)</f>
        <v>0</v>
      </c>
      <c r="K196" s="5">
        <f>COUNTIFS('C-E'!$F$6:$F$994,PCMSO!$C196,'C-E'!$I$6:$I$994,PCMSO!K$5)</f>
        <v>0</v>
      </c>
      <c r="L196" s="5">
        <f>COUNTIFS('C-E'!$F$6:$F$994,PCMSO!$C196,'C-E'!$I$6:$I$994,PCMSO!L$5)</f>
        <v>0</v>
      </c>
    </row>
    <row r="197" spans="2:12" ht="30" customHeight="1" x14ac:dyDescent="0.25">
      <c r="B197" s="5">
        <f t="shared" si="6"/>
        <v>1.9199999999999957E-4</v>
      </c>
      <c r="C197" s="79"/>
      <c r="D197" s="79"/>
      <c r="E197" s="79"/>
      <c r="F197" s="79"/>
      <c r="H197" s="5">
        <f t="shared" si="7"/>
        <v>0</v>
      </c>
      <c r="I197" s="5">
        <f t="shared" si="8"/>
        <v>1.9199999999999957E-4</v>
      </c>
      <c r="J197" s="5">
        <f>COUNTIFS('C-E'!$F$6:$F$994,PCMSO!C197)</f>
        <v>0</v>
      </c>
      <c r="K197" s="5">
        <f>COUNTIFS('C-E'!$F$6:$F$994,PCMSO!$C197,'C-E'!$I$6:$I$994,PCMSO!K$5)</f>
        <v>0</v>
      </c>
      <c r="L197" s="5">
        <f>COUNTIFS('C-E'!$F$6:$F$994,PCMSO!$C197,'C-E'!$I$6:$I$994,PCMSO!L$5)</f>
        <v>0</v>
      </c>
    </row>
    <row r="198" spans="2:12" ht="30" customHeight="1" x14ac:dyDescent="0.25">
      <c r="B198" s="5">
        <f t="shared" ref="B198:B261" si="9">SUM(I198:J198)</f>
        <v>1.9299999999999957E-4</v>
      </c>
      <c r="C198" s="79"/>
      <c r="D198" s="79"/>
      <c r="E198" s="79"/>
      <c r="F198" s="79"/>
      <c r="H198" s="5">
        <f t="shared" si="7"/>
        <v>0</v>
      </c>
      <c r="I198" s="5">
        <f t="shared" si="8"/>
        <v>1.9299999999999957E-4</v>
      </c>
      <c r="J198" s="5">
        <f>COUNTIFS('C-E'!$F$6:$F$994,PCMSO!C198)</f>
        <v>0</v>
      </c>
      <c r="K198" s="5">
        <f>COUNTIFS('C-E'!$F$6:$F$994,PCMSO!$C198,'C-E'!$I$6:$I$994,PCMSO!K$5)</f>
        <v>0</v>
      </c>
      <c r="L198" s="5">
        <f>COUNTIFS('C-E'!$F$6:$F$994,PCMSO!$C198,'C-E'!$I$6:$I$994,PCMSO!L$5)</f>
        <v>0</v>
      </c>
    </row>
    <row r="199" spans="2:12" ht="30" customHeight="1" x14ac:dyDescent="0.25">
      <c r="B199" s="5">
        <f t="shared" si="9"/>
        <v>1.9399999999999957E-4</v>
      </c>
      <c r="C199" s="79"/>
      <c r="D199" s="79"/>
      <c r="E199" s="79"/>
      <c r="F199" s="79"/>
      <c r="H199" s="5">
        <f t="shared" ref="H199:H262" si="10">C199</f>
        <v>0</v>
      </c>
      <c r="I199" s="5">
        <f t="shared" si="8"/>
        <v>1.9399999999999957E-4</v>
      </c>
      <c r="J199" s="5">
        <f>COUNTIFS('C-E'!$F$6:$F$994,PCMSO!C199)</f>
        <v>0</v>
      </c>
      <c r="K199" s="5">
        <f>COUNTIFS('C-E'!$F$6:$F$994,PCMSO!$C199,'C-E'!$I$6:$I$994,PCMSO!K$5)</f>
        <v>0</v>
      </c>
      <c r="L199" s="5">
        <f>COUNTIFS('C-E'!$F$6:$F$994,PCMSO!$C199,'C-E'!$I$6:$I$994,PCMSO!L$5)</f>
        <v>0</v>
      </c>
    </row>
    <row r="200" spans="2:12" ht="30" customHeight="1" x14ac:dyDescent="0.25">
      <c r="B200" s="5">
        <f t="shared" si="9"/>
        <v>1.9499999999999956E-4</v>
      </c>
      <c r="C200" s="79"/>
      <c r="D200" s="79"/>
      <c r="E200" s="79"/>
      <c r="F200" s="79"/>
      <c r="H200" s="5">
        <f t="shared" si="10"/>
        <v>0</v>
      </c>
      <c r="I200" s="5">
        <f t="shared" ref="I200:I263" si="11">I199+$I$6</f>
        <v>1.9499999999999956E-4</v>
      </c>
      <c r="J200" s="5">
        <f>COUNTIFS('C-E'!$F$6:$F$994,PCMSO!C200)</f>
        <v>0</v>
      </c>
      <c r="K200" s="5">
        <f>COUNTIFS('C-E'!$F$6:$F$994,PCMSO!$C200,'C-E'!$I$6:$I$994,PCMSO!K$5)</f>
        <v>0</v>
      </c>
      <c r="L200" s="5">
        <f>COUNTIFS('C-E'!$F$6:$F$994,PCMSO!$C200,'C-E'!$I$6:$I$994,PCMSO!L$5)</f>
        <v>0</v>
      </c>
    </row>
    <row r="201" spans="2:12" ht="30" customHeight="1" x14ac:dyDescent="0.25">
      <c r="B201" s="5">
        <f t="shared" si="9"/>
        <v>1.9599999999999956E-4</v>
      </c>
      <c r="C201" s="79"/>
      <c r="D201" s="79"/>
      <c r="E201" s="79"/>
      <c r="F201" s="79"/>
      <c r="H201" s="5">
        <f t="shared" si="10"/>
        <v>0</v>
      </c>
      <c r="I201" s="5">
        <f t="shared" si="11"/>
        <v>1.9599999999999956E-4</v>
      </c>
      <c r="J201" s="5">
        <f>COUNTIFS('C-E'!$F$6:$F$994,PCMSO!C201)</f>
        <v>0</v>
      </c>
      <c r="K201" s="5">
        <f>COUNTIFS('C-E'!$F$6:$F$994,PCMSO!$C201,'C-E'!$I$6:$I$994,PCMSO!K$5)</f>
        <v>0</v>
      </c>
      <c r="L201" s="5">
        <f>COUNTIFS('C-E'!$F$6:$F$994,PCMSO!$C201,'C-E'!$I$6:$I$994,PCMSO!L$5)</f>
        <v>0</v>
      </c>
    </row>
    <row r="202" spans="2:12" ht="30" customHeight="1" x14ac:dyDescent="0.25">
      <c r="B202" s="5">
        <f t="shared" si="9"/>
        <v>1.9699999999999956E-4</v>
      </c>
      <c r="C202" s="79"/>
      <c r="D202" s="79"/>
      <c r="E202" s="79"/>
      <c r="F202" s="79"/>
      <c r="H202" s="5">
        <f t="shared" si="10"/>
        <v>0</v>
      </c>
      <c r="I202" s="5">
        <f t="shared" si="11"/>
        <v>1.9699999999999956E-4</v>
      </c>
      <c r="J202" s="5">
        <f>COUNTIFS('C-E'!$F$6:$F$994,PCMSO!C202)</f>
        <v>0</v>
      </c>
      <c r="K202" s="5">
        <f>COUNTIFS('C-E'!$F$6:$F$994,PCMSO!$C202,'C-E'!$I$6:$I$994,PCMSO!K$5)</f>
        <v>0</v>
      </c>
      <c r="L202" s="5">
        <f>COUNTIFS('C-E'!$F$6:$F$994,PCMSO!$C202,'C-E'!$I$6:$I$994,PCMSO!L$5)</f>
        <v>0</v>
      </c>
    </row>
    <row r="203" spans="2:12" ht="30" customHeight="1" x14ac:dyDescent="0.25">
      <c r="B203" s="5">
        <f t="shared" si="9"/>
        <v>1.9799999999999955E-4</v>
      </c>
      <c r="C203" s="79"/>
      <c r="D203" s="79"/>
      <c r="E203" s="79"/>
      <c r="F203" s="79"/>
      <c r="H203" s="5">
        <f t="shared" si="10"/>
        <v>0</v>
      </c>
      <c r="I203" s="5">
        <f t="shared" si="11"/>
        <v>1.9799999999999955E-4</v>
      </c>
      <c r="J203" s="5">
        <f>COUNTIFS('C-E'!$F$6:$F$994,PCMSO!C203)</f>
        <v>0</v>
      </c>
      <c r="K203" s="5">
        <f>COUNTIFS('C-E'!$F$6:$F$994,PCMSO!$C203,'C-E'!$I$6:$I$994,PCMSO!K$5)</f>
        <v>0</v>
      </c>
      <c r="L203" s="5">
        <f>COUNTIFS('C-E'!$F$6:$F$994,PCMSO!$C203,'C-E'!$I$6:$I$994,PCMSO!L$5)</f>
        <v>0</v>
      </c>
    </row>
    <row r="204" spans="2:12" ht="30" customHeight="1" x14ac:dyDescent="0.25">
      <c r="B204" s="5">
        <f t="shared" si="9"/>
        <v>1.9899999999999955E-4</v>
      </c>
      <c r="C204" s="79"/>
      <c r="D204" s="79"/>
      <c r="E204" s="79"/>
      <c r="F204" s="79"/>
      <c r="H204" s="5">
        <f t="shared" si="10"/>
        <v>0</v>
      </c>
      <c r="I204" s="5">
        <f t="shared" si="11"/>
        <v>1.9899999999999955E-4</v>
      </c>
      <c r="J204" s="5">
        <f>COUNTIFS('C-E'!$F$6:$F$994,PCMSO!C204)</f>
        <v>0</v>
      </c>
      <c r="K204" s="5">
        <f>COUNTIFS('C-E'!$F$6:$F$994,PCMSO!$C204,'C-E'!$I$6:$I$994,PCMSO!K$5)</f>
        <v>0</v>
      </c>
      <c r="L204" s="5">
        <f>COUNTIFS('C-E'!$F$6:$F$994,PCMSO!$C204,'C-E'!$I$6:$I$994,PCMSO!L$5)</f>
        <v>0</v>
      </c>
    </row>
    <row r="205" spans="2:12" ht="30" customHeight="1" x14ac:dyDescent="0.25">
      <c r="B205" s="5">
        <f t="shared" si="9"/>
        <v>1.9999999999999955E-4</v>
      </c>
      <c r="C205" s="79"/>
      <c r="D205" s="79"/>
      <c r="E205" s="79"/>
      <c r="F205" s="79"/>
      <c r="H205" s="5">
        <f t="shared" si="10"/>
        <v>0</v>
      </c>
      <c r="I205" s="5">
        <f t="shared" si="11"/>
        <v>1.9999999999999955E-4</v>
      </c>
      <c r="J205" s="5">
        <f>COUNTIFS('C-E'!$F$6:$F$994,PCMSO!C205)</f>
        <v>0</v>
      </c>
      <c r="K205" s="5">
        <f>COUNTIFS('C-E'!$F$6:$F$994,PCMSO!$C205,'C-E'!$I$6:$I$994,PCMSO!K$5)</f>
        <v>0</v>
      </c>
      <c r="L205" s="5">
        <f>COUNTIFS('C-E'!$F$6:$F$994,PCMSO!$C205,'C-E'!$I$6:$I$994,PCMSO!L$5)</f>
        <v>0</v>
      </c>
    </row>
    <row r="206" spans="2:12" ht="30" customHeight="1" x14ac:dyDescent="0.25">
      <c r="B206" s="5">
        <f t="shared" si="9"/>
        <v>2.0099999999999955E-4</v>
      </c>
      <c r="C206" s="79"/>
      <c r="D206" s="79"/>
      <c r="E206" s="79"/>
      <c r="F206" s="79"/>
      <c r="H206" s="5">
        <f t="shared" si="10"/>
        <v>0</v>
      </c>
      <c r="I206" s="5">
        <f t="shared" si="11"/>
        <v>2.0099999999999955E-4</v>
      </c>
      <c r="J206" s="5">
        <f>COUNTIFS('C-E'!$F$6:$F$994,PCMSO!C206)</f>
        <v>0</v>
      </c>
      <c r="K206" s="5">
        <f>COUNTIFS('C-E'!$F$6:$F$994,PCMSO!$C206,'C-E'!$I$6:$I$994,PCMSO!K$5)</f>
        <v>0</v>
      </c>
      <c r="L206" s="5">
        <f>COUNTIFS('C-E'!$F$6:$F$994,PCMSO!$C206,'C-E'!$I$6:$I$994,PCMSO!L$5)</f>
        <v>0</v>
      </c>
    </row>
    <row r="207" spans="2:12" ht="30" customHeight="1" x14ac:dyDescent="0.25">
      <c r="B207" s="5">
        <f t="shared" si="9"/>
        <v>2.0199999999999954E-4</v>
      </c>
      <c r="C207" s="79"/>
      <c r="D207" s="79"/>
      <c r="E207" s="79"/>
      <c r="F207" s="79"/>
      <c r="H207" s="5">
        <f t="shared" si="10"/>
        <v>0</v>
      </c>
      <c r="I207" s="5">
        <f t="shared" si="11"/>
        <v>2.0199999999999954E-4</v>
      </c>
      <c r="J207" s="5">
        <f>COUNTIFS('C-E'!$F$6:$F$994,PCMSO!C207)</f>
        <v>0</v>
      </c>
      <c r="K207" s="5">
        <f>COUNTIFS('C-E'!$F$6:$F$994,PCMSO!$C207,'C-E'!$I$6:$I$994,PCMSO!K$5)</f>
        <v>0</v>
      </c>
      <c r="L207" s="5">
        <f>COUNTIFS('C-E'!$F$6:$F$994,PCMSO!$C207,'C-E'!$I$6:$I$994,PCMSO!L$5)</f>
        <v>0</v>
      </c>
    </row>
    <row r="208" spans="2:12" ht="30" customHeight="1" x14ac:dyDescent="0.25">
      <c r="B208" s="5">
        <f t="shared" si="9"/>
        <v>2.0299999999999954E-4</v>
      </c>
      <c r="C208" s="79"/>
      <c r="D208" s="79"/>
      <c r="E208" s="79"/>
      <c r="F208" s="79"/>
      <c r="H208" s="5">
        <f t="shared" si="10"/>
        <v>0</v>
      </c>
      <c r="I208" s="5">
        <f t="shared" si="11"/>
        <v>2.0299999999999954E-4</v>
      </c>
      <c r="J208" s="5">
        <f>COUNTIFS('C-E'!$F$6:$F$994,PCMSO!C208)</f>
        <v>0</v>
      </c>
      <c r="K208" s="5">
        <f>COUNTIFS('C-E'!$F$6:$F$994,PCMSO!$C208,'C-E'!$I$6:$I$994,PCMSO!K$5)</f>
        <v>0</v>
      </c>
      <c r="L208" s="5">
        <f>COUNTIFS('C-E'!$F$6:$F$994,PCMSO!$C208,'C-E'!$I$6:$I$994,PCMSO!L$5)</f>
        <v>0</v>
      </c>
    </row>
    <row r="209" spans="2:12" ht="30" customHeight="1" x14ac:dyDescent="0.25">
      <c r="B209" s="5">
        <f t="shared" si="9"/>
        <v>2.0399999999999954E-4</v>
      </c>
      <c r="C209" s="79"/>
      <c r="D209" s="79"/>
      <c r="E209" s="79"/>
      <c r="F209" s="79"/>
      <c r="H209" s="5">
        <f t="shared" si="10"/>
        <v>0</v>
      </c>
      <c r="I209" s="5">
        <f t="shared" si="11"/>
        <v>2.0399999999999954E-4</v>
      </c>
      <c r="J209" s="5">
        <f>COUNTIFS('C-E'!$F$6:$F$994,PCMSO!C209)</f>
        <v>0</v>
      </c>
      <c r="K209" s="5">
        <f>COUNTIFS('C-E'!$F$6:$F$994,PCMSO!$C209,'C-E'!$I$6:$I$994,PCMSO!K$5)</f>
        <v>0</v>
      </c>
      <c r="L209" s="5">
        <f>COUNTIFS('C-E'!$F$6:$F$994,PCMSO!$C209,'C-E'!$I$6:$I$994,PCMSO!L$5)</f>
        <v>0</v>
      </c>
    </row>
    <row r="210" spans="2:12" ht="30" customHeight="1" x14ac:dyDescent="0.25">
      <c r="B210" s="5">
        <f t="shared" si="9"/>
        <v>2.0499999999999953E-4</v>
      </c>
      <c r="C210" s="79"/>
      <c r="D210" s="79"/>
      <c r="E210" s="79"/>
      <c r="F210" s="79"/>
      <c r="H210" s="5">
        <f t="shared" si="10"/>
        <v>0</v>
      </c>
      <c r="I210" s="5">
        <f t="shared" si="11"/>
        <v>2.0499999999999953E-4</v>
      </c>
      <c r="J210" s="5">
        <f>COUNTIFS('C-E'!$F$6:$F$994,PCMSO!C210)</f>
        <v>0</v>
      </c>
      <c r="K210" s="5">
        <f>COUNTIFS('C-E'!$F$6:$F$994,PCMSO!$C210,'C-E'!$I$6:$I$994,PCMSO!K$5)</f>
        <v>0</v>
      </c>
      <c r="L210" s="5">
        <f>COUNTIFS('C-E'!$F$6:$F$994,PCMSO!$C210,'C-E'!$I$6:$I$994,PCMSO!L$5)</f>
        <v>0</v>
      </c>
    </row>
    <row r="211" spans="2:12" ht="30" customHeight="1" x14ac:dyDescent="0.25">
      <c r="B211" s="5">
        <f t="shared" si="9"/>
        <v>2.0599999999999953E-4</v>
      </c>
      <c r="C211" s="79"/>
      <c r="D211" s="79"/>
      <c r="E211" s="79"/>
      <c r="F211" s="79"/>
      <c r="H211" s="5">
        <f t="shared" si="10"/>
        <v>0</v>
      </c>
      <c r="I211" s="5">
        <f t="shared" si="11"/>
        <v>2.0599999999999953E-4</v>
      </c>
      <c r="J211" s="5">
        <f>COUNTIFS('C-E'!$F$6:$F$994,PCMSO!C211)</f>
        <v>0</v>
      </c>
      <c r="K211" s="5">
        <f>COUNTIFS('C-E'!$F$6:$F$994,PCMSO!$C211,'C-E'!$I$6:$I$994,PCMSO!K$5)</f>
        <v>0</v>
      </c>
      <c r="L211" s="5">
        <f>COUNTIFS('C-E'!$F$6:$F$994,PCMSO!$C211,'C-E'!$I$6:$I$994,PCMSO!L$5)</f>
        <v>0</v>
      </c>
    </row>
    <row r="212" spans="2:12" ht="30" customHeight="1" x14ac:dyDescent="0.25">
      <c r="B212" s="5">
        <f t="shared" si="9"/>
        <v>2.0699999999999953E-4</v>
      </c>
      <c r="C212" s="79"/>
      <c r="D212" s="79"/>
      <c r="E212" s="79"/>
      <c r="F212" s="79"/>
      <c r="H212" s="5">
        <f t="shared" si="10"/>
        <v>0</v>
      </c>
      <c r="I212" s="5">
        <f t="shared" si="11"/>
        <v>2.0699999999999953E-4</v>
      </c>
      <c r="J212" s="5">
        <f>COUNTIFS('C-E'!$F$6:$F$994,PCMSO!C212)</f>
        <v>0</v>
      </c>
      <c r="K212" s="5">
        <f>COUNTIFS('C-E'!$F$6:$F$994,PCMSO!$C212,'C-E'!$I$6:$I$994,PCMSO!K$5)</f>
        <v>0</v>
      </c>
      <c r="L212" s="5">
        <f>COUNTIFS('C-E'!$F$6:$F$994,PCMSO!$C212,'C-E'!$I$6:$I$994,PCMSO!L$5)</f>
        <v>0</v>
      </c>
    </row>
    <row r="213" spans="2:12" ht="30" customHeight="1" x14ac:dyDescent="0.25">
      <c r="B213" s="5">
        <f t="shared" si="9"/>
        <v>2.0799999999999953E-4</v>
      </c>
      <c r="C213" s="79"/>
      <c r="D213" s="79"/>
      <c r="E213" s="79"/>
      <c r="F213" s="79"/>
      <c r="H213" s="5">
        <f t="shared" si="10"/>
        <v>0</v>
      </c>
      <c r="I213" s="5">
        <f t="shared" si="11"/>
        <v>2.0799999999999953E-4</v>
      </c>
      <c r="J213" s="5">
        <f>COUNTIFS('C-E'!$F$6:$F$994,PCMSO!C213)</f>
        <v>0</v>
      </c>
      <c r="K213" s="5">
        <f>COUNTIFS('C-E'!$F$6:$F$994,PCMSO!$C213,'C-E'!$I$6:$I$994,PCMSO!K$5)</f>
        <v>0</v>
      </c>
      <c r="L213" s="5">
        <f>COUNTIFS('C-E'!$F$6:$F$994,PCMSO!$C213,'C-E'!$I$6:$I$994,PCMSO!L$5)</f>
        <v>0</v>
      </c>
    </row>
    <row r="214" spans="2:12" ht="30" customHeight="1" x14ac:dyDescent="0.25">
      <c r="B214" s="5">
        <f t="shared" si="9"/>
        <v>2.0899999999999952E-4</v>
      </c>
      <c r="C214" s="79"/>
      <c r="D214" s="79"/>
      <c r="E214" s="79"/>
      <c r="F214" s="79"/>
      <c r="H214" s="5">
        <f t="shared" si="10"/>
        <v>0</v>
      </c>
      <c r="I214" s="5">
        <f t="shared" si="11"/>
        <v>2.0899999999999952E-4</v>
      </c>
      <c r="J214" s="5">
        <f>COUNTIFS('C-E'!$F$6:$F$994,PCMSO!C214)</f>
        <v>0</v>
      </c>
      <c r="K214" s="5">
        <f>COUNTIFS('C-E'!$F$6:$F$994,PCMSO!$C214,'C-E'!$I$6:$I$994,PCMSO!K$5)</f>
        <v>0</v>
      </c>
      <c r="L214" s="5">
        <f>COUNTIFS('C-E'!$F$6:$F$994,PCMSO!$C214,'C-E'!$I$6:$I$994,PCMSO!L$5)</f>
        <v>0</v>
      </c>
    </row>
    <row r="215" spans="2:12" ht="30" customHeight="1" x14ac:dyDescent="0.25">
      <c r="B215" s="5">
        <f t="shared" si="9"/>
        <v>2.0999999999999952E-4</v>
      </c>
      <c r="C215" s="79"/>
      <c r="D215" s="79"/>
      <c r="E215" s="79"/>
      <c r="F215" s="79"/>
      <c r="H215" s="5">
        <f t="shared" si="10"/>
        <v>0</v>
      </c>
      <c r="I215" s="5">
        <f t="shared" si="11"/>
        <v>2.0999999999999952E-4</v>
      </c>
      <c r="J215" s="5">
        <f>COUNTIFS('C-E'!$F$6:$F$994,PCMSO!C215)</f>
        <v>0</v>
      </c>
      <c r="K215" s="5">
        <f>COUNTIFS('C-E'!$F$6:$F$994,PCMSO!$C215,'C-E'!$I$6:$I$994,PCMSO!K$5)</f>
        <v>0</v>
      </c>
      <c r="L215" s="5">
        <f>COUNTIFS('C-E'!$F$6:$F$994,PCMSO!$C215,'C-E'!$I$6:$I$994,PCMSO!L$5)</f>
        <v>0</v>
      </c>
    </row>
    <row r="216" spans="2:12" ht="30" customHeight="1" x14ac:dyDescent="0.25">
      <c r="B216" s="5">
        <f t="shared" si="9"/>
        <v>2.1099999999999952E-4</v>
      </c>
      <c r="C216" s="79"/>
      <c r="D216" s="79"/>
      <c r="E216" s="79"/>
      <c r="F216" s="79"/>
      <c r="H216" s="5">
        <f t="shared" si="10"/>
        <v>0</v>
      </c>
      <c r="I216" s="5">
        <f t="shared" si="11"/>
        <v>2.1099999999999952E-4</v>
      </c>
      <c r="J216" s="5">
        <f>COUNTIFS('C-E'!$F$6:$F$994,PCMSO!C216)</f>
        <v>0</v>
      </c>
      <c r="K216" s="5">
        <f>COUNTIFS('C-E'!$F$6:$F$994,PCMSO!$C216,'C-E'!$I$6:$I$994,PCMSO!K$5)</f>
        <v>0</v>
      </c>
      <c r="L216" s="5">
        <f>COUNTIFS('C-E'!$F$6:$F$994,PCMSO!$C216,'C-E'!$I$6:$I$994,PCMSO!L$5)</f>
        <v>0</v>
      </c>
    </row>
    <row r="217" spans="2:12" ht="30" customHeight="1" x14ac:dyDescent="0.25">
      <c r="B217" s="5">
        <f t="shared" si="9"/>
        <v>2.1199999999999952E-4</v>
      </c>
      <c r="C217" s="79"/>
      <c r="D217" s="79"/>
      <c r="E217" s="79"/>
      <c r="F217" s="79"/>
      <c r="H217" s="5">
        <f t="shared" si="10"/>
        <v>0</v>
      </c>
      <c r="I217" s="5">
        <f t="shared" si="11"/>
        <v>2.1199999999999952E-4</v>
      </c>
      <c r="J217" s="5">
        <f>COUNTIFS('C-E'!$F$6:$F$994,PCMSO!C217)</f>
        <v>0</v>
      </c>
      <c r="K217" s="5">
        <f>COUNTIFS('C-E'!$F$6:$F$994,PCMSO!$C217,'C-E'!$I$6:$I$994,PCMSO!K$5)</f>
        <v>0</v>
      </c>
      <c r="L217" s="5">
        <f>COUNTIFS('C-E'!$F$6:$F$994,PCMSO!$C217,'C-E'!$I$6:$I$994,PCMSO!L$5)</f>
        <v>0</v>
      </c>
    </row>
    <row r="218" spans="2:12" ht="30" customHeight="1" x14ac:dyDescent="0.25">
      <c r="B218" s="5">
        <f t="shared" si="9"/>
        <v>2.1299999999999951E-4</v>
      </c>
      <c r="C218" s="79"/>
      <c r="D218" s="79"/>
      <c r="E218" s="79"/>
      <c r="F218" s="79"/>
      <c r="H218" s="5">
        <f t="shared" si="10"/>
        <v>0</v>
      </c>
      <c r="I218" s="5">
        <f t="shared" si="11"/>
        <v>2.1299999999999951E-4</v>
      </c>
      <c r="J218" s="5">
        <f>COUNTIFS('C-E'!$F$6:$F$994,PCMSO!C218)</f>
        <v>0</v>
      </c>
      <c r="K218" s="5">
        <f>COUNTIFS('C-E'!$F$6:$F$994,PCMSO!$C218,'C-E'!$I$6:$I$994,PCMSO!K$5)</f>
        <v>0</v>
      </c>
      <c r="L218" s="5">
        <f>COUNTIFS('C-E'!$F$6:$F$994,PCMSO!$C218,'C-E'!$I$6:$I$994,PCMSO!L$5)</f>
        <v>0</v>
      </c>
    </row>
    <row r="219" spans="2:12" ht="30" customHeight="1" x14ac:dyDescent="0.25">
      <c r="B219" s="5">
        <f t="shared" si="9"/>
        <v>2.1399999999999951E-4</v>
      </c>
      <c r="C219" s="79"/>
      <c r="D219" s="79"/>
      <c r="E219" s="79"/>
      <c r="F219" s="79"/>
      <c r="H219" s="5">
        <f t="shared" si="10"/>
        <v>0</v>
      </c>
      <c r="I219" s="5">
        <f t="shared" si="11"/>
        <v>2.1399999999999951E-4</v>
      </c>
      <c r="J219" s="5">
        <f>COUNTIFS('C-E'!$F$6:$F$994,PCMSO!C219)</f>
        <v>0</v>
      </c>
      <c r="K219" s="5">
        <f>COUNTIFS('C-E'!$F$6:$F$994,PCMSO!$C219,'C-E'!$I$6:$I$994,PCMSO!K$5)</f>
        <v>0</v>
      </c>
      <c r="L219" s="5">
        <f>COUNTIFS('C-E'!$F$6:$F$994,PCMSO!$C219,'C-E'!$I$6:$I$994,PCMSO!L$5)</f>
        <v>0</v>
      </c>
    </row>
    <row r="220" spans="2:12" ht="30" customHeight="1" x14ac:dyDescent="0.25">
      <c r="B220" s="5">
        <f t="shared" si="9"/>
        <v>2.1499999999999951E-4</v>
      </c>
      <c r="C220" s="79"/>
      <c r="D220" s="79"/>
      <c r="E220" s="79"/>
      <c r="F220" s="79"/>
      <c r="H220" s="5">
        <f t="shared" si="10"/>
        <v>0</v>
      </c>
      <c r="I220" s="5">
        <f t="shared" si="11"/>
        <v>2.1499999999999951E-4</v>
      </c>
      <c r="J220" s="5">
        <f>COUNTIFS('C-E'!$F$6:$F$994,PCMSO!C220)</f>
        <v>0</v>
      </c>
      <c r="K220" s="5">
        <f>COUNTIFS('C-E'!$F$6:$F$994,PCMSO!$C220,'C-E'!$I$6:$I$994,PCMSO!K$5)</f>
        <v>0</v>
      </c>
      <c r="L220" s="5">
        <f>COUNTIFS('C-E'!$F$6:$F$994,PCMSO!$C220,'C-E'!$I$6:$I$994,PCMSO!L$5)</f>
        <v>0</v>
      </c>
    </row>
    <row r="221" spans="2:12" ht="30" customHeight="1" x14ac:dyDescent="0.25">
      <c r="B221" s="5">
        <f t="shared" si="9"/>
        <v>2.159999999999995E-4</v>
      </c>
      <c r="C221" s="79"/>
      <c r="D221" s="79"/>
      <c r="E221" s="79"/>
      <c r="F221" s="79"/>
      <c r="H221" s="5">
        <f t="shared" si="10"/>
        <v>0</v>
      </c>
      <c r="I221" s="5">
        <f t="shared" si="11"/>
        <v>2.159999999999995E-4</v>
      </c>
      <c r="J221" s="5">
        <f>COUNTIFS('C-E'!$F$6:$F$994,PCMSO!C221)</f>
        <v>0</v>
      </c>
      <c r="K221" s="5">
        <f>COUNTIFS('C-E'!$F$6:$F$994,PCMSO!$C221,'C-E'!$I$6:$I$994,PCMSO!K$5)</f>
        <v>0</v>
      </c>
      <c r="L221" s="5">
        <f>COUNTIFS('C-E'!$F$6:$F$994,PCMSO!$C221,'C-E'!$I$6:$I$994,PCMSO!L$5)</f>
        <v>0</v>
      </c>
    </row>
    <row r="222" spans="2:12" ht="30" customHeight="1" x14ac:dyDescent="0.25">
      <c r="B222" s="5">
        <f t="shared" si="9"/>
        <v>2.169999999999995E-4</v>
      </c>
      <c r="C222" s="79"/>
      <c r="D222" s="79"/>
      <c r="E222" s="79"/>
      <c r="F222" s="79"/>
      <c r="H222" s="5">
        <f t="shared" si="10"/>
        <v>0</v>
      </c>
      <c r="I222" s="5">
        <f t="shared" si="11"/>
        <v>2.169999999999995E-4</v>
      </c>
      <c r="J222" s="5">
        <f>COUNTIFS('C-E'!$F$6:$F$994,PCMSO!C222)</f>
        <v>0</v>
      </c>
      <c r="K222" s="5">
        <f>COUNTIFS('C-E'!$F$6:$F$994,PCMSO!$C222,'C-E'!$I$6:$I$994,PCMSO!K$5)</f>
        <v>0</v>
      </c>
      <c r="L222" s="5">
        <f>COUNTIFS('C-E'!$F$6:$F$994,PCMSO!$C222,'C-E'!$I$6:$I$994,PCMSO!L$5)</f>
        <v>0</v>
      </c>
    </row>
    <row r="223" spans="2:12" ht="30" customHeight="1" x14ac:dyDescent="0.25">
      <c r="B223" s="5">
        <f t="shared" si="9"/>
        <v>2.179999999999995E-4</v>
      </c>
      <c r="C223" s="79"/>
      <c r="D223" s="79"/>
      <c r="E223" s="79"/>
      <c r="F223" s="79"/>
      <c r="H223" s="5">
        <f t="shared" si="10"/>
        <v>0</v>
      </c>
      <c r="I223" s="5">
        <f t="shared" si="11"/>
        <v>2.179999999999995E-4</v>
      </c>
      <c r="J223" s="5">
        <f>COUNTIFS('C-E'!$F$6:$F$994,PCMSO!C223)</f>
        <v>0</v>
      </c>
      <c r="K223" s="5">
        <f>COUNTIFS('C-E'!$F$6:$F$994,PCMSO!$C223,'C-E'!$I$6:$I$994,PCMSO!K$5)</f>
        <v>0</v>
      </c>
      <c r="L223" s="5">
        <f>COUNTIFS('C-E'!$F$6:$F$994,PCMSO!$C223,'C-E'!$I$6:$I$994,PCMSO!L$5)</f>
        <v>0</v>
      </c>
    </row>
    <row r="224" spans="2:12" ht="30" customHeight="1" x14ac:dyDescent="0.25">
      <c r="B224" s="5">
        <f t="shared" si="9"/>
        <v>2.189999999999995E-4</v>
      </c>
      <c r="C224" s="79"/>
      <c r="D224" s="79"/>
      <c r="E224" s="79"/>
      <c r="F224" s="79"/>
      <c r="H224" s="5">
        <f t="shared" si="10"/>
        <v>0</v>
      </c>
      <c r="I224" s="5">
        <f t="shared" si="11"/>
        <v>2.189999999999995E-4</v>
      </c>
      <c r="J224" s="5">
        <f>COUNTIFS('C-E'!$F$6:$F$994,PCMSO!C224)</f>
        <v>0</v>
      </c>
      <c r="K224" s="5">
        <f>COUNTIFS('C-E'!$F$6:$F$994,PCMSO!$C224,'C-E'!$I$6:$I$994,PCMSO!K$5)</f>
        <v>0</v>
      </c>
      <c r="L224" s="5">
        <f>COUNTIFS('C-E'!$F$6:$F$994,PCMSO!$C224,'C-E'!$I$6:$I$994,PCMSO!L$5)</f>
        <v>0</v>
      </c>
    </row>
    <row r="225" spans="2:12" ht="30" customHeight="1" x14ac:dyDescent="0.25">
      <c r="B225" s="5">
        <f t="shared" si="9"/>
        <v>2.1999999999999949E-4</v>
      </c>
      <c r="C225" s="79"/>
      <c r="D225" s="79"/>
      <c r="E225" s="79"/>
      <c r="F225" s="79"/>
      <c r="H225" s="5">
        <f t="shared" si="10"/>
        <v>0</v>
      </c>
      <c r="I225" s="5">
        <f t="shared" si="11"/>
        <v>2.1999999999999949E-4</v>
      </c>
      <c r="J225" s="5">
        <f>COUNTIFS('C-E'!$F$6:$F$994,PCMSO!C225)</f>
        <v>0</v>
      </c>
      <c r="K225" s="5">
        <f>COUNTIFS('C-E'!$F$6:$F$994,PCMSO!$C225,'C-E'!$I$6:$I$994,PCMSO!K$5)</f>
        <v>0</v>
      </c>
      <c r="L225" s="5">
        <f>COUNTIFS('C-E'!$F$6:$F$994,PCMSO!$C225,'C-E'!$I$6:$I$994,PCMSO!L$5)</f>
        <v>0</v>
      </c>
    </row>
    <row r="226" spans="2:12" ht="30" customHeight="1" x14ac:dyDescent="0.25">
      <c r="B226" s="5">
        <f t="shared" si="9"/>
        <v>2.2099999999999949E-4</v>
      </c>
      <c r="C226" s="79"/>
      <c r="D226" s="79"/>
      <c r="E226" s="79"/>
      <c r="F226" s="79"/>
      <c r="H226" s="5">
        <f t="shared" si="10"/>
        <v>0</v>
      </c>
      <c r="I226" s="5">
        <f t="shared" si="11"/>
        <v>2.2099999999999949E-4</v>
      </c>
      <c r="J226" s="5">
        <f>COUNTIFS('C-E'!$F$6:$F$994,PCMSO!C226)</f>
        <v>0</v>
      </c>
      <c r="K226" s="5">
        <f>COUNTIFS('C-E'!$F$6:$F$994,PCMSO!$C226,'C-E'!$I$6:$I$994,PCMSO!K$5)</f>
        <v>0</v>
      </c>
      <c r="L226" s="5">
        <f>COUNTIFS('C-E'!$F$6:$F$994,PCMSO!$C226,'C-E'!$I$6:$I$994,PCMSO!L$5)</f>
        <v>0</v>
      </c>
    </row>
    <row r="227" spans="2:12" ht="30" customHeight="1" x14ac:dyDescent="0.25">
      <c r="B227" s="5">
        <f t="shared" si="9"/>
        <v>2.2199999999999949E-4</v>
      </c>
      <c r="C227" s="79"/>
      <c r="D227" s="79"/>
      <c r="E227" s="79"/>
      <c r="F227" s="79"/>
      <c r="H227" s="5">
        <f t="shared" si="10"/>
        <v>0</v>
      </c>
      <c r="I227" s="5">
        <f t="shared" si="11"/>
        <v>2.2199999999999949E-4</v>
      </c>
      <c r="J227" s="5">
        <f>COUNTIFS('C-E'!$F$6:$F$994,PCMSO!C227)</f>
        <v>0</v>
      </c>
      <c r="K227" s="5">
        <f>COUNTIFS('C-E'!$F$6:$F$994,PCMSO!$C227,'C-E'!$I$6:$I$994,PCMSO!K$5)</f>
        <v>0</v>
      </c>
      <c r="L227" s="5">
        <f>COUNTIFS('C-E'!$F$6:$F$994,PCMSO!$C227,'C-E'!$I$6:$I$994,PCMSO!L$5)</f>
        <v>0</v>
      </c>
    </row>
    <row r="228" spans="2:12" ht="30" customHeight="1" x14ac:dyDescent="0.25">
      <c r="B228" s="5">
        <f t="shared" si="9"/>
        <v>2.2299999999999948E-4</v>
      </c>
      <c r="C228" s="79"/>
      <c r="D228" s="79"/>
      <c r="E228" s="79"/>
      <c r="F228" s="79"/>
      <c r="H228" s="5">
        <f t="shared" si="10"/>
        <v>0</v>
      </c>
      <c r="I228" s="5">
        <f t="shared" si="11"/>
        <v>2.2299999999999948E-4</v>
      </c>
      <c r="J228" s="5">
        <f>COUNTIFS('C-E'!$F$6:$F$994,PCMSO!C228)</f>
        <v>0</v>
      </c>
      <c r="K228" s="5">
        <f>COUNTIFS('C-E'!$F$6:$F$994,PCMSO!$C228,'C-E'!$I$6:$I$994,PCMSO!K$5)</f>
        <v>0</v>
      </c>
      <c r="L228" s="5">
        <f>COUNTIFS('C-E'!$F$6:$F$994,PCMSO!$C228,'C-E'!$I$6:$I$994,PCMSO!L$5)</f>
        <v>0</v>
      </c>
    </row>
    <row r="229" spans="2:12" ht="30" customHeight="1" x14ac:dyDescent="0.25">
      <c r="B229" s="5">
        <f t="shared" si="9"/>
        <v>2.2399999999999948E-4</v>
      </c>
      <c r="C229" s="79"/>
      <c r="D229" s="79"/>
      <c r="E229" s="79"/>
      <c r="F229" s="79"/>
      <c r="H229" s="5">
        <f t="shared" si="10"/>
        <v>0</v>
      </c>
      <c r="I229" s="5">
        <f t="shared" si="11"/>
        <v>2.2399999999999948E-4</v>
      </c>
      <c r="J229" s="5">
        <f>COUNTIFS('C-E'!$F$6:$F$994,PCMSO!C229)</f>
        <v>0</v>
      </c>
      <c r="K229" s="5">
        <f>COUNTIFS('C-E'!$F$6:$F$994,PCMSO!$C229,'C-E'!$I$6:$I$994,PCMSO!K$5)</f>
        <v>0</v>
      </c>
      <c r="L229" s="5">
        <f>COUNTIFS('C-E'!$F$6:$F$994,PCMSO!$C229,'C-E'!$I$6:$I$994,PCMSO!L$5)</f>
        <v>0</v>
      </c>
    </row>
    <row r="230" spans="2:12" ht="30" customHeight="1" x14ac:dyDescent="0.25">
      <c r="B230" s="5">
        <f t="shared" si="9"/>
        <v>2.2499999999999948E-4</v>
      </c>
      <c r="C230" s="79"/>
      <c r="D230" s="79"/>
      <c r="E230" s="79"/>
      <c r="F230" s="79"/>
      <c r="H230" s="5">
        <f t="shared" si="10"/>
        <v>0</v>
      </c>
      <c r="I230" s="5">
        <f t="shared" si="11"/>
        <v>2.2499999999999948E-4</v>
      </c>
      <c r="J230" s="5">
        <f>COUNTIFS('C-E'!$F$6:$F$994,PCMSO!C230)</f>
        <v>0</v>
      </c>
      <c r="K230" s="5">
        <f>COUNTIFS('C-E'!$F$6:$F$994,PCMSO!$C230,'C-E'!$I$6:$I$994,PCMSO!K$5)</f>
        <v>0</v>
      </c>
      <c r="L230" s="5">
        <f>COUNTIFS('C-E'!$F$6:$F$994,PCMSO!$C230,'C-E'!$I$6:$I$994,PCMSO!L$5)</f>
        <v>0</v>
      </c>
    </row>
    <row r="231" spans="2:12" ht="30" customHeight="1" x14ac:dyDescent="0.25">
      <c r="B231" s="5">
        <f t="shared" si="9"/>
        <v>2.2599999999999948E-4</v>
      </c>
      <c r="C231" s="79"/>
      <c r="D231" s="79"/>
      <c r="E231" s="79"/>
      <c r="F231" s="79"/>
      <c r="H231" s="5">
        <f t="shared" si="10"/>
        <v>0</v>
      </c>
      <c r="I231" s="5">
        <f t="shared" si="11"/>
        <v>2.2599999999999948E-4</v>
      </c>
      <c r="J231" s="5">
        <f>COUNTIFS('C-E'!$F$6:$F$994,PCMSO!C231)</f>
        <v>0</v>
      </c>
      <c r="K231" s="5">
        <f>COUNTIFS('C-E'!$F$6:$F$994,PCMSO!$C231,'C-E'!$I$6:$I$994,PCMSO!K$5)</f>
        <v>0</v>
      </c>
      <c r="L231" s="5">
        <f>COUNTIFS('C-E'!$F$6:$F$994,PCMSO!$C231,'C-E'!$I$6:$I$994,PCMSO!L$5)</f>
        <v>0</v>
      </c>
    </row>
    <row r="232" spans="2:12" ht="30" customHeight="1" x14ac:dyDescent="0.25">
      <c r="B232" s="5">
        <f t="shared" si="9"/>
        <v>2.2699999999999947E-4</v>
      </c>
      <c r="C232" s="79"/>
      <c r="D232" s="79"/>
      <c r="E232" s="79"/>
      <c r="F232" s="79"/>
      <c r="H232" s="5">
        <f t="shared" si="10"/>
        <v>0</v>
      </c>
      <c r="I232" s="5">
        <f t="shared" si="11"/>
        <v>2.2699999999999947E-4</v>
      </c>
      <c r="J232" s="5">
        <f>COUNTIFS('C-E'!$F$6:$F$994,PCMSO!C232)</f>
        <v>0</v>
      </c>
      <c r="K232" s="5">
        <f>COUNTIFS('C-E'!$F$6:$F$994,PCMSO!$C232,'C-E'!$I$6:$I$994,PCMSO!K$5)</f>
        <v>0</v>
      </c>
      <c r="L232" s="5">
        <f>COUNTIFS('C-E'!$F$6:$F$994,PCMSO!$C232,'C-E'!$I$6:$I$994,PCMSO!L$5)</f>
        <v>0</v>
      </c>
    </row>
    <row r="233" spans="2:12" ht="30" customHeight="1" x14ac:dyDescent="0.25">
      <c r="B233" s="5">
        <f t="shared" si="9"/>
        <v>2.2799999999999947E-4</v>
      </c>
      <c r="C233" s="79"/>
      <c r="D233" s="79"/>
      <c r="E233" s="79"/>
      <c r="F233" s="79"/>
      <c r="H233" s="5">
        <f t="shared" si="10"/>
        <v>0</v>
      </c>
      <c r="I233" s="5">
        <f t="shared" si="11"/>
        <v>2.2799999999999947E-4</v>
      </c>
      <c r="J233" s="5">
        <f>COUNTIFS('C-E'!$F$6:$F$994,PCMSO!C233)</f>
        <v>0</v>
      </c>
      <c r="K233" s="5">
        <f>COUNTIFS('C-E'!$F$6:$F$994,PCMSO!$C233,'C-E'!$I$6:$I$994,PCMSO!K$5)</f>
        <v>0</v>
      </c>
      <c r="L233" s="5">
        <f>COUNTIFS('C-E'!$F$6:$F$994,PCMSO!$C233,'C-E'!$I$6:$I$994,PCMSO!L$5)</f>
        <v>0</v>
      </c>
    </row>
    <row r="234" spans="2:12" ht="30" customHeight="1" x14ac:dyDescent="0.25">
      <c r="B234" s="5">
        <f t="shared" si="9"/>
        <v>2.2899999999999947E-4</v>
      </c>
      <c r="C234" s="79"/>
      <c r="D234" s="79"/>
      <c r="E234" s="79"/>
      <c r="F234" s="79"/>
      <c r="H234" s="5">
        <f t="shared" si="10"/>
        <v>0</v>
      </c>
      <c r="I234" s="5">
        <f t="shared" si="11"/>
        <v>2.2899999999999947E-4</v>
      </c>
      <c r="J234" s="5">
        <f>COUNTIFS('C-E'!$F$6:$F$994,PCMSO!C234)</f>
        <v>0</v>
      </c>
      <c r="K234" s="5">
        <f>COUNTIFS('C-E'!$F$6:$F$994,PCMSO!$C234,'C-E'!$I$6:$I$994,PCMSO!K$5)</f>
        <v>0</v>
      </c>
      <c r="L234" s="5">
        <f>COUNTIFS('C-E'!$F$6:$F$994,PCMSO!$C234,'C-E'!$I$6:$I$994,PCMSO!L$5)</f>
        <v>0</v>
      </c>
    </row>
    <row r="235" spans="2:12" ht="30" customHeight="1" x14ac:dyDescent="0.25">
      <c r="B235" s="5">
        <f t="shared" si="9"/>
        <v>2.2999999999999946E-4</v>
      </c>
      <c r="C235" s="79"/>
      <c r="D235" s="79"/>
      <c r="E235" s="79"/>
      <c r="F235" s="79"/>
      <c r="H235" s="5">
        <f t="shared" si="10"/>
        <v>0</v>
      </c>
      <c r="I235" s="5">
        <f t="shared" si="11"/>
        <v>2.2999999999999946E-4</v>
      </c>
      <c r="J235" s="5">
        <f>COUNTIFS('C-E'!$F$6:$F$994,PCMSO!C235)</f>
        <v>0</v>
      </c>
      <c r="K235" s="5">
        <f>COUNTIFS('C-E'!$F$6:$F$994,PCMSO!$C235,'C-E'!$I$6:$I$994,PCMSO!K$5)</f>
        <v>0</v>
      </c>
      <c r="L235" s="5">
        <f>COUNTIFS('C-E'!$F$6:$F$994,PCMSO!$C235,'C-E'!$I$6:$I$994,PCMSO!L$5)</f>
        <v>0</v>
      </c>
    </row>
    <row r="236" spans="2:12" ht="30" customHeight="1" x14ac:dyDescent="0.25">
      <c r="B236" s="5">
        <f t="shared" si="9"/>
        <v>2.3099999999999946E-4</v>
      </c>
      <c r="C236" s="79"/>
      <c r="D236" s="79"/>
      <c r="E236" s="79"/>
      <c r="F236" s="79"/>
      <c r="H236" s="5">
        <f t="shared" si="10"/>
        <v>0</v>
      </c>
      <c r="I236" s="5">
        <f t="shared" si="11"/>
        <v>2.3099999999999946E-4</v>
      </c>
      <c r="J236" s="5">
        <f>COUNTIFS('C-E'!$F$6:$F$994,PCMSO!C236)</f>
        <v>0</v>
      </c>
      <c r="K236" s="5">
        <f>COUNTIFS('C-E'!$F$6:$F$994,PCMSO!$C236,'C-E'!$I$6:$I$994,PCMSO!K$5)</f>
        <v>0</v>
      </c>
      <c r="L236" s="5">
        <f>COUNTIFS('C-E'!$F$6:$F$994,PCMSO!$C236,'C-E'!$I$6:$I$994,PCMSO!L$5)</f>
        <v>0</v>
      </c>
    </row>
    <row r="237" spans="2:12" ht="30" customHeight="1" x14ac:dyDescent="0.25">
      <c r="B237" s="5">
        <f t="shared" si="9"/>
        <v>2.3199999999999946E-4</v>
      </c>
      <c r="C237" s="79"/>
      <c r="D237" s="79"/>
      <c r="E237" s="79"/>
      <c r="F237" s="79"/>
      <c r="H237" s="5">
        <f t="shared" si="10"/>
        <v>0</v>
      </c>
      <c r="I237" s="5">
        <f t="shared" si="11"/>
        <v>2.3199999999999946E-4</v>
      </c>
      <c r="J237" s="5">
        <f>COUNTIFS('C-E'!$F$6:$F$994,PCMSO!C237)</f>
        <v>0</v>
      </c>
      <c r="K237" s="5">
        <f>COUNTIFS('C-E'!$F$6:$F$994,PCMSO!$C237,'C-E'!$I$6:$I$994,PCMSO!K$5)</f>
        <v>0</v>
      </c>
      <c r="L237" s="5">
        <f>COUNTIFS('C-E'!$F$6:$F$994,PCMSO!$C237,'C-E'!$I$6:$I$994,PCMSO!L$5)</f>
        <v>0</v>
      </c>
    </row>
    <row r="238" spans="2:12" ht="30" customHeight="1" x14ac:dyDescent="0.25">
      <c r="B238" s="5">
        <f t="shared" si="9"/>
        <v>2.3299999999999946E-4</v>
      </c>
      <c r="C238" s="79"/>
      <c r="D238" s="79"/>
      <c r="E238" s="79"/>
      <c r="F238" s="79"/>
      <c r="H238" s="5">
        <f t="shared" si="10"/>
        <v>0</v>
      </c>
      <c r="I238" s="5">
        <f t="shared" si="11"/>
        <v>2.3299999999999946E-4</v>
      </c>
      <c r="J238" s="5">
        <f>COUNTIFS('C-E'!$F$6:$F$994,PCMSO!C238)</f>
        <v>0</v>
      </c>
      <c r="K238" s="5">
        <f>COUNTIFS('C-E'!$F$6:$F$994,PCMSO!$C238,'C-E'!$I$6:$I$994,PCMSO!K$5)</f>
        <v>0</v>
      </c>
      <c r="L238" s="5">
        <f>COUNTIFS('C-E'!$F$6:$F$994,PCMSO!$C238,'C-E'!$I$6:$I$994,PCMSO!L$5)</f>
        <v>0</v>
      </c>
    </row>
    <row r="239" spans="2:12" ht="30" customHeight="1" x14ac:dyDescent="0.25">
      <c r="B239" s="5">
        <f t="shared" si="9"/>
        <v>2.3399999999999945E-4</v>
      </c>
      <c r="C239" s="79"/>
      <c r="D239" s="79"/>
      <c r="E239" s="79"/>
      <c r="F239" s="79"/>
      <c r="H239" s="5">
        <f t="shared" si="10"/>
        <v>0</v>
      </c>
      <c r="I239" s="5">
        <f t="shared" si="11"/>
        <v>2.3399999999999945E-4</v>
      </c>
      <c r="J239" s="5">
        <f>COUNTIFS('C-E'!$F$6:$F$994,PCMSO!C239)</f>
        <v>0</v>
      </c>
      <c r="K239" s="5">
        <f>COUNTIFS('C-E'!$F$6:$F$994,PCMSO!$C239,'C-E'!$I$6:$I$994,PCMSO!K$5)</f>
        <v>0</v>
      </c>
      <c r="L239" s="5">
        <f>COUNTIFS('C-E'!$F$6:$F$994,PCMSO!$C239,'C-E'!$I$6:$I$994,PCMSO!L$5)</f>
        <v>0</v>
      </c>
    </row>
    <row r="240" spans="2:12" ht="30" customHeight="1" x14ac:dyDescent="0.25">
      <c r="B240" s="5">
        <f t="shared" si="9"/>
        <v>2.3499999999999945E-4</v>
      </c>
      <c r="C240" s="79"/>
      <c r="D240" s="79"/>
      <c r="E240" s="79"/>
      <c r="F240" s="79"/>
      <c r="H240" s="5">
        <f t="shared" si="10"/>
        <v>0</v>
      </c>
      <c r="I240" s="5">
        <f t="shared" si="11"/>
        <v>2.3499999999999945E-4</v>
      </c>
      <c r="J240" s="5">
        <f>COUNTIFS('C-E'!$F$6:$F$994,PCMSO!C240)</f>
        <v>0</v>
      </c>
      <c r="K240" s="5">
        <f>COUNTIFS('C-E'!$F$6:$F$994,PCMSO!$C240,'C-E'!$I$6:$I$994,PCMSO!K$5)</f>
        <v>0</v>
      </c>
      <c r="L240" s="5">
        <f>COUNTIFS('C-E'!$F$6:$F$994,PCMSO!$C240,'C-E'!$I$6:$I$994,PCMSO!L$5)</f>
        <v>0</v>
      </c>
    </row>
    <row r="241" spans="2:12" ht="30" customHeight="1" x14ac:dyDescent="0.25">
      <c r="B241" s="5">
        <f t="shared" si="9"/>
        <v>2.3599999999999945E-4</v>
      </c>
      <c r="C241" s="79"/>
      <c r="D241" s="79"/>
      <c r="E241" s="79"/>
      <c r="F241" s="79"/>
      <c r="H241" s="5">
        <f t="shared" si="10"/>
        <v>0</v>
      </c>
      <c r="I241" s="5">
        <f t="shared" si="11"/>
        <v>2.3599999999999945E-4</v>
      </c>
      <c r="J241" s="5">
        <f>COUNTIFS('C-E'!$F$6:$F$994,PCMSO!C241)</f>
        <v>0</v>
      </c>
      <c r="K241" s="5">
        <f>COUNTIFS('C-E'!$F$6:$F$994,PCMSO!$C241,'C-E'!$I$6:$I$994,PCMSO!K$5)</f>
        <v>0</v>
      </c>
      <c r="L241" s="5">
        <f>COUNTIFS('C-E'!$F$6:$F$994,PCMSO!$C241,'C-E'!$I$6:$I$994,PCMSO!L$5)</f>
        <v>0</v>
      </c>
    </row>
    <row r="242" spans="2:12" ht="30" customHeight="1" x14ac:dyDescent="0.25">
      <c r="B242" s="5">
        <f t="shared" si="9"/>
        <v>2.3699999999999945E-4</v>
      </c>
      <c r="C242" s="79"/>
      <c r="D242" s="79"/>
      <c r="E242" s="79"/>
      <c r="F242" s="79"/>
      <c r="H242" s="5">
        <f t="shared" si="10"/>
        <v>0</v>
      </c>
      <c r="I242" s="5">
        <f t="shared" si="11"/>
        <v>2.3699999999999945E-4</v>
      </c>
      <c r="J242" s="5">
        <f>COUNTIFS('C-E'!$F$6:$F$994,PCMSO!C242)</f>
        <v>0</v>
      </c>
      <c r="K242" s="5">
        <f>COUNTIFS('C-E'!$F$6:$F$994,PCMSO!$C242,'C-E'!$I$6:$I$994,PCMSO!K$5)</f>
        <v>0</v>
      </c>
      <c r="L242" s="5">
        <f>COUNTIFS('C-E'!$F$6:$F$994,PCMSO!$C242,'C-E'!$I$6:$I$994,PCMSO!L$5)</f>
        <v>0</v>
      </c>
    </row>
    <row r="243" spans="2:12" ht="30" customHeight="1" x14ac:dyDescent="0.25">
      <c r="B243" s="5">
        <f t="shared" si="9"/>
        <v>2.3799999999999944E-4</v>
      </c>
      <c r="C243" s="79"/>
      <c r="D243" s="79"/>
      <c r="E243" s="79"/>
      <c r="F243" s="79"/>
      <c r="H243" s="5">
        <f t="shared" si="10"/>
        <v>0</v>
      </c>
      <c r="I243" s="5">
        <f t="shared" si="11"/>
        <v>2.3799999999999944E-4</v>
      </c>
      <c r="J243" s="5">
        <f>COUNTIFS('C-E'!$F$6:$F$994,PCMSO!C243)</f>
        <v>0</v>
      </c>
      <c r="K243" s="5">
        <f>COUNTIFS('C-E'!$F$6:$F$994,PCMSO!$C243,'C-E'!$I$6:$I$994,PCMSO!K$5)</f>
        <v>0</v>
      </c>
      <c r="L243" s="5">
        <f>COUNTIFS('C-E'!$F$6:$F$994,PCMSO!$C243,'C-E'!$I$6:$I$994,PCMSO!L$5)</f>
        <v>0</v>
      </c>
    </row>
    <row r="244" spans="2:12" ht="30" customHeight="1" x14ac:dyDescent="0.25">
      <c r="B244" s="5">
        <f t="shared" si="9"/>
        <v>2.3899999999999944E-4</v>
      </c>
      <c r="C244" s="79"/>
      <c r="D244" s="79"/>
      <c r="E244" s="79"/>
      <c r="F244" s="79"/>
      <c r="H244" s="5">
        <f t="shared" si="10"/>
        <v>0</v>
      </c>
      <c r="I244" s="5">
        <f t="shared" si="11"/>
        <v>2.3899999999999944E-4</v>
      </c>
      <c r="J244" s="5">
        <f>COUNTIFS('C-E'!$F$6:$F$994,PCMSO!C244)</f>
        <v>0</v>
      </c>
      <c r="K244" s="5">
        <f>COUNTIFS('C-E'!$F$6:$F$994,PCMSO!$C244,'C-E'!$I$6:$I$994,PCMSO!K$5)</f>
        <v>0</v>
      </c>
      <c r="L244" s="5">
        <f>COUNTIFS('C-E'!$F$6:$F$994,PCMSO!$C244,'C-E'!$I$6:$I$994,PCMSO!L$5)</f>
        <v>0</v>
      </c>
    </row>
    <row r="245" spans="2:12" ht="30" customHeight="1" x14ac:dyDescent="0.25">
      <c r="B245" s="5">
        <f t="shared" si="9"/>
        <v>2.3999999999999944E-4</v>
      </c>
      <c r="C245" s="79"/>
      <c r="D245" s="79"/>
      <c r="E245" s="79"/>
      <c r="F245" s="79"/>
      <c r="H245" s="5">
        <f t="shared" si="10"/>
        <v>0</v>
      </c>
      <c r="I245" s="5">
        <f t="shared" si="11"/>
        <v>2.3999999999999944E-4</v>
      </c>
      <c r="J245" s="5">
        <f>COUNTIFS('C-E'!$F$6:$F$994,PCMSO!C245)</f>
        <v>0</v>
      </c>
      <c r="K245" s="5">
        <f>COUNTIFS('C-E'!$F$6:$F$994,PCMSO!$C245,'C-E'!$I$6:$I$994,PCMSO!K$5)</f>
        <v>0</v>
      </c>
      <c r="L245" s="5">
        <f>COUNTIFS('C-E'!$F$6:$F$994,PCMSO!$C245,'C-E'!$I$6:$I$994,PCMSO!L$5)</f>
        <v>0</v>
      </c>
    </row>
    <row r="246" spans="2:12" ht="30" customHeight="1" x14ac:dyDescent="0.25">
      <c r="B246" s="5">
        <f t="shared" si="9"/>
        <v>2.4099999999999943E-4</v>
      </c>
      <c r="C246" s="79"/>
      <c r="D246" s="79"/>
      <c r="E246" s="79"/>
      <c r="F246" s="79"/>
      <c r="H246" s="5">
        <f t="shared" si="10"/>
        <v>0</v>
      </c>
      <c r="I246" s="5">
        <f t="shared" si="11"/>
        <v>2.4099999999999943E-4</v>
      </c>
      <c r="J246" s="5">
        <f>COUNTIFS('C-E'!$F$6:$F$994,PCMSO!C246)</f>
        <v>0</v>
      </c>
      <c r="K246" s="5">
        <f>COUNTIFS('C-E'!$F$6:$F$994,PCMSO!$C246,'C-E'!$I$6:$I$994,PCMSO!K$5)</f>
        <v>0</v>
      </c>
      <c r="L246" s="5">
        <f>COUNTIFS('C-E'!$F$6:$F$994,PCMSO!$C246,'C-E'!$I$6:$I$994,PCMSO!L$5)</f>
        <v>0</v>
      </c>
    </row>
    <row r="247" spans="2:12" ht="30" customHeight="1" x14ac:dyDescent="0.25">
      <c r="B247" s="5">
        <f t="shared" si="9"/>
        <v>2.4199999999999943E-4</v>
      </c>
      <c r="C247" s="79"/>
      <c r="D247" s="79"/>
      <c r="E247" s="79"/>
      <c r="F247" s="79"/>
      <c r="H247" s="5">
        <f t="shared" si="10"/>
        <v>0</v>
      </c>
      <c r="I247" s="5">
        <f t="shared" si="11"/>
        <v>2.4199999999999943E-4</v>
      </c>
      <c r="J247" s="5">
        <f>COUNTIFS('C-E'!$F$6:$F$994,PCMSO!C247)</f>
        <v>0</v>
      </c>
      <c r="K247" s="5">
        <f>COUNTIFS('C-E'!$F$6:$F$994,PCMSO!$C247,'C-E'!$I$6:$I$994,PCMSO!K$5)</f>
        <v>0</v>
      </c>
      <c r="L247" s="5">
        <f>COUNTIFS('C-E'!$F$6:$F$994,PCMSO!$C247,'C-E'!$I$6:$I$994,PCMSO!L$5)</f>
        <v>0</v>
      </c>
    </row>
    <row r="248" spans="2:12" ht="30" customHeight="1" x14ac:dyDescent="0.25">
      <c r="B248" s="5">
        <f t="shared" si="9"/>
        <v>2.4299999999999943E-4</v>
      </c>
      <c r="C248" s="79"/>
      <c r="D248" s="79"/>
      <c r="E248" s="79"/>
      <c r="F248" s="79"/>
      <c r="H248" s="5">
        <f t="shared" si="10"/>
        <v>0</v>
      </c>
      <c r="I248" s="5">
        <f t="shared" si="11"/>
        <v>2.4299999999999943E-4</v>
      </c>
      <c r="J248" s="5">
        <f>COUNTIFS('C-E'!$F$6:$F$994,PCMSO!C248)</f>
        <v>0</v>
      </c>
      <c r="K248" s="5">
        <f>COUNTIFS('C-E'!$F$6:$F$994,PCMSO!$C248,'C-E'!$I$6:$I$994,PCMSO!K$5)</f>
        <v>0</v>
      </c>
      <c r="L248" s="5">
        <f>COUNTIFS('C-E'!$F$6:$F$994,PCMSO!$C248,'C-E'!$I$6:$I$994,PCMSO!L$5)</f>
        <v>0</v>
      </c>
    </row>
    <row r="249" spans="2:12" ht="30" customHeight="1" x14ac:dyDescent="0.25">
      <c r="B249" s="5">
        <f t="shared" si="9"/>
        <v>2.4399999999999943E-4</v>
      </c>
      <c r="C249" s="79"/>
      <c r="D249" s="79"/>
      <c r="E249" s="79"/>
      <c r="F249" s="79"/>
      <c r="H249" s="5">
        <f t="shared" si="10"/>
        <v>0</v>
      </c>
      <c r="I249" s="5">
        <f t="shared" si="11"/>
        <v>2.4399999999999943E-4</v>
      </c>
      <c r="J249" s="5">
        <f>COUNTIFS('C-E'!$F$6:$F$994,PCMSO!C249)</f>
        <v>0</v>
      </c>
      <c r="K249" s="5">
        <f>COUNTIFS('C-E'!$F$6:$F$994,PCMSO!$C249,'C-E'!$I$6:$I$994,PCMSO!K$5)</f>
        <v>0</v>
      </c>
      <c r="L249" s="5">
        <f>COUNTIFS('C-E'!$F$6:$F$994,PCMSO!$C249,'C-E'!$I$6:$I$994,PCMSO!L$5)</f>
        <v>0</v>
      </c>
    </row>
    <row r="250" spans="2:12" ht="30" customHeight="1" x14ac:dyDescent="0.25">
      <c r="B250" s="5">
        <f t="shared" si="9"/>
        <v>2.4499999999999945E-4</v>
      </c>
      <c r="C250" s="79"/>
      <c r="D250" s="79"/>
      <c r="E250" s="79"/>
      <c r="F250" s="79"/>
      <c r="H250" s="5">
        <f t="shared" si="10"/>
        <v>0</v>
      </c>
      <c r="I250" s="5">
        <f t="shared" si="11"/>
        <v>2.4499999999999945E-4</v>
      </c>
      <c r="J250" s="5">
        <f>COUNTIFS('C-E'!$F$6:$F$994,PCMSO!C250)</f>
        <v>0</v>
      </c>
      <c r="K250" s="5">
        <f>COUNTIFS('C-E'!$F$6:$F$994,PCMSO!$C250,'C-E'!$I$6:$I$994,PCMSO!K$5)</f>
        <v>0</v>
      </c>
      <c r="L250" s="5">
        <f>COUNTIFS('C-E'!$F$6:$F$994,PCMSO!$C250,'C-E'!$I$6:$I$994,PCMSO!L$5)</f>
        <v>0</v>
      </c>
    </row>
    <row r="251" spans="2:12" ht="30" customHeight="1" x14ac:dyDescent="0.25">
      <c r="B251" s="5">
        <f t="shared" si="9"/>
        <v>2.4599999999999947E-4</v>
      </c>
      <c r="C251" s="79"/>
      <c r="D251" s="79"/>
      <c r="E251" s="79"/>
      <c r="F251" s="79"/>
      <c r="H251" s="5">
        <f t="shared" si="10"/>
        <v>0</v>
      </c>
      <c r="I251" s="5">
        <f t="shared" si="11"/>
        <v>2.4599999999999947E-4</v>
      </c>
      <c r="J251" s="5">
        <f>COUNTIFS('C-E'!$F$6:$F$994,PCMSO!C251)</f>
        <v>0</v>
      </c>
      <c r="K251" s="5">
        <f>COUNTIFS('C-E'!$F$6:$F$994,PCMSO!$C251,'C-E'!$I$6:$I$994,PCMSO!K$5)</f>
        <v>0</v>
      </c>
      <c r="L251" s="5">
        <f>COUNTIFS('C-E'!$F$6:$F$994,PCMSO!$C251,'C-E'!$I$6:$I$994,PCMSO!L$5)</f>
        <v>0</v>
      </c>
    </row>
    <row r="252" spans="2:12" ht="30" customHeight="1" x14ac:dyDescent="0.25">
      <c r="B252" s="5">
        <f t="shared" si="9"/>
        <v>2.469999999999995E-4</v>
      </c>
      <c r="C252" s="79"/>
      <c r="D252" s="79"/>
      <c r="E252" s="79"/>
      <c r="F252" s="79"/>
      <c r="H252" s="5">
        <f t="shared" si="10"/>
        <v>0</v>
      </c>
      <c r="I252" s="5">
        <f t="shared" si="11"/>
        <v>2.469999999999995E-4</v>
      </c>
      <c r="J252" s="5">
        <f>COUNTIFS('C-E'!$F$6:$F$994,PCMSO!C252)</f>
        <v>0</v>
      </c>
      <c r="K252" s="5">
        <f>COUNTIFS('C-E'!$F$6:$F$994,PCMSO!$C252,'C-E'!$I$6:$I$994,PCMSO!K$5)</f>
        <v>0</v>
      </c>
      <c r="L252" s="5">
        <f>COUNTIFS('C-E'!$F$6:$F$994,PCMSO!$C252,'C-E'!$I$6:$I$994,PCMSO!L$5)</f>
        <v>0</v>
      </c>
    </row>
    <row r="253" spans="2:12" ht="30" customHeight="1" x14ac:dyDescent="0.25">
      <c r="B253" s="5">
        <f t="shared" si="9"/>
        <v>2.4799999999999952E-4</v>
      </c>
      <c r="C253" s="79"/>
      <c r="D253" s="79"/>
      <c r="E253" s="79"/>
      <c r="F253" s="79"/>
      <c r="H253" s="5">
        <f t="shared" si="10"/>
        <v>0</v>
      </c>
      <c r="I253" s="5">
        <f t="shared" si="11"/>
        <v>2.4799999999999952E-4</v>
      </c>
      <c r="J253" s="5">
        <f>COUNTIFS('C-E'!$F$6:$F$994,PCMSO!C253)</f>
        <v>0</v>
      </c>
      <c r="K253" s="5">
        <f>COUNTIFS('C-E'!$F$6:$F$994,PCMSO!$C253,'C-E'!$I$6:$I$994,PCMSO!K$5)</f>
        <v>0</v>
      </c>
      <c r="L253" s="5">
        <f>COUNTIFS('C-E'!$F$6:$F$994,PCMSO!$C253,'C-E'!$I$6:$I$994,PCMSO!L$5)</f>
        <v>0</v>
      </c>
    </row>
    <row r="254" spans="2:12" ht="30" customHeight="1" x14ac:dyDescent="0.25">
      <c r="B254" s="5">
        <f t="shared" si="9"/>
        <v>2.4899999999999955E-4</v>
      </c>
      <c r="C254" s="79"/>
      <c r="D254" s="79"/>
      <c r="E254" s="79"/>
      <c r="F254" s="79"/>
      <c r="H254" s="5">
        <f t="shared" si="10"/>
        <v>0</v>
      </c>
      <c r="I254" s="5">
        <f t="shared" si="11"/>
        <v>2.4899999999999955E-4</v>
      </c>
      <c r="J254" s="5">
        <f>COUNTIFS('C-E'!$F$6:$F$994,PCMSO!C254)</f>
        <v>0</v>
      </c>
      <c r="K254" s="5">
        <f>COUNTIFS('C-E'!$F$6:$F$994,PCMSO!$C254,'C-E'!$I$6:$I$994,PCMSO!K$5)</f>
        <v>0</v>
      </c>
      <c r="L254" s="5">
        <f>COUNTIFS('C-E'!$F$6:$F$994,PCMSO!$C254,'C-E'!$I$6:$I$994,PCMSO!L$5)</f>
        <v>0</v>
      </c>
    </row>
    <row r="255" spans="2:12" ht="30" customHeight="1" x14ac:dyDescent="0.25">
      <c r="B255" s="5">
        <f t="shared" si="9"/>
        <v>2.4999999999999957E-4</v>
      </c>
      <c r="C255" s="79"/>
      <c r="D255" s="79"/>
      <c r="E255" s="79"/>
      <c r="F255" s="79"/>
      <c r="H255" s="5">
        <f t="shared" si="10"/>
        <v>0</v>
      </c>
      <c r="I255" s="5">
        <f t="shared" si="11"/>
        <v>2.4999999999999957E-4</v>
      </c>
      <c r="J255" s="5">
        <f>COUNTIFS('C-E'!$F$6:$F$994,PCMSO!C255)</f>
        <v>0</v>
      </c>
      <c r="K255" s="5">
        <f>COUNTIFS('C-E'!$F$6:$F$994,PCMSO!$C255,'C-E'!$I$6:$I$994,PCMSO!K$5)</f>
        <v>0</v>
      </c>
      <c r="L255" s="5">
        <f>COUNTIFS('C-E'!$F$6:$F$994,PCMSO!$C255,'C-E'!$I$6:$I$994,PCMSO!L$5)</f>
        <v>0</v>
      </c>
    </row>
    <row r="256" spans="2:12" ht="30" customHeight="1" x14ac:dyDescent="0.25">
      <c r="B256" s="5">
        <f t="shared" si="9"/>
        <v>2.509999999999996E-4</v>
      </c>
      <c r="C256" s="79"/>
      <c r="D256" s="79"/>
      <c r="E256" s="79"/>
      <c r="F256" s="79"/>
      <c r="H256" s="5">
        <f t="shared" si="10"/>
        <v>0</v>
      </c>
      <c r="I256" s="5">
        <f t="shared" si="11"/>
        <v>2.509999999999996E-4</v>
      </c>
      <c r="J256" s="5">
        <f>COUNTIFS('C-E'!$F$6:$F$994,PCMSO!C256)</f>
        <v>0</v>
      </c>
      <c r="K256" s="5">
        <f>COUNTIFS('C-E'!$F$6:$F$994,PCMSO!$C256,'C-E'!$I$6:$I$994,PCMSO!K$5)</f>
        <v>0</v>
      </c>
      <c r="L256" s="5">
        <f>COUNTIFS('C-E'!$F$6:$F$994,PCMSO!$C256,'C-E'!$I$6:$I$994,PCMSO!L$5)</f>
        <v>0</v>
      </c>
    </row>
    <row r="257" spans="2:12" ht="30" customHeight="1" x14ac:dyDescent="0.25">
      <c r="B257" s="5">
        <f t="shared" si="9"/>
        <v>2.5199999999999962E-4</v>
      </c>
      <c r="C257" s="79"/>
      <c r="D257" s="79"/>
      <c r="E257" s="79"/>
      <c r="F257" s="79"/>
      <c r="H257" s="5">
        <f t="shared" si="10"/>
        <v>0</v>
      </c>
      <c r="I257" s="5">
        <f t="shared" si="11"/>
        <v>2.5199999999999962E-4</v>
      </c>
      <c r="J257" s="5">
        <f>COUNTIFS('C-E'!$F$6:$F$994,PCMSO!C257)</f>
        <v>0</v>
      </c>
      <c r="K257" s="5">
        <f>COUNTIFS('C-E'!$F$6:$F$994,PCMSO!$C257,'C-E'!$I$6:$I$994,PCMSO!K$5)</f>
        <v>0</v>
      </c>
      <c r="L257" s="5">
        <f>COUNTIFS('C-E'!$F$6:$F$994,PCMSO!$C257,'C-E'!$I$6:$I$994,PCMSO!L$5)</f>
        <v>0</v>
      </c>
    </row>
    <row r="258" spans="2:12" ht="30" customHeight="1" x14ac:dyDescent="0.25">
      <c r="B258" s="5">
        <f t="shared" si="9"/>
        <v>2.5299999999999964E-4</v>
      </c>
      <c r="C258" s="79"/>
      <c r="D258" s="79"/>
      <c r="E258" s="79"/>
      <c r="F258" s="79"/>
      <c r="H258" s="5">
        <f t="shared" si="10"/>
        <v>0</v>
      </c>
      <c r="I258" s="5">
        <f t="shared" si="11"/>
        <v>2.5299999999999964E-4</v>
      </c>
      <c r="J258" s="5">
        <f>COUNTIFS('C-E'!$F$6:$F$994,PCMSO!C258)</f>
        <v>0</v>
      </c>
      <c r="K258" s="5">
        <f>COUNTIFS('C-E'!$F$6:$F$994,PCMSO!$C258,'C-E'!$I$6:$I$994,PCMSO!K$5)</f>
        <v>0</v>
      </c>
      <c r="L258" s="5">
        <f>COUNTIFS('C-E'!$F$6:$F$994,PCMSO!$C258,'C-E'!$I$6:$I$994,PCMSO!L$5)</f>
        <v>0</v>
      </c>
    </row>
    <row r="259" spans="2:12" ht="30" customHeight="1" x14ac:dyDescent="0.25">
      <c r="B259" s="5">
        <f t="shared" si="9"/>
        <v>2.5399999999999967E-4</v>
      </c>
      <c r="C259" s="79"/>
      <c r="D259" s="79"/>
      <c r="E259" s="79"/>
      <c r="F259" s="79"/>
      <c r="H259" s="5">
        <f t="shared" si="10"/>
        <v>0</v>
      </c>
      <c r="I259" s="5">
        <f t="shared" si="11"/>
        <v>2.5399999999999967E-4</v>
      </c>
      <c r="J259" s="5">
        <f>COUNTIFS('C-E'!$F$6:$F$994,PCMSO!C259)</f>
        <v>0</v>
      </c>
      <c r="K259" s="5">
        <f>COUNTIFS('C-E'!$F$6:$F$994,PCMSO!$C259,'C-E'!$I$6:$I$994,PCMSO!K$5)</f>
        <v>0</v>
      </c>
      <c r="L259" s="5">
        <f>COUNTIFS('C-E'!$F$6:$F$994,PCMSO!$C259,'C-E'!$I$6:$I$994,PCMSO!L$5)</f>
        <v>0</v>
      </c>
    </row>
    <row r="260" spans="2:12" ht="30" customHeight="1" x14ac:dyDescent="0.25">
      <c r="B260" s="5">
        <f t="shared" si="9"/>
        <v>2.5499999999999969E-4</v>
      </c>
      <c r="C260" s="79"/>
      <c r="D260" s="79"/>
      <c r="E260" s="79"/>
      <c r="F260" s="79"/>
      <c r="H260" s="5">
        <f t="shared" si="10"/>
        <v>0</v>
      </c>
      <c r="I260" s="5">
        <f t="shared" si="11"/>
        <v>2.5499999999999969E-4</v>
      </c>
      <c r="J260" s="5">
        <f>COUNTIFS('C-E'!$F$6:$F$994,PCMSO!C260)</f>
        <v>0</v>
      </c>
      <c r="K260" s="5">
        <f>COUNTIFS('C-E'!$F$6:$F$994,PCMSO!$C260,'C-E'!$I$6:$I$994,PCMSO!K$5)</f>
        <v>0</v>
      </c>
      <c r="L260" s="5">
        <f>COUNTIFS('C-E'!$F$6:$F$994,PCMSO!$C260,'C-E'!$I$6:$I$994,PCMSO!L$5)</f>
        <v>0</v>
      </c>
    </row>
    <row r="261" spans="2:12" ht="30" customHeight="1" x14ac:dyDescent="0.25">
      <c r="B261" s="5">
        <f t="shared" si="9"/>
        <v>2.5599999999999972E-4</v>
      </c>
      <c r="C261" s="79"/>
      <c r="D261" s="79"/>
      <c r="E261" s="79"/>
      <c r="F261" s="79"/>
      <c r="H261" s="5">
        <f t="shared" si="10"/>
        <v>0</v>
      </c>
      <c r="I261" s="5">
        <f t="shared" si="11"/>
        <v>2.5599999999999972E-4</v>
      </c>
      <c r="J261" s="5">
        <f>COUNTIFS('C-E'!$F$6:$F$994,PCMSO!C261)</f>
        <v>0</v>
      </c>
      <c r="K261" s="5">
        <f>COUNTIFS('C-E'!$F$6:$F$994,PCMSO!$C261,'C-E'!$I$6:$I$994,PCMSO!K$5)</f>
        <v>0</v>
      </c>
      <c r="L261" s="5">
        <f>COUNTIFS('C-E'!$F$6:$F$994,PCMSO!$C261,'C-E'!$I$6:$I$994,PCMSO!L$5)</f>
        <v>0</v>
      </c>
    </row>
    <row r="262" spans="2:12" ht="30" customHeight="1" x14ac:dyDescent="0.25">
      <c r="B262" s="5">
        <f t="shared" ref="B262:B325" si="12">SUM(I262:J262)</f>
        <v>2.5699999999999974E-4</v>
      </c>
      <c r="C262" s="79"/>
      <c r="D262" s="79"/>
      <c r="E262" s="79"/>
      <c r="F262" s="79"/>
      <c r="H262" s="5">
        <f t="shared" si="10"/>
        <v>0</v>
      </c>
      <c r="I262" s="5">
        <f t="shared" si="11"/>
        <v>2.5699999999999974E-4</v>
      </c>
      <c r="J262" s="5">
        <f>COUNTIFS('C-E'!$F$6:$F$994,PCMSO!C262)</f>
        <v>0</v>
      </c>
      <c r="K262" s="5">
        <f>COUNTIFS('C-E'!$F$6:$F$994,PCMSO!$C262,'C-E'!$I$6:$I$994,PCMSO!K$5)</f>
        <v>0</v>
      </c>
      <c r="L262" s="5">
        <f>COUNTIFS('C-E'!$F$6:$F$994,PCMSO!$C262,'C-E'!$I$6:$I$994,PCMSO!L$5)</f>
        <v>0</v>
      </c>
    </row>
    <row r="263" spans="2:12" ht="30" customHeight="1" x14ac:dyDescent="0.25">
      <c r="B263" s="5">
        <f t="shared" si="12"/>
        <v>2.5799999999999977E-4</v>
      </c>
      <c r="C263" s="79"/>
      <c r="D263" s="79"/>
      <c r="E263" s="79"/>
      <c r="F263" s="79"/>
      <c r="H263" s="5">
        <f t="shared" ref="H263:H326" si="13">C263</f>
        <v>0</v>
      </c>
      <c r="I263" s="5">
        <f t="shared" si="11"/>
        <v>2.5799999999999977E-4</v>
      </c>
      <c r="J263" s="5">
        <f>COUNTIFS('C-E'!$F$6:$F$994,PCMSO!C263)</f>
        <v>0</v>
      </c>
      <c r="K263" s="5">
        <f>COUNTIFS('C-E'!$F$6:$F$994,PCMSO!$C263,'C-E'!$I$6:$I$994,PCMSO!K$5)</f>
        <v>0</v>
      </c>
      <c r="L263" s="5">
        <f>COUNTIFS('C-E'!$F$6:$F$994,PCMSO!$C263,'C-E'!$I$6:$I$994,PCMSO!L$5)</f>
        <v>0</v>
      </c>
    </row>
    <row r="264" spans="2:12" ht="30" customHeight="1" x14ac:dyDescent="0.25">
      <c r="B264" s="5">
        <f t="shared" si="12"/>
        <v>2.5899999999999979E-4</v>
      </c>
      <c r="C264" s="79"/>
      <c r="D264" s="79"/>
      <c r="E264" s="79"/>
      <c r="F264" s="79"/>
      <c r="H264" s="5">
        <f t="shared" si="13"/>
        <v>0</v>
      </c>
      <c r="I264" s="5">
        <f t="shared" ref="I264:I327" si="14">I263+$I$6</f>
        <v>2.5899999999999979E-4</v>
      </c>
      <c r="J264" s="5">
        <f>COUNTIFS('C-E'!$F$6:$F$994,PCMSO!C264)</f>
        <v>0</v>
      </c>
      <c r="K264" s="5">
        <f>COUNTIFS('C-E'!$F$6:$F$994,PCMSO!$C264,'C-E'!$I$6:$I$994,PCMSO!K$5)</f>
        <v>0</v>
      </c>
      <c r="L264" s="5">
        <f>COUNTIFS('C-E'!$F$6:$F$994,PCMSO!$C264,'C-E'!$I$6:$I$994,PCMSO!L$5)</f>
        <v>0</v>
      </c>
    </row>
    <row r="265" spans="2:12" ht="30" customHeight="1" x14ac:dyDescent="0.25">
      <c r="B265" s="5">
        <f t="shared" si="12"/>
        <v>2.5999999999999981E-4</v>
      </c>
      <c r="C265" s="79"/>
      <c r="D265" s="79"/>
      <c r="E265" s="79"/>
      <c r="F265" s="79"/>
      <c r="H265" s="5">
        <f t="shared" si="13"/>
        <v>0</v>
      </c>
      <c r="I265" s="5">
        <f t="shared" si="14"/>
        <v>2.5999999999999981E-4</v>
      </c>
      <c r="J265" s="5">
        <f>COUNTIFS('C-E'!$F$6:$F$994,PCMSO!C265)</f>
        <v>0</v>
      </c>
      <c r="K265" s="5">
        <f>COUNTIFS('C-E'!$F$6:$F$994,PCMSO!$C265,'C-E'!$I$6:$I$994,PCMSO!K$5)</f>
        <v>0</v>
      </c>
      <c r="L265" s="5">
        <f>COUNTIFS('C-E'!$F$6:$F$994,PCMSO!$C265,'C-E'!$I$6:$I$994,PCMSO!L$5)</f>
        <v>0</v>
      </c>
    </row>
    <row r="266" spans="2:12" ht="30" customHeight="1" x14ac:dyDescent="0.25">
      <c r="B266" s="5">
        <f t="shared" si="12"/>
        <v>2.6099999999999984E-4</v>
      </c>
      <c r="C266" s="79"/>
      <c r="D266" s="79"/>
      <c r="E266" s="79"/>
      <c r="F266" s="79"/>
      <c r="H266" s="5">
        <f t="shared" si="13"/>
        <v>0</v>
      </c>
      <c r="I266" s="5">
        <f t="shared" si="14"/>
        <v>2.6099999999999984E-4</v>
      </c>
      <c r="J266" s="5">
        <f>COUNTIFS('C-E'!$F$6:$F$994,PCMSO!C266)</f>
        <v>0</v>
      </c>
      <c r="K266" s="5">
        <f>COUNTIFS('C-E'!$F$6:$F$994,PCMSO!$C266,'C-E'!$I$6:$I$994,PCMSO!K$5)</f>
        <v>0</v>
      </c>
      <c r="L266" s="5">
        <f>COUNTIFS('C-E'!$F$6:$F$994,PCMSO!$C266,'C-E'!$I$6:$I$994,PCMSO!L$5)</f>
        <v>0</v>
      </c>
    </row>
    <row r="267" spans="2:12" ht="30" customHeight="1" x14ac:dyDescent="0.25">
      <c r="B267" s="5">
        <f t="shared" si="12"/>
        <v>2.6199999999999986E-4</v>
      </c>
      <c r="C267" s="79"/>
      <c r="D267" s="79"/>
      <c r="E267" s="79"/>
      <c r="F267" s="79"/>
      <c r="H267" s="5">
        <f t="shared" si="13"/>
        <v>0</v>
      </c>
      <c r="I267" s="5">
        <f t="shared" si="14"/>
        <v>2.6199999999999986E-4</v>
      </c>
      <c r="J267" s="5">
        <f>COUNTIFS('C-E'!$F$6:$F$994,PCMSO!C267)</f>
        <v>0</v>
      </c>
      <c r="K267" s="5">
        <f>COUNTIFS('C-E'!$F$6:$F$994,PCMSO!$C267,'C-E'!$I$6:$I$994,PCMSO!K$5)</f>
        <v>0</v>
      </c>
      <c r="L267" s="5">
        <f>COUNTIFS('C-E'!$F$6:$F$994,PCMSO!$C267,'C-E'!$I$6:$I$994,PCMSO!L$5)</f>
        <v>0</v>
      </c>
    </row>
    <row r="268" spans="2:12" ht="30" customHeight="1" x14ac:dyDescent="0.25">
      <c r="B268" s="5">
        <f t="shared" si="12"/>
        <v>2.6299999999999989E-4</v>
      </c>
      <c r="C268" s="79"/>
      <c r="D268" s="79"/>
      <c r="E268" s="79"/>
      <c r="F268" s="79"/>
      <c r="H268" s="5">
        <f t="shared" si="13"/>
        <v>0</v>
      </c>
      <c r="I268" s="5">
        <f t="shared" si="14"/>
        <v>2.6299999999999989E-4</v>
      </c>
      <c r="J268" s="5">
        <f>COUNTIFS('C-E'!$F$6:$F$994,PCMSO!C268)</f>
        <v>0</v>
      </c>
      <c r="K268" s="5">
        <f>COUNTIFS('C-E'!$F$6:$F$994,PCMSO!$C268,'C-E'!$I$6:$I$994,PCMSO!K$5)</f>
        <v>0</v>
      </c>
      <c r="L268" s="5">
        <f>COUNTIFS('C-E'!$F$6:$F$994,PCMSO!$C268,'C-E'!$I$6:$I$994,PCMSO!L$5)</f>
        <v>0</v>
      </c>
    </row>
    <row r="269" spans="2:12" ht="30" customHeight="1" x14ac:dyDescent="0.25">
      <c r="B269" s="5">
        <f t="shared" si="12"/>
        <v>2.6399999999999991E-4</v>
      </c>
      <c r="C269" s="79"/>
      <c r="D269" s="79"/>
      <c r="E269" s="79"/>
      <c r="F269" s="79"/>
      <c r="H269" s="5">
        <f t="shared" si="13"/>
        <v>0</v>
      </c>
      <c r="I269" s="5">
        <f t="shared" si="14"/>
        <v>2.6399999999999991E-4</v>
      </c>
      <c r="J269" s="5">
        <f>COUNTIFS('C-E'!$F$6:$F$994,PCMSO!C269)</f>
        <v>0</v>
      </c>
      <c r="K269" s="5">
        <f>COUNTIFS('C-E'!$F$6:$F$994,PCMSO!$C269,'C-E'!$I$6:$I$994,PCMSO!K$5)</f>
        <v>0</v>
      </c>
      <c r="L269" s="5">
        <f>COUNTIFS('C-E'!$F$6:$F$994,PCMSO!$C269,'C-E'!$I$6:$I$994,PCMSO!L$5)</f>
        <v>0</v>
      </c>
    </row>
    <row r="270" spans="2:12" ht="30" customHeight="1" x14ac:dyDescent="0.25">
      <c r="B270" s="5">
        <f t="shared" si="12"/>
        <v>2.6499999999999994E-4</v>
      </c>
      <c r="C270" s="79"/>
      <c r="D270" s="79"/>
      <c r="E270" s="79"/>
      <c r="F270" s="79"/>
      <c r="H270" s="5">
        <f t="shared" si="13"/>
        <v>0</v>
      </c>
      <c r="I270" s="5">
        <f t="shared" si="14"/>
        <v>2.6499999999999994E-4</v>
      </c>
      <c r="J270" s="5">
        <f>COUNTIFS('C-E'!$F$6:$F$994,PCMSO!C270)</f>
        <v>0</v>
      </c>
      <c r="K270" s="5">
        <f>COUNTIFS('C-E'!$F$6:$F$994,PCMSO!$C270,'C-E'!$I$6:$I$994,PCMSO!K$5)</f>
        <v>0</v>
      </c>
      <c r="L270" s="5">
        <f>COUNTIFS('C-E'!$F$6:$F$994,PCMSO!$C270,'C-E'!$I$6:$I$994,PCMSO!L$5)</f>
        <v>0</v>
      </c>
    </row>
    <row r="271" spans="2:12" ht="30" customHeight="1" x14ac:dyDescent="0.25">
      <c r="B271" s="5">
        <f t="shared" si="12"/>
        <v>2.6599999999999996E-4</v>
      </c>
      <c r="C271" s="79"/>
      <c r="D271" s="79"/>
      <c r="E271" s="79"/>
      <c r="F271" s="79"/>
      <c r="H271" s="5">
        <f t="shared" si="13"/>
        <v>0</v>
      </c>
      <c r="I271" s="5">
        <f t="shared" si="14"/>
        <v>2.6599999999999996E-4</v>
      </c>
      <c r="J271" s="5">
        <f>COUNTIFS('C-E'!$F$6:$F$994,PCMSO!C271)</f>
        <v>0</v>
      </c>
      <c r="K271" s="5">
        <f>COUNTIFS('C-E'!$F$6:$F$994,PCMSO!$C271,'C-E'!$I$6:$I$994,PCMSO!K$5)</f>
        <v>0</v>
      </c>
      <c r="L271" s="5">
        <f>COUNTIFS('C-E'!$F$6:$F$994,PCMSO!$C271,'C-E'!$I$6:$I$994,PCMSO!L$5)</f>
        <v>0</v>
      </c>
    </row>
    <row r="272" spans="2:12" ht="30" customHeight="1" x14ac:dyDescent="0.25">
      <c r="B272" s="5">
        <f t="shared" si="12"/>
        <v>2.6699999999999998E-4</v>
      </c>
      <c r="C272" s="79"/>
      <c r="D272" s="79"/>
      <c r="E272" s="79"/>
      <c r="F272" s="79"/>
      <c r="H272" s="5">
        <f t="shared" si="13"/>
        <v>0</v>
      </c>
      <c r="I272" s="5">
        <f t="shared" si="14"/>
        <v>2.6699999999999998E-4</v>
      </c>
      <c r="J272" s="5">
        <f>COUNTIFS('C-E'!$F$6:$F$994,PCMSO!C272)</f>
        <v>0</v>
      </c>
      <c r="K272" s="5">
        <f>COUNTIFS('C-E'!$F$6:$F$994,PCMSO!$C272,'C-E'!$I$6:$I$994,PCMSO!K$5)</f>
        <v>0</v>
      </c>
      <c r="L272" s="5">
        <f>COUNTIFS('C-E'!$F$6:$F$994,PCMSO!$C272,'C-E'!$I$6:$I$994,PCMSO!L$5)</f>
        <v>0</v>
      </c>
    </row>
    <row r="273" spans="2:12" ht="30" customHeight="1" x14ac:dyDescent="0.25">
      <c r="B273" s="5">
        <f t="shared" si="12"/>
        <v>2.6800000000000001E-4</v>
      </c>
      <c r="C273" s="79"/>
      <c r="D273" s="79"/>
      <c r="E273" s="79"/>
      <c r="F273" s="79"/>
      <c r="H273" s="5">
        <f t="shared" si="13"/>
        <v>0</v>
      </c>
      <c r="I273" s="5">
        <f t="shared" si="14"/>
        <v>2.6800000000000001E-4</v>
      </c>
      <c r="J273" s="5">
        <f>COUNTIFS('C-E'!$F$6:$F$994,PCMSO!C273)</f>
        <v>0</v>
      </c>
      <c r="K273" s="5">
        <f>COUNTIFS('C-E'!$F$6:$F$994,PCMSO!$C273,'C-E'!$I$6:$I$994,PCMSO!K$5)</f>
        <v>0</v>
      </c>
      <c r="L273" s="5">
        <f>COUNTIFS('C-E'!$F$6:$F$994,PCMSO!$C273,'C-E'!$I$6:$I$994,PCMSO!L$5)</f>
        <v>0</v>
      </c>
    </row>
    <row r="274" spans="2:12" ht="30" customHeight="1" x14ac:dyDescent="0.25">
      <c r="B274" s="5">
        <f t="shared" si="12"/>
        <v>2.6900000000000003E-4</v>
      </c>
      <c r="C274" s="79"/>
      <c r="D274" s="79"/>
      <c r="E274" s="79"/>
      <c r="F274" s="79"/>
      <c r="H274" s="5">
        <f t="shared" si="13"/>
        <v>0</v>
      </c>
      <c r="I274" s="5">
        <f t="shared" si="14"/>
        <v>2.6900000000000003E-4</v>
      </c>
      <c r="J274" s="5">
        <f>COUNTIFS('C-E'!$F$6:$F$994,PCMSO!C274)</f>
        <v>0</v>
      </c>
      <c r="K274" s="5">
        <f>COUNTIFS('C-E'!$F$6:$F$994,PCMSO!$C274,'C-E'!$I$6:$I$994,PCMSO!K$5)</f>
        <v>0</v>
      </c>
      <c r="L274" s="5">
        <f>COUNTIFS('C-E'!$F$6:$F$994,PCMSO!$C274,'C-E'!$I$6:$I$994,PCMSO!L$5)</f>
        <v>0</v>
      </c>
    </row>
    <row r="275" spans="2:12" ht="30" customHeight="1" x14ac:dyDescent="0.25">
      <c r="B275" s="5">
        <f t="shared" si="12"/>
        <v>2.7000000000000006E-4</v>
      </c>
      <c r="C275" s="79"/>
      <c r="D275" s="79"/>
      <c r="E275" s="79"/>
      <c r="F275" s="79"/>
      <c r="H275" s="5">
        <f t="shared" si="13"/>
        <v>0</v>
      </c>
      <c r="I275" s="5">
        <f t="shared" si="14"/>
        <v>2.7000000000000006E-4</v>
      </c>
      <c r="J275" s="5">
        <f>COUNTIFS('C-E'!$F$6:$F$994,PCMSO!C275)</f>
        <v>0</v>
      </c>
      <c r="K275" s="5">
        <f>COUNTIFS('C-E'!$F$6:$F$994,PCMSO!$C275,'C-E'!$I$6:$I$994,PCMSO!K$5)</f>
        <v>0</v>
      </c>
      <c r="L275" s="5">
        <f>COUNTIFS('C-E'!$F$6:$F$994,PCMSO!$C275,'C-E'!$I$6:$I$994,PCMSO!L$5)</f>
        <v>0</v>
      </c>
    </row>
    <row r="276" spans="2:12" ht="30" customHeight="1" x14ac:dyDescent="0.25">
      <c r="B276" s="5">
        <f t="shared" si="12"/>
        <v>2.7100000000000008E-4</v>
      </c>
      <c r="C276" s="79"/>
      <c r="D276" s="79"/>
      <c r="E276" s="79"/>
      <c r="F276" s="79"/>
      <c r="H276" s="5">
        <f t="shared" si="13"/>
        <v>0</v>
      </c>
      <c r="I276" s="5">
        <f t="shared" si="14"/>
        <v>2.7100000000000008E-4</v>
      </c>
      <c r="J276" s="5">
        <f>COUNTIFS('C-E'!$F$6:$F$994,PCMSO!C276)</f>
        <v>0</v>
      </c>
      <c r="K276" s="5">
        <f>COUNTIFS('C-E'!$F$6:$F$994,PCMSO!$C276,'C-E'!$I$6:$I$994,PCMSO!K$5)</f>
        <v>0</v>
      </c>
      <c r="L276" s="5">
        <f>COUNTIFS('C-E'!$F$6:$F$994,PCMSO!$C276,'C-E'!$I$6:$I$994,PCMSO!L$5)</f>
        <v>0</v>
      </c>
    </row>
    <row r="277" spans="2:12" ht="30" customHeight="1" x14ac:dyDescent="0.25">
      <c r="B277" s="5">
        <f t="shared" si="12"/>
        <v>2.7200000000000011E-4</v>
      </c>
      <c r="C277" s="79"/>
      <c r="D277" s="79"/>
      <c r="E277" s="79"/>
      <c r="F277" s="79"/>
      <c r="H277" s="5">
        <f t="shared" si="13"/>
        <v>0</v>
      </c>
      <c r="I277" s="5">
        <f t="shared" si="14"/>
        <v>2.7200000000000011E-4</v>
      </c>
      <c r="J277" s="5">
        <f>COUNTIFS('C-E'!$F$6:$F$994,PCMSO!C277)</f>
        <v>0</v>
      </c>
      <c r="K277" s="5">
        <f>COUNTIFS('C-E'!$F$6:$F$994,PCMSO!$C277,'C-E'!$I$6:$I$994,PCMSO!K$5)</f>
        <v>0</v>
      </c>
      <c r="L277" s="5">
        <f>COUNTIFS('C-E'!$F$6:$F$994,PCMSO!$C277,'C-E'!$I$6:$I$994,PCMSO!L$5)</f>
        <v>0</v>
      </c>
    </row>
    <row r="278" spans="2:12" ht="30" customHeight="1" x14ac:dyDescent="0.25">
      <c r="B278" s="5">
        <f t="shared" si="12"/>
        <v>2.7300000000000013E-4</v>
      </c>
      <c r="C278" s="79"/>
      <c r="D278" s="79"/>
      <c r="E278" s="79"/>
      <c r="F278" s="79"/>
      <c r="H278" s="5">
        <f t="shared" si="13"/>
        <v>0</v>
      </c>
      <c r="I278" s="5">
        <f t="shared" si="14"/>
        <v>2.7300000000000013E-4</v>
      </c>
      <c r="J278" s="5">
        <f>COUNTIFS('C-E'!$F$6:$F$994,PCMSO!C278)</f>
        <v>0</v>
      </c>
      <c r="K278" s="5">
        <f>COUNTIFS('C-E'!$F$6:$F$994,PCMSO!$C278,'C-E'!$I$6:$I$994,PCMSO!K$5)</f>
        <v>0</v>
      </c>
      <c r="L278" s="5">
        <f>COUNTIFS('C-E'!$F$6:$F$994,PCMSO!$C278,'C-E'!$I$6:$I$994,PCMSO!L$5)</f>
        <v>0</v>
      </c>
    </row>
    <row r="279" spans="2:12" ht="30" customHeight="1" x14ac:dyDescent="0.25">
      <c r="B279" s="5">
        <f t="shared" si="12"/>
        <v>2.7400000000000015E-4</v>
      </c>
      <c r="C279" s="79"/>
      <c r="D279" s="79"/>
      <c r="E279" s="79"/>
      <c r="F279" s="79"/>
      <c r="H279" s="5">
        <f t="shared" si="13"/>
        <v>0</v>
      </c>
      <c r="I279" s="5">
        <f t="shared" si="14"/>
        <v>2.7400000000000015E-4</v>
      </c>
      <c r="J279" s="5">
        <f>COUNTIFS('C-E'!$F$6:$F$994,PCMSO!C279)</f>
        <v>0</v>
      </c>
      <c r="K279" s="5">
        <f>COUNTIFS('C-E'!$F$6:$F$994,PCMSO!$C279,'C-E'!$I$6:$I$994,PCMSO!K$5)</f>
        <v>0</v>
      </c>
      <c r="L279" s="5">
        <f>COUNTIFS('C-E'!$F$6:$F$994,PCMSO!$C279,'C-E'!$I$6:$I$994,PCMSO!L$5)</f>
        <v>0</v>
      </c>
    </row>
    <row r="280" spans="2:12" ht="30" customHeight="1" x14ac:dyDescent="0.25">
      <c r="B280" s="5">
        <f t="shared" si="12"/>
        <v>2.7500000000000018E-4</v>
      </c>
      <c r="C280" s="79"/>
      <c r="D280" s="79"/>
      <c r="E280" s="79"/>
      <c r="F280" s="79"/>
      <c r="H280" s="5">
        <f t="shared" si="13"/>
        <v>0</v>
      </c>
      <c r="I280" s="5">
        <f t="shared" si="14"/>
        <v>2.7500000000000018E-4</v>
      </c>
      <c r="J280" s="5">
        <f>COUNTIFS('C-E'!$F$6:$F$994,PCMSO!C280)</f>
        <v>0</v>
      </c>
      <c r="K280" s="5">
        <f>COUNTIFS('C-E'!$F$6:$F$994,PCMSO!$C280,'C-E'!$I$6:$I$994,PCMSO!K$5)</f>
        <v>0</v>
      </c>
      <c r="L280" s="5">
        <f>COUNTIFS('C-E'!$F$6:$F$994,PCMSO!$C280,'C-E'!$I$6:$I$994,PCMSO!L$5)</f>
        <v>0</v>
      </c>
    </row>
    <row r="281" spans="2:12" ht="30" customHeight="1" x14ac:dyDescent="0.25">
      <c r="B281" s="5">
        <f t="shared" si="12"/>
        <v>2.760000000000002E-4</v>
      </c>
      <c r="C281" s="79"/>
      <c r="D281" s="79"/>
      <c r="E281" s="79"/>
      <c r="F281" s="79"/>
      <c r="H281" s="5">
        <f t="shared" si="13"/>
        <v>0</v>
      </c>
      <c r="I281" s="5">
        <f t="shared" si="14"/>
        <v>2.760000000000002E-4</v>
      </c>
      <c r="J281" s="5">
        <f>COUNTIFS('C-E'!$F$6:$F$994,PCMSO!C281)</f>
        <v>0</v>
      </c>
      <c r="K281" s="5">
        <f>COUNTIFS('C-E'!$F$6:$F$994,PCMSO!$C281,'C-E'!$I$6:$I$994,PCMSO!K$5)</f>
        <v>0</v>
      </c>
      <c r="L281" s="5">
        <f>COUNTIFS('C-E'!$F$6:$F$994,PCMSO!$C281,'C-E'!$I$6:$I$994,PCMSO!L$5)</f>
        <v>0</v>
      </c>
    </row>
    <row r="282" spans="2:12" ht="30" customHeight="1" x14ac:dyDescent="0.25">
      <c r="B282" s="5">
        <f t="shared" si="12"/>
        <v>2.7700000000000023E-4</v>
      </c>
      <c r="C282" s="79"/>
      <c r="D282" s="79"/>
      <c r="E282" s="79"/>
      <c r="F282" s="79"/>
      <c r="H282" s="5">
        <f t="shared" si="13"/>
        <v>0</v>
      </c>
      <c r="I282" s="5">
        <f t="shared" si="14"/>
        <v>2.7700000000000023E-4</v>
      </c>
      <c r="J282" s="5">
        <f>COUNTIFS('C-E'!$F$6:$F$994,PCMSO!C282)</f>
        <v>0</v>
      </c>
      <c r="K282" s="5">
        <f>COUNTIFS('C-E'!$F$6:$F$994,PCMSO!$C282,'C-E'!$I$6:$I$994,PCMSO!K$5)</f>
        <v>0</v>
      </c>
      <c r="L282" s="5">
        <f>COUNTIFS('C-E'!$F$6:$F$994,PCMSO!$C282,'C-E'!$I$6:$I$994,PCMSO!L$5)</f>
        <v>0</v>
      </c>
    </row>
    <row r="283" spans="2:12" ht="30" customHeight="1" x14ac:dyDescent="0.25">
      <c r="B283" s="5">
        <f t="shared" si="12"/>
        <v>2.7800000000000025E-4</v>
      </c>
      <c r="C283" s="79"/>
      <c r="D283" s="79"/>
      <c r="E283" s="79"/>
      <c r="F283" s="79"/>
      <c r="H283" s="5">
        <f t="shared" si="13"/>
        <v>0</v>
      </c>
      <c r="I283" s="5">
        <f t="shared" si="14"/>
        <v>2.7800000000000025E-4</v>
      </c>
      <c r="J283" s="5">
        <f>COUNTIFS('C-E'!$F$6:$F$994,PCMSO!C283)</f>
        <v>0</v>
      </c>
      <c r="K283" s="5">
        <f>COUNTIFS('C-E'!$F$6:$F$994,PCMSO!$C283,'C-E'!$I$6:$I$994,PCMSO!K$5)</f>
        <v>0</v>
      </c>
      <c r="L283" s="5">
        <f>COUNTIFS('C-E'!$F$6:$F$994,PCMSO!$C283,'C-E'!$I$6:$I$994,PCMSO!L$5)</f>
        <v>0</v>
      </c>
    </row>
    <row r="284" spans="2:12" ht="30" customHeight="1" x14ac:dyDescent="0.25">
      <c r="B284" s="5">
        <f t="shared" si="12"/>
        <v>2.7900000000000028E-4</v>
      </c>
      <c r="C284" s="79"/>
      <c r="D284" s="79"/>
      <c r="E284" s="79"/>
      <c r="F284" s="79"/>
      <c r="H284" s="5">
        <f t="shared" si="13"/>
        <v>0</v>
      </c>
      <c r="I284" s="5">
        <f t="shared" si="14"/>
        <v>2.7900000000000028E-4</v>
      </c>
      <c r="J284" s="5">
        <f>COUNTIFS('C-E'!$F$6:$F$994,PCMSO!C284)</f>
        <v>0</v>
      </c>
      <c r="K284" s="5">
        <f>COUNTIFS('C-E'!$F$6:$F$994,PCMSO!$C284,'C-E'!$I$6:$I$994,PCMSO!K$5)</f>
        <v>0</v>
      </c>
      <c r="L284" s="5">
        <f>COUNTIFS('C-E'!$F$6:$F$994,PCMSO!$C284,'C-E'!$I$6:$I$994,PCMSO!L$5)</f>
        <v>0</v>
      </c>
    </row>
    <row r="285" spans="2:12" ht="30" customHeight="1" x14ac:dyDescent="0.25">
      <c r="B285" s="5">
        <f t="shared" si="12"/>
        <v>2.800000000000003E-4</v>
      </c>
      <c r="C285" s="79"/>
      <c r="D285" s="79"/>
      <c r="E285" s="79"/>
      <c r="F285" s="79"/>
      <c r="H285" s="5">
        <f t="shared" si="13"/>
        <v>0</v>
      </c>
      <c r="I285" s="5">
        <f t="shared" si="14"/>
        <v>2.800000000000003E-4</v>
      </c>
      <c r="J285" s="5">
        <f>COUNTIFS('C-E'!$F$6:$F$994,PCMSO!C285)</f>
        <v>0</v>
      </c>
      <c r="K285" s="5">
        <f>COUNTIFS('C-E'!$F$6:$F$994,PCMSO!$C285,'C-E'!$I$6:$I$994,PCMSO!K$5)</f>
        <v>0</v>
      </c>
      <c r="L285" s="5">
        <f>COUNTIFS('C-E'!$F$6:$F$994,PCMSO!$C285,'C-E'!$I$6:$I$994,PCMSO!L$5)</f>
        <v>0</v>
      </c>
    </row>
    <row r="286" spans="2:12" ht="30" customHeight="1" x14ac:dyDescent="0.25">
      <c r="B286" s="5">
        <f t="shared" si="12"/>
        <v>2.8100000000000033E-4</v>
      </c>
      <c r="C286" s="79"/>
      <c r="D286" s="79"/>
      <c r="E286" s="79"/>
      <c r="F286" s="79"/>
      <c r="H286" s="5">
        <f t="shared" si="13"/>
        <v>0</v>
      </c>
      <c r="I286" s="5">
        <f t="shared" si="14"/>
        <v>2.8100000000000033E-4</v>
      </c>
      <c r="J286" s="5">
        <f>COUNTIFS('C-E'!$F$6:$F$994,PCMSO!C286)</f>
        <v>0</v>
      </c>
      <c r="K286" s="5">
        <f>COUNTIFS('C-E'!$F$6:$F$994,PCMSO!$C286,'C-E'!$I$6:$I$994,PCMSO!K$5)</f>
        <v>0</v>
      </c>
      <c r="L286" s="5">
        <f>COUNTIFS('C-E'!$F$6:$F$994,PCMSO!$C286,'C-E'!$I$6:$I$994,PCMSO!L$5)</f>
        <v>0</v>
      </c>
    </row>
    <row r="287" spans="2:12" ht="30" customHeight="1" x14ac:dyDescent="0.25">
      <c r="B287" s="5">
        <f t="shared" si="12"/>
        <v>2.8200000000000035E-4</v>
      </c>
      <c r="C287" s="79"/>
      <c r="D287" s="79"/>
      <c r="E287" s="79"/>
      <c r="F287" s="79"/>
      <c r="H287" s="5">
        <f t="shared" si="13"/>
        <v>0</v>
      </c>
      <c r="I287" s="5">
        <f t="shared" si="14"/>
        <v>2.8200000000000035E-4</v>
      </c>
      <c r="J287" s="5">
        <f>COUNTIFS('C-E'!$F$6:$F$994,PCMSO!C287)</f>
        <v>0</v>
      </c>
      <c r="K287" s="5">
        <f>COUNTIFS('C-E'!$F$6:$F$994,PCMSO!$C287,'C-E'!$I$6:$I$994,PCMSO!K$5)</f>
        <v>0</v>
      </c>
      <c r="L287" s="5">
        <f>COUNTIFS('C-E'!$F$6:$F$994,PCMSO!$C287,'C-E'!$I$6:$I$994,PCMSO!L$5)</f>
        <v>0</v>
      </c>
    </row>
    <row r="288" spans="2:12" ht="30" customHeight="1" x14ac:dyDescent="0.25">
      <c r="B288" s="5">
        <f t="shared" si="12"/>
        <v>2.8300000000000037E-4</v>
      </c>
      <c r="C288" s="79"/>
      <c r="D288" s="79"/>
      <c r="E288" s="79"/>
      <c r="F288" s="79"/>
      <c r="H288" s="5">
        <f t="shared" si="13"/>
        <v>0</v>
      </c>
      <c r="I288" s="5">
        <f t="shared" si="14"/>
        <v>2.8300000000000037E-4</v>
      </c>
      <c r="J288" s="5">
        <f>COUNTIFS('C-E'!$F$6:$F$994,PCMSO!C288)</f>
        <v>0</v>
      </c>
      <c r="K288" s="5">
        <f>COUNTIFS('C-E'!$F$6:$F$994,PCMSO!$C288,'C-E'!$I$6:$I$994,PCMSO!K$5)</f>
        <v>0</v>
      </c>
      <c r="L288" s="5">
        <f>COUNTIFS('C-E'!$F$6:$F$994,PCMSO!$C288,'C-E'!$I$6:$I$994,PCMSO!L$5)</f>
        <v>0</v>
      </c>
    </row>
    <row r="289" spans="2:12" ht="30" customHeight="1" x14ac:dyDescent="0.25">
      <c r="B289" s="5">
        <f t="shared" si="12"/>
        <v>2.840000000000004E-4</v>
      </c>
      <c r="C289" s="79"/>
      <c r="D289" s="79"/>
      <c r="E289" s="79"/>
      <c r="F289" s="79"/>
      <c r="H289" s="5">
        <f t="shared" si="13"/>
        <v>0</v>
      </c>
      <c r="I289" s="5">
        <f t="shared" si="14"/>
        <v>2.840000000000004E-4</v>
      </c>
      <c r="J289" s="5">
        <f>COUNTIFS('C-E'!$F$6:$F$994,PCMSO!C289)</f>
        <v>0</v>
      </c>
      <c r="K289" s="5">
        <f>COUNTIFS('C-E'!$F$6:$F$994,PCMSO!$C289,'C-E'!$I$6:$I$994,PCMSO!K$5)</f>
        <v>0</v>
      </c>
      <c r="L289" s="5">
        <f>COUNTIFS('C-E'!$F$6:$F$994,PCMSO!$C289,'C-E'!$I$6:$I$994,PCMSO!L$5)</f>
        <v>0</v>
      </c>
    </row>
    <row r="290" spans="2:12" ht="30" customHeight="1" x14ac:dyDescent="0.25">
      <c r="B290" s="5">
        <f t="shared" si="12"/>
        <v>2.8500000000000042E-4</v>
      </c>
      <c r="C290" s="79"/>
      <c r="D290" s="79"/>
      <c r="E290" s="79"/>
      <c r="F290" s="79"/>
      <c r="H290" s="5">
        <f t="shared" si="13"/>
        <v>0</v>
      </c>
      <c r="I290" s="5">
        <f t="shared" si="14"/>
        <v>2.8500000000000042E-4</v>
      </c>
      <c r="J290" s="5">
        <f>COUNTIFS('C-E'!$F$6:$F$994,PCMSO!C290)</f>
        <v>0</v>
      </c>
      <c r="K290" s="5">
        <f>COUNTIFS('C-E'!$F$6:$F$994,PCMSO!$C290,'C-E'!$I$6:$I$994,PCMSO!K$5)</f>
        <v>0</v>
      </c>
      <c r="L290" s="5">
        <f>COUNTIFS('C-E'!$F$6:$F$994,PCMSO!$C290,'C-E'!$I$6:$I$994,PCMSO!L$5)</f>
        <v>0</v>
      </c>
    </row>
    <row r="291" spans="2:12" ht="30" customHeight="1" x14ac:dyDescent="0.25">
      <c r="B291" s="5">
        <f t="shared" si="12"/>
        <v>2.8600000000000045E-4</v>
      </c>
      <c r="C291" s="79"/>
      <c r="D291" s="79"/>
      <c r="E291" s="79"/>
      <c r="F291" s="79"/>
      <c r="H291" s="5">
        <f t="shared" si="13"/>
        <v>0</v>
      </c>
      <c r="I291" s="5">
        <f t="shared" si="14"/>
        <v>2.8600000000000045E-4</v>
      </c>
      <c r="J291" s="5">
        <f>COUNTIFS('C-E'!$F$6:$F$994,PCMSO!C291)</f>
        <v>0</v>
      </c>
      <c r="K291" s="5">
        <f>COUNTIFS('C-E'!$F$6:$F$994,PCMSO!$C291,'C-E'!$I$6:$I$994,PCMSO!K$5)</f>
        <v>0</v>
      </c>
      <c r="L291" s="5">
        <f>COUNTIFS('C-E'!$F$6:$F$994,PCMSO!$C291,'C-E'!$I$6:$I$994,PCMSO!L$5)</f>
        <v>0</v>
      </c>
    </row>
    <row r="292" spans="2:12" ht="30" customHeight="1" x14ac:dyDescent="0.25">
      <c r="B292" s="5">
        <f t="shared" si="12"/>
        <v>2.8700000000000047E-4</v>
      </c>
      <c r="C292" s="79"/>
      <c r="D292" s="79"/>
      <c r="E292" s="79"/>
      <c r="F292" s="79"/>
      <c r="H292" s="5">
        <f t="shared" si="13"/>
        <v>0</v>
      </c>
      <c r="I292" s="5">
        <f t="shared" si="14"/>
        <v>2.8700000000000047E-4</v>
      </c>
      <c r="J292" s="5">
        <f>COUNTIFS('C-E'!$F$6:$F$994,PCMSO!C292)</f>
        <v>0</v>
      </c>
      <c r="K292" s="5">
        <f>COUNTIFS('C-E'!$F$6:$F$994,PCMSO!$C292,'C-E'!$I$6:$I$994,PCMSO!K$5)</f>
        <v>0</v>
      </c>
      <c r="L292" s="5">
        <f>COUNTIFS('C-E'!$F$6:$F$994,PCMSO!$C292,'C-E'!$I$6:$I$994,PCMSO!L$5)</f>
        <v>0</v>
      </c>
    </row>
    <row r="293" spans="2:12" ht="30" customHeight="1" x14ac:dyDescent="0.25">
      <c r="B293" s="5">
        <f t="shared" si="12"/>
        <v>2.880000000000005E-4</v>
      </c>
      <c r="C293" s="79"/>
      <c r="D293" s="79"/>
      <c r="E293" s="79"/>
      <c r="F293" s="79"/>
      <c r="H293" s="5">
        <f t="shared" si="13"/>
        <v>0</v>
      </c>
      <c r="I293" s="5">
        <f t="shared" si="14"/>
        <v>2.880000000000005E-4</v>
      </c>
      <c r="J293" s="5">
        <f>COUNTIFS('C-E'!$F$6:$F$994,PCMSO!C293)</f>
        <v>0</v>
      </c>
      <c r="K293" s="5">
        <f>COUNTIFS('C-E'!$F$6:$F$994,PCMSO!$C293,'C-E'!$I$6:$I$994,PCMSO!K$5)</f>
        <v>0</v>
      </c>
      <c r="L293" s="5">
        <f>COUNTIFS('C-E'!$F$6:$F$994,PCMSO!$C293,'C-E'!$I$6:$I$994,PCMSO!L$5)</f>
        <v>0</v>
      </c>
    </row>
    <row r="294" spans="2:12" ht="30" customHeight="1" x14ac:dyDescent="0.25">
      <c r="B294" s="5">
        <f t="shared" si="12"/>
        <v>2.8900000000000052E-4</v>
      </c>
      <c r="C294" s="79"/>
      <c r="D294" s="79"/>
      <c r="E294" s="79"/>
      <c r="F294" s="79"/>
      <c r="H294" s="5">
        <f t="shared" si="13"/>
        <v>0</v>
      </c>
      <c r="I294" s="5">
        <f t="shared" si="14"/>
        <v>2.8900000000000052E-4</v>
      </c>
      <c r="J294" s="5">
        <f>COUNTIFS('C-E'!$F$6:$F$994,PCMSO!C294)</f>
        <v>0</v>
      </c>
      <c r="K294" s="5">
        <f>COUNTIFS('C-E'!$F$6:$F$994,PCMSO!$C294,'C-E'!$I$6:$I$994,PCMSO!K$5)</f>
        <v>0</v>
      </c>
      <c r="L294" s="5">
        <f>COUNTIFS('C-E'!$F$6:$F$994,PCMSO!$C294,'C-E'!$I$6:$I$994,PCMSO!L$5)</f>
        <v>0</v>
      </c>
    </row>
    <row r="295" spans="2:12" ht="30" customHeight="1" x14ac:dyDescent="0.25">
      <c r="B295" s="5">
        <f t="shared" si="12"/>
        <v>2.9000000000000054E-4</v>
      </c>
      <c r="C295" s="79"/>
      <c r="D295" s="79"/>
      <c r="E295" s="79"/>
      <c r="F295" s="79"/>
      <c r="H295" s="5">
        <f t="shared" si="13"/>
        <v>0</v>
      </c>
      <c r="I295" s="5">
        <f t="shared" si="14"/>
        <v>2.9000000000000054E-4</v>
      </c>
      <c r="J295" s="5">
        <f>COUNTIFS('C-E'!$F$6:$F$994,PCMSO!C295)</f>
        <v>0</v>
      </c>
      <c r="K295" s="5">
        <f>COUNTIFS('C-E'!$F$6:$F$994,PCMSO!$C295,'C-E'!$I$6:$I$994,PCMSO!K$5)</f>
        <v>0</v>
      </c>
      <c r="L295" s="5">
        <f>COUNTIFS('C-E'!$F$6:$F$994,PCMSO!$C295,'C-E'!$I$6:$I$994,PCMSO!L$5)</f>
        <v>0</v>
      </c>
    </row>
    <row r="296" spans="2:12" ht="30" customHeight="1" x14ac:dyDescent="0.25">
      <c r="B296" s="5">
        <f t="shared" si="12"/>
        <v>2.9100000000000057E-4</v>
      </c>
      <c r="C296" s="79"/>
      <c r="D296" s="79"/>
      <c r="E296" s="79"/>
      <c r="F296" s="79"/>
      <c r="H296" s="5">
        <f t="shared" si="13"/>
        <v>0</v>
      </c>
      <c r="I296" s="5">
        <f t="shared" si="14"/>
        <v>2.9100000000000057E-4</v>
      </c>
      <c r="J296" s="5">
        <f>COUNTIFS('C-E'!$F$6:$F$994,PCMSO!C296)</f>
        <v>0</v>
      </c>
      <c r="K296" s="5">
        <f>COUNTIFS('C-E'!$F$6:$F$994,PCMSO!$C296,'C-E'!$I$6:$I$994,PCMSO!K$5)</f>
        <v>0</v>
      </c>
      <c r="L296" s="5">
        <f>COUNTIFS('C-E'!$F$6:$F$994,PCMSO!$C296,'C-E'!$I$6:$I$994,PCMSO!L$5)</f>
        <v>0</v>
      </c>
    </row>
    <row r="297" spans="2:12" ht="30" customHeight="1" x14ac:dyDescent="0.25">
      <c r="B297" s="5">
        <f t="shared" si="12"/>
        <v>2.9200000000000059E-4</v>
      </c>
      <c r="C297" s="79"/>
      <c r="D297" s="79"/>
      <c r="E297" s="79"/>
      <c r="F297" s="79"/>
      <c r="H297" s="5">
        <f t="shared" si="13"/>
        <v>0</v>
      </c>
      <c r="I297" s="5">
        <f t="shared" si="14"/>
        <v>2.9200000000000059E-4</v>
      </c>
      <c r="J297" s="5">
        <f>COUNTIFS('C-E'!$F$6:$F$994,PCMSO!C297)</f>
        <v>0</v>
      </c>
      <c r="K297" s="5">
        <f>COUNTIFS('C-E'!$F$6:$F$994,PCMSO!$C297,'C-E'!$I$6:$I$994,PCMSO!K$5)</f>
        <v>0</v>
      </c>
      <c r="L297" s="5">
        <f>COUNTIFS('C-E'!$F$6:$F$994,PCMSO!$C297,'C-E'!$I$6:$I$994,PCMSO!L$5)</f>
        <v>0</v>
      </c>
    </row>
    <row r="298" spans="2:12" ht="30" customHeight="1" x14ac:dyDescent="0.25">
      <c r="B298" s="5">
        <f t="shared" si="12"/>
        <v>2.9300000000000062E-4</v>
      </c>
      <c r="C298" s="79"/>
      <c r="D298" s="79"/>
      <c r="E298" s="79"/>
      <c r="F298" s="79"/>
      <c r="H298" s="5">
        <f t="shared" si="13"/>
        <v>0</v>
      </c>
      <c r="I298" s="5">
        <f t="shared" si="14"/>
        <v>2.9300000000000062E-4</v>
      </c>
      <c r="J298" s="5">
        <f>COUNTIFS('C-E'!$F$6:$F$994,PCMSO!C298)</f>
        <v>0</v>
      </c>
      <c r="K298" s="5">
        <f>COUNTIFS('C-E'!$F$6:$F$994,PCMSO!$C298,'C-E'!$I$6:$I$994,PCMSO!K$5)</f>
        <v>0</v>
      </c>
      <c r="L298" s="5">
        <f>COUNTIFS('C-E'!$F$6:$F$994,PCMSO!$C298,'C-E'!$I$6:$I$994,PCMSO!L$5)</f>
        <v>0</v>
      </c>
    </row>
    <row r="299" spans="2:12" ht="30" customHeight="1" x14ac:dyDescent="0.25">
      <c r="B299" s="5">
        <f t="shared" si="12"/>
        <v>2.9400000000000064E-4</v>
      </c>
      <c r="C299" s="79"/>
      <c r="D299" s="79"/>
      <c r="E299" s="79"/>
      <c r="F299" s="79"/>
      <c r="H299" s="5">
        <f t="shared" si="13"/>
        <v>0</v>
      </c>
      <c r="I299" s="5">
        <f t="shared" si="14"/>
        <v>2.9400000000000064E-4</v>
      </c>
      <c r="J299" s="5">
        <f>COUNTIFS('C-E'!$F$6:$F$994,PCMSO!C299)</f>
        <v>0</v>
      </c>
      <c r="K299" s="5">
        <f>COUNTIFS('C-E'!$F$6:$F$994,PCMSO!$C299,'C-E'!$I$6:$I$994,PCMSO!K$5)</f>
        <v>0</v>
      </c>
      <c r="L299" s="5">
        <f>COUNTIFS('C-E'!$F$6:$F$994,PCMSO!$C299,'C-E'!$I$6:$I$994,PCMSO!L$5)</f>
        <v>0</v>
      </c>
    </row>
    <row r="300" spans="2:12" ht="30" customHeight="1" x14ac:dyDescent="0.25">
      <c r="B300" s="5">
        <f t="shared" si="12"/>
        <v>2.9500000000000067E-4</v>
      </c>
      <c r="C300" s="79"/>
      <c r="D300" s="79"/>
      <c r="E300" s="79"/>
      <c r="F300" s="79"/>
      <c r="H300" s="5">
        <f t="shared" si="13"/>
        <v>0</v>
      </c>
      <c r="I300" s="5">
        <f t="shared" si="14"/>
        <v>2.9500000000000067E-4</v>
      </c>
      <c r="J300" s="5">
        <f>COUNTIFS('C-E'!$F$6:$F$994,PCMSO!C300)</f>
        <v>0</v>
      </c>
      <c r="K300" s="5">
        <f>COUNTIFS('C-E'!$F$6:$F$994,PCMSO!$C300,'C-E'!$I$6:$I$994,PCMSO!K$5)</f>
        <v>0</v>
      </c>
      <c r="L300" s="5">
        <f>COUNTIFS('C-E'!$F$6:$F$994,PCMSO!$C300,'C-E'!$I$6:$I$994,PCMSO!L$5)</f>
        <v>0</v>
      </c>
    </row>
    <row r="301" spans="2:12" ht="30" customHeight="1" x14ac:dyDescent="0.25">
      <c r="B301" s="5">
        <f t="shared" si="12"/>
        <v>2.9600000000000069E-4</v>
      </c>
      <c r="C301" s="79"/>
      <c r="D301" s="79"/>
      <c r="E301" s="79"/>
      <c r="F301" s="79"/>
      <c r="H301" s="5">
        <f t="shared" si="13"/>
        <v>0</v>
      </c>
      <c r="I301" s="5">
        <f t="shared" si="14"/>
        <v>2.9600000000000069E-4</v>
      </c>
      <c r="J301" s="5">
        <f>COUNTIFS('C-E'!$F$6:$F$994,PCMSO!C301)</f>
        <v>0</v>
      </c>
      <c r="K301" s="5">
        <f>COUNTIFS('C-E'!$F$6:$F$994,PCMSO!$C301,'C-E'!$I$6:$I$994,PCMSO!K$5)</f>
        <v>0</v>
      </c>
      <c r="L301" s="5">
        <f>COUNTIFS('C-E'!$F$6:$F$994,PCMSO!$C301,'C-E'!$I$6:$I$994,PCMSO!L$5)</f>
        <v>0</v>
      </c>
    </row>
    <row r="302" spans="2:12" ht="30" customHeight="1" x14ac:dyDescent="0.25">
      <c r="B302" s="5">
        <f t="shared" si="12"/>
        <v>2.9700000000000071E-4</v>
      </c>
      <c r="C302" s="79"/>
      <c r="D302" s="79"/>
      <c r="E302" s="79"/>
      <c r="F302" s="79"/>
      <c r="H302" s="5">
        <f t="shared" si="13"/>
        <v>0</v>
      </c>
      <c r="I302" s="5">
        <f t="shared" si="14"/>
        <v>2.9700000000000071E-4</v>
      </c>
      <c r="J302" s="5">
        <f>COUNTIFS('C-E'!$F$6:$F$994,PCMSO!C302)</f>
        <v>0</v>
      </c>
      <c r="K302" s="5">
        <f>COUNTIFS('C-E'!$F$6:$F$994,PCMSO!$C302,'C-E'!$I$6:$I$994,PCMSO!K$5)</f>
        <v>0</v>
      </c>
      <c r="L302" s="5">
        <f>COUNTIFS('C-E'!$F$6:$F$994,PCMSO!$C302,'C-E'!$I$6:$I$994,PCMSO!L$5)</f>
        <v>0</v>
      </c>
    </row>
    <row r="303" spans="2:12" ht="30" customHeight="1" x14ac:dyDescent="0.25">
      <c r="B303" s="5">
        <f t="shared" si="12"/>
        <v>2.9800000000000074E-4</v>
      </c>
      <c r="C303" s="79"/>
      <c r="D303" s="79"/>
      <c r="E303" s="79"/>
      <c r="F303" s="79"/>
      <c r="H303" s="5">
        <f t="shared" si="13"/>
        <v>0</v>
      </c>
      <c r="I303" s="5">
        <f t="shared" si="14"/>
        <v>2.9800000000000074E-4</v>
      </c>
      <c r="J303" s="5">
        <f>COUNTIFS('C-E'!$F$6:$F$994,PCMSO!C303)</f>
        <v>0</v>
      </c>
      <c r="K303" s="5">
        <f>COUNTIFS('C-E'!$F$6:$F$994,PCMSO!$C303,'C-E'!$I$6:$I$994,PCMSO!K$5)</f>
        <v>0</v>
      </c>
      <c r="L303" s="5">
        <f>COUNTIFS('C-E'!$F$6:$F$994,PCMSO!$C303,'C-E'!$I$6:$I$994,PCMSO!L$5)</f>
        <v>0</v>
      </c>
    </row>
    <row r="304" spans="2:12" ht="30" customHeight="1" x14ac:dyDescent="0.25">
      <c r="B304" s="5">
        <f t="shared" si="12"/>
        <v>2.9900000000000076E-4</v>
      </c>
      <c r="C304" s="79"/>
      <c r="D304" s="79"/>
      <c r="E304" s="79"/>
      <c r="F304" s="79"/>
      <c r="H304" s="5">
        <f t="shared" si="13"/>
        <v>0</v>
      </c>
      <c r="I304" s="5">
        <f t="shared" si="14"/>
        <v>2.9900000000000076E-4</v>
      </c>
      <c r="J304" s="5">
        <f>COUNTIFS('C-E'!$F$6:$F$994,PCMSO!C304)</f>
        <v>0</v>
      </c>
      <c r="K304" s="5">
        <f>COUNTIFS('C-E'!$F$6:$F$994,PCMSO!$C304,'C-E'!$I$6:$I$994,PCMSO!K$5)</f>
        <v>0</v>
      </c>
      <c r="L304" s="5">
        <f>COUNTIFS('C-E'!$F$6:$F$994,PCMSO!$C304,'C-E'!$I$6:$I$994,PCMSO!L$5)</f>
        <v>0</v>
      </c>
    </row>
    <row r="305" spans="2:12" ht="30" customHeight="1" x14ac:dyDescent="0.25">
      <c r="B305" s="5">
        <f t="shared" si="12"/>
        <v>3.0000000000000079E-4</v>
      </c>
      <c r="C305" s="79"/>
      <c r="D305" s="79"/>
      <c r="E305" s="79"/>
      <c r="F305" s="79"/>
      <c r="H305" s="5">
        <f t="shared" si="13"/>
        <v>0</v>
      </c>
      <c r="I305" s="5">
        <f t="shared" si="14"/>
        <v>3.0000000000000079E-4</v>
      </c>
      <c r="J305" s="5">
        <f>COUNTIFS('C-E'!$F$6:$F$994,PCMSO!C305)</f>
        <v>0</v>
      </c>
      <c r="K305" s="5">
        <f>COUNTIFS('C-E'!$F$6:$F$994,PCMSO!$C305,'C-E'!$I$6:$I$994,PCMSO!K$5)</f>
        <v>0</v>
      </c>
      <c r="L305" s="5">
        <f>COUNTIFS('C-E'!$F$6:$F$994,PCMSO!$C305,'C-E'!$I$6:$I$994,PCMSO!L$5)</f>
        <v>0</v>
      </c>
    </row>
    <row r="306" spans="2:12" ht="30" customHeight="1" x14ac:dyDescent="0.25">
      <c r="B306" s="5">
        <f t="shared" si="12"/>
        <v>3.0100000000000081E-4</v>
      </c>
      <c r="C306" s="79"/>
      <c r="D306" s="79"/>
      <c r="E306" s="79"/>
      <c r="F306" s="79"/>
      <c r="H306" s="5">
        <f t="shared" si="13"/>
        <v>0</v>
      </c>
      <c r="I306" s="5">
        <f t="shared" si="14"/>
        <v>3.0100000000000081E-4</v>
      </c>
      <c r="J306" s="5">
        <f>COUNTIFS('C-E'!$F$6:$F$994,PCMSO!C306)</f>
        <v>0</v>
      </c>
      <c r="K306" s="5">
        <f>COUNTIFS('C-E'!$F$6:$F$994,PCMSO!$C306,'C-E'!$I$6:$I$994,PCMSO!K$5)</f>
        <v>0</v>
      </c>
      <c r="L306" s="5">
        <f>COUNTIFS('C-E'!$F$6:$F$994,PCMSO!$C306,'C-E'!$I$6:$I$994,PCMSO!L$5)</f>
        <v>0</v>
      </c>
    </row>
    <row r="307" spans="2:12" ht="30" customHeight="1" x14ac:dyDescent="0.25">
      <c r="B307" s="5">
        <f t="shared" si="12"/>
        <v>3.0200000000000084E-4</v>
      </c>
      <c r="C307" s="79"/>
      <c r="D307" s="79"/>
      <c r="E307" s="79"/>
      <c r="F307" s="79"/>
      <c r="H307" s="5">
        <f t="shared" si="13"/>
        <v>0</v>
      </c>
      <c r="I307" s="5">
        <f t="shared" si="14"/>
        <v>3.0200000000000084E-4</v>
      </c>
      <c r="J307" s="5">
        <f>COUNTIFS('C-E'!$F$6:$F$994,PCMSO!C307)</f>
        <v>0</v>
      </c>
      <c r="K307" s="5">
        <f>COUNTIFS('C-E'!$F$6:$F$994,PCMSO!$C307,'C-E'!$I$6:$I$994,PCMSO!K$5)</f>
        <v>0</v>
      </c>
      <c r="L307" s="5">
        <f>COUNTIFS('C-E'!$F$6:$F$994,PCMSO!$C307,'C-E'!$I$6:$I$994,PCMSO!L$5)</f>
        <v>0</v>
      </c>
    </row>
    <row r="308" spans="2:12" ht="30" customHeight="1" x14ac:dyDescent="0.25">
      <c r="B308" s="5">
        <f t="shared" si="12"/>
        <v>3.0300000000000086E-4</v>
      </c>
      <c r="C308" s="79"/>
      <c r="D308" s="79"/>
      <c r="E308" s="79"/>
      <c r="F308" s="79"/>
      <c r="H308" s="5">
        <f t="shared" si="13"/>
        <v>0</v>
      </c>
      <c r="I308" s="5">
        <f t="shared" si="14"/>
        <v>3.0300000000000086E-4</v>
      </c>
      <c r="J308" s="5">
        <f>COUNTIFS('C-E'!$F$6:$F$994,PCMSO!C308)</f>
        <v>0</v>
      </c>
      <c r="K308" s="5">
        <f>COUNTIFS('C-E'!$F$6:$F$994,PCMSO!$C308,'C-E'!$I$6:$I$994,PCMSO!K$5)</f>
        <v>0</v>
      </c>
      <c r="L308" s="5">
        <f>COUNTIFS('C-E'!$F$6:$F$994,PCMSO!$C308,'C-E'!$I$6:$I$994,PCMSO!L$5)</f>
        <v>0</v>
      </c>
    </row>
    <row r="309" spans="2:12" ht="30" customHeight="1" x14ac:dyDescent="0.25">
      <c r="B309" s="5">
        <f t="shared" si="12"/>
        <v>3.0400000000000088E-4</v>
      </c>
      <c r="C309" s="79"/>
      <c r="D309" s="79"/>
      <c r="E309" s="79"/>
      <c r="F309" s="79"/>
      <c r="H309" s="5">
        <f t="shared" si="13"/>
        <v>0</v>
      </c>
      <c r="I309" s="5">
        <f t="shared" si="14"/>
        <v>3.0400000000000088E-4</v>
      </c>
      <c r="J309" s="5">
        <f>COUNTIFS('C-E'!$F$6:$F$994,PCMSO!C309)</f>
        <v>0</v>
      </c>
      <c r="K309" s="5">
        <f>COUNTIFS('C-E'!$F$6:$F$994,PCMSO!$C309,'C-E'!$I$6:$I$994,PCMSO!K$5)</f>
        <v>0</v>
      </c>
      <c r="L309" s="5">
        <f>COUNTIFS('C-E'!$F$6:$F$994,PCMSO!$C309,'C-E'!$I$6:$I$994,PCMSO!L$5)</f>
        <v>0</v>
      </c>
    </row>
    <row r="310" spans="2:12" ht="30" customHeight="1" x14ac:dyDescent="0.25">
      <c r="B310" s="5">
        <f t="shared" si="12"/>
        <v>3.0500000000000091E-4</v>
      </c>
      <c r="C310" s="79"/>
      <c r="D310" s="79"/>
      <c r="E310" s="79"/>
      <c r="F310" s="79"/>
      <c r="H310" s="5">
        <f t="shared" si="13"/>
        <v>0</v>
      </c>
      <c r="I310" s="5">
        <f t="shared" si="14"/>
        <v>3.0500000000000091E-4</v>
      </c>
      <c r="J310" s="5">
        <f>COUNTIFS('C-E'!$F$6:$F$994,PCMSO!C310)</f>
        <v>0</v>
      </c>
      <c r="K310" s="5">
        <f>COUNTIFS('C-E'!$F$6:$F$994,PCMSO!$C310,'C-E'!$I$6:$I$994,PCMSO!K$5)</f>
        <v>0</v>
      </c>
      <c r="L310" s="5">
        <f>COUNTIFS('C-E'!$F$6:$F$994,PCMSO!$C310,'C-E'!$I$6:$I$994,PCMSO!L$5)</f>
        <v>0</v>
      </c>
    </row>
    <row r="311" spans="2:12" ht="30" customHeight="1" x14ac:dyDescent="0.25">
      <c r="B311" s="5">
        <f t="shared" si="12"/>
        <v>3.0600000000000093E-4</v>
      </c>
      <c r="C311" s="79"/>
      <c r="D311" s="79"/>
      <c r="E311" s="79"/>
      <c r="F311" s="79"/>
      <c r="H311" s="5">
        <f t="shared" si="13"/>
        <v>0</v>
      </c>
      <c r="I311" s="5">
        <f t="shared" si="14"/>
        <v>3.0600000000000093E-4</v>
      </c>
      <c r="J311" s="5">
        <f>COUNTIFS('C-E'!$F$6:$F$994,PCMSO!C311)</f>
        <v>0</v>
      </c>
      <c r="K311" s="5">
        <f>COUNTIFS('C-E'!$F$6:$F$994,PCMSO!$C311,'C-E'!$I$6:$I$994,PCMSO!K$5)</f>
        <v>0</v>
      </c>
      <c r="L311" s="5">
        <f>COUNTIFS('C-E'!$F$6:$F$994,PCMSO!$C311,'C-E'!$I$6:$I$994,PCMSO!L$5)</f>
        <v>0</v>
      </c>
    </row>
    <row r="312" spans="2:12" ht="30" customHeight="1" x14ac:dyDescent="0.25">
      <c r="B312" s="5">
        <f t="shared" si="12"/>
        <v>3.0700000000000096E-4</v>
      </c>
      <c r="C312" s="79"/>
      <c r="D312" s="79"/>
      <c r="E312" s="79"/>
      <c r="F312" s="79"/>
      <c r="H312" s="5">
        <f t="shared" si="13"/>
        <v>0</v>
      </c>
      <c r="I312" s="5">
        <f t="shared" si="14"/>
        <v>3.0700000000000096E-4</v>
      </c>
      <c r="J312" s="5">
        <f>COUNTIFS('C-E'!$F$6:$F$994,PCMSO!C312)</f>
        <v>0</v>
      </c>
      <c r="K312" s="5">
        <f>COUNTIFS('C-E'!$F$6:$F$994,PCMSO!$C312,'C-E'!$I$6:$I$994,PCMSO!K$5)</f>
        <v>0</v>
      </c>
      <c r="L312" s="5">
        <f>COUNTIFS('C-E'!$F$6:$F$994,PCMSO!$C312,'C-E'!$I$6:$I$994,PCMSO!L$5)</f>
        <v>0</v>
      </c>
    </row>
    <row r="313" spans="2:12" ht="30" customHeight="1" x14ac:dyDescent="0.25">
      <c r="B313" s="5">
        <f t="shared" si="12"/>
        <v>3.0800000000000098E-4</v>
      </c>
      <c r="C313" s="79"/>
      <c r="D313" s="79"/>
      <c r="E313" s="79"/>
      <c r="F313" s="79"/>
      <c r="H313" s="5">
        <f t="shared" si="13"/>
        <v>0</v>
      </c>
      <c r="I313" s="5">
        <f t="shared" si="14"/>
        <v>3.0800000000000098E-4</v>
      </c>
      <c r="J313" s="5">
        <f>COUNTIFS('C-E'!$F$6:$F$994,PCMSO!C313)</f>
        <v>0</v>
      </c>
      <c r="K313" s="5">
        <f>COUNTIFS('C-E'!$F$6:$F$994,PCMSO!$C313,'C-E'!$I$6:$I$994,PCMSO!K$5)</f>
        <v>0</v>
      </c>
      <c r="L313" s="5">
        <f>COUNTIFS('C-E'!$F$6:$F$994,PCMSO!$C313,'C-E'!$I$6:$I$994,PCMSO!L$5)</f>
        <v>0</v>
      </c>
    </row>
    <row r="314" spans="2:12" ht="30" customHeight="1" x14ac:dyDescent="0.25">
      <c r="B314" s="5">
        <f t="shared" si="12"/>
        <v>3.0900000000000101E-4</v>
      </c>
      <c r="C314" s="79"/>
      <c r="D314" s="79"/>
      <c r="E314" s="79"/>
      <c r="F314" s="79"/>
      <c r="H314" s="5">
        <f t="shared" si="13"/>
        <v>0</v>
      </c>
      <c r="I314" s="5">
        <f t="shared" si="14"/>
        <v>3.0900000000000101E-4</v>
      </c>
      <c r="J314" s="5">
        <f>COUNTIFS('C-E'!$F$6:$F$994,PCMSO!C314)</f>
        <v>0</v>
      </c>
      <c r="K314" s="5">
        <f>COUNTIFS('C-E'!$F$6:$F$994,PCMSO!$C314,'C-E'!$I$6:$I$994,PCMSO!K$5)</f>
        <v>0</v>
      </c>
      <c r="L314" s="5">
        <f>COUNTIFS('C-E'!$F$6:$F$994,PCMSO!$C314,'C-E'!$I$6:$I$994,PCMSO!L$5)</f>
        <v>0</v>
      </c>
    </row>
    <row r="315" spans="2:12" ht="30" customHeight="1" x14ac:dyDescent="0.25">
      <c r="B315" s="5">
        <f t="shared" si="12"/>
        <v>3.1000000000000103E-4</v>
      </c>
      <c r="C315" s="79"/>
      <c r="D315" s="79"/>
      <c r="E315" s="79"/>
      <c r="F315" s="79"/>
      <c r="H315" s="5">
        <f t="shared" si="13"/>
        <v>0</v>
      </c>
      <c r="I315" s="5">
        <f t="shared" si="14"/>
        <v>3.1000000000000103E-4</v>
      </c>
      <c r="J315" s="5">
        <f>COUNTIFS('C-E'!$F$6:$F$994,PCMSO!C315)</f>
        <v>0</v>
      </c>
      <c r="K315" s="5">
        <f>COUNTIFS('C-E'!$F$6:$F$994,PCMSO!$C315,'C-E'!$I$6:$I$994,PCMSO!K$5)</f>
        <v>0</v>
      </c>
      <c r="L315" s="5">
        <f>COUNTIFS('C-E'!$F$6:$F$994,PCMSO!$C315,'C-E'!$I$6:$I$994,PCMSO!L$5)</f>
        <v>0</v>
      </c>
    </row>
    <row r="316" spans="2:12" ht="30" customHeight="1" x14ac:dyDescent="0.25">
      <c r="B316" s="5">
        <f t="shared" si="12"/>
        <v>3.1100000000000105E-4</v>
      </c>
      <c r="C316" s="79"/>
      <c r="D316" s="79"/>
      <c r="E316" s="79"/>
      <c r="F316" s="79"/>
      <c r="H316" s="5">
        <f t="shared" si="13"/>
        <v>0</v>
      </c>
      <c r="I316" s="5">
        <f t="shared" si="14"/>
        <v>3.1100000000000105E-4</v>
      </c>
      <c r="J316" s="5">
        <f>COUNTIFS('C-E'!$F$6:$F$994,PCMSO!C316)</f>
        <v>0</v>
      </c>
      <c r="K316" s="5">
        <f>COUNTIFS('C-E'!$F$6:$F$994,PCMSO!$C316,'C-E'!$I$6:$I$994,PCMSO!K$5)</f>
        <v>0</v>
      </c>
      <c r="L316" s="5">
        <f>COUNTIFS('C-E'!$F$6:$F$994,PCMSO!$C316,'C-E'!$I$6:$I$994,PCMSO!L$5)</f>
        <v>0</v>
      </c>
    </row>
    <row r="317" spans="2:12" ht="30" customHeight="1" x14ac:dyDescent="0.25">
      <c r="B317" s="5">
        <f t="shared" si="12"/>
        <v>3.1200000000000108E-4</v>
      </c>
      <c r="C317" s="79"/>
      <c r="D317" s="79"/>
      <c r="E317" s="79"/>
      <c r="F317" s="79"/>
      <c r="H317" s="5">
        <f t="shared" si="13"/>
        <v>0</v>
      </c>
      <c r="I317" s="5">
        <f t="shared" si="14"/>
        <v>3.1200000000000108E-4</v>
      </c>
      <c r="J317" s="5">
        <f>COUNTIFS('C-E'!$F$6:$F$994,PCMSO!C317)</f>
        <v>0</v>
      </c>
      <c r="K317" s="5">
        <f>COUNTIFS('C-E'!$F$6:$F$994,PCMSO!$C317,'C-E'!$I$6:$I$994,PCMSO!K$5)</f>
        <v>0</v>
      </c>
      <c r="L317" s="5">
        <f>COUNTIFS('C-E'!$F$6:$F$994,PCMSO!$C317,'C-E'!$I$6:$I$994,PCMSO!L$5)</f>
        <v>0</v>
      </c>
    </row>
    <row r="318" spans="2:12" ht="30" customHeight="1" x14ac:dyDescent="0.25">
      <c r="B318" s="5">
        <f t="shared" si="12"/>
        <v>3.130000000000011E-4</v>
      </c>
      <c r="C318" s="79"/>
      <c r="D318" s="79"/>
      <c r="E318" s="79"/>
      <c r="F318" s="79"/>
      <c r="H318" s="5">
        <f t="shared" si="13"/>
        <v>0</v>
      </c>
      <c r="I318" s="5">
        <f t="shared" si="14"/>
        <v>3.130000000000011E-4</v>
      </c>
      <c r="J318" s="5">
        <f>COUNTIFS('C-E'!$F$6:$F$994,PCMSO!C318)</f>
        <v>0</v>
      </c>
      <c r="K318" s="5">
        <f>COUNTIFS('C-E'!$F$6:$F$994,PCMSO!$C318,'C-E'!$I$6:$I$994,PCMSO!K$5)</f>
        <v>0</v>
      </c>
      <c r="L318" s="5">
        <f>COUNTIFS('C-E'!$F$6:$F$994,PCMSO!$C318,'C-E'!$I$6:$I$994,PCMSO!L$5)</f>
        <v>0</v>
      </c>
    </row>
    <row r="319" spans="2:12" ht="30" customHeight="1" x14ac:dyDescent="0.25">
      <c r="B319" s="5">
        <f t="shared" si="12"/>
        <v>3.1400000000000113E-4</v>
      </c>
      <c r="C319" s="79"/>
      <c r="D319" s="79"/>
      <c r="E319" s="79"/>
      <c r="F319" s="79"/>
      <c r="H319" s="5">
        <f t="shared" si="13"/>
        <v>0</v>
      </c>
      <c r="I319" s="5">
        <f t="shared" si="14"/>
        <v>3.1400000000000113E-4</v>
      </c>
      <c r="J319" s="5">
        <f>COUNTIFS('C-E'!$F$6:$F$994,PCMSO!C319)</f>
        <v>0</v>
      </c>
      <c r="K319" s="5">
        <f>COUNTIFS('C-E'!$F$6:$F$994,PCMSO!$C319,'C-E'!$I$6:$I$994,PCMSO!K$5)</f>
        <v>0</v>
      </c>
      <c r="L319" s="5">
        <f>COUNTIFS('C-E'!$F$6:$F$994,PCMSO!$C319,'C-E'!$I$6:$I$994,PCMSO!L$5)</f>
        <v>0</v>
      </c>
    </row>
    <row r="320" spans="2:12" ht="30" customHeight="1" x14ac:dyDescent="0.25">
      <c r="B320" s="5">
        <f t="shared" si="12"/>
        <v>3.1500000000000115E-4</v>
      </c>
      <c r="C320" s="79"/>
      <c r="D320" s="79"/>
      <c r="E320" s="79"/>
      <c r="F320" s="79"/>
      <c r="H320" s="5">
        <f t="shared" si="13"/>
        <v>0</v>
      </c>
      <c r="I320" s="5">
        <f t="shared" si="14"/>
        <v>3.1500000000000115E-4</v>
      </c>
      <c r="J320" s="5">
        <f>COUNTIFS('C-E'!$F$6:$F$994,PCMSO!C320)</f>
        <v>0</v>
      </c>
      <c r="K320" s="5">
        <f>COUNTIFS('C-E'!$F$6:$F$994,PCMSO!$C320,'C-E'!$I$6:$I$994,PCMSO!K$5)</f>
        <v>0</v>
      </c>
      <c r="L320" s="5">
        <f>COUNTIFS('C-E'!$F$6:$F$994,PCMSO!$C320,'C-E'!$I$6:$I$994,PCMSO!L$5)</f>
        <v>0</v>
      </c>
    </row>
    <row r="321" spans="2:12" ht="30" customHeight="1" x14ac:dyDescent="0.25">
      <c r="B321" s="5">
        <f t="shared" si="12"/>
        <v>3.1600000000000118E-4</v>
      </c>
      <c r="C321" s="79"/>
      <c r="D321" s="79"/>
      <c r="E321" s="79"/>
      <c r="F321" s="79"/>
      <c r="H321" s="5">
        <f t="shared" si="13"/>
        <v>0</v>
      </c>
      <c r="I321" s="5">
        <f t="shared" si="14"/>
        <v>3.1600000000000118E-4</v>
      </c>
      <c r="J321" s="5">
        <f>COUNTIFS('C-E'!$F$6:$F$994,PCMSO!C321)</f>
        <v>0</v>
      </c>
      <c r="K321" s="5">
        <f>COUNTIFS('C-E'!$F$6:$F$994,PCMSO!$C321,'C-E'!$I$6:$I$994,PCMSO!K$5)</f>
        <v>0</v>
      </c>
      <c r="L321" s="5">
        <f>COUNTIFS('C-E'!$F$6:$F$994,PCMSO!$C321,'C-E'!$I$6:$I$994,PCMSO!L$5)</f>
        <v>0</v>
      </c>
    </row>
    <row r="322" spans="2:12" ht="30" customHeight="1" x14ac:dyDescent="0.25">
      <c r="B322" s="5">
        <f t="shared" si="12"/>
        <v>3.170000000000012E-4</v>
      </c>
      <c r="C322" s="79"/>
      <c r="D322" s="79"/>
      <c r="E322" s="79"/>
      <c r="F322" s="79"/>
      <c r="H322" s="5">
        <f t="shared" si="13"/>
        <v>0</v>
      </c>
      <c r="I322" s="5">
        <f t="shared" si="14"/>
        <v>3.170000000000012E-4</v>
      </c>
      <c r="J322" s="5">
        <f>COUNTIFS('C-E'!$F$6:$F$994,PCMSO!C322)</f>
        <v>0</v>
      </c>
      <c r="K322" s="5">
        <f>COUNTIFS('C-E'!$F$6:$F$994,PCMSO!$C322,'C-E'!$I$6:$I$994,PCMSO!K$5)</f>
        <v>0</v>
      </c>
      <c r="L322" s="5">
        <f>COUNTIFS('C-E'!$F$6:$F$994,PCMSO!$C322,'C-E'!$I$6:$I$994,PCMSO!L$5)</f>
        <v>0</v>
      </c>
    </row>
    <row r="323" spans="2:12" ht="30" customHeight="1" x14ac:dyDescent="0.25">
      <c r="B323" s="5">
        <f t="shared" si="12"/>
        <v>3.1800000000000122E-4</v>
      </c>
      <c r="C323" s="79"/>
      <c r="D323" s="79"/>
      <c r="E323" s="79"/>
      <c r="F323" s="79"/>
      <c r="H323" s="5">
        <f t="shared" si="13"/>
        <v>0</v>
      </c>
      <c r="I323" s="5">
        <f t="shared" si="14"/>
        <v>3.1800000000000122E-4</v>
      </c>
      <c r="J323" s="5">
        <f>COUNTIFS('C-E'!$F$6:$F$994,PCMSO!C323)</f>
        <v>0</v>
      </c>
      <c r="K323" s="5">
        <f>COUNTIFS('C-E'!$F$6:$F$994,PCMSO!$C323,'C-E'!$I$6:$I$994,PCMSO!K$5)</f>
        <v>0</v>
      </c>
      <c r="L323" s="5">
        <f>COUNTIFS('C-E'!$F$6:$F$994,PCMSO!$C323,'C-E'!$I$6:$I$994,PCMSO!L$5)</f>
        <v>0</v>
      </c>
    </row>
    <row r="324" spans="2:12" ht="30" customHeight="1" x14ac:dyDescent="0.25">
      <c r="B324" s="5">
        <f t="shared" si="12"/>
        <v>3.1900000000000125E-4</v>
      </c>
      <c r="C324" s="79"/>
      <c r="D324" s="79"/>
      <c r="E324" s="79"/>
      <c r="F324" s="79"/>
      <c r="H324" s="5">
        <f t="shared" si="13"/>
        <v>0</v>
      </c>
      <c r="I324" s="5">
        <f t="shared" si="14"/>
        <v>3.1900000000000125E-4</v>
      </c>
      <c r="J324" s="5">
        <f>COUNTIFS('C-E'!$F$6:$F$994,PCMSO!C324)</f>
        <v>0</v>
      </c>
      <c r="K324" s="5">
        <f>COUNTIFS('C-E'!$F$6:$F$994,PCMSO!$C324,'C-E'!$I$6:$I$994,PCMSO!K$5)</f>
        <v>0</v>
      </c>
      <c r="L324" s="5">
        <f>COUNTIFS('C-E'!$F$6:$F$994,PCMSO!$C324,'C-E'!$I$6:$I$994,PCMSO!L$5)</f>
        <v>0</v>
      </c>
    </row>
    <row r="325" spans="2:12" ht="30" customHeight="1" x14ac:dyDescent="0.25">
      <c r="B325" s="5">
        <f t="shared" si="12"/>
        <v>3.2000000000000127E-4</v>
      </c>
      <c r="C325" s="79"/>
      <c r="D325" s="79"/>
      <c r="E325" s="79"/>
      <c r="F325" s="79"/>
      <c r="H325" s="5">
        <f t="shared" si="13"/>
        <v>0</v>
      </c>
      <c r="I325" s="5">
        <f t="shared" si="14"/>
        <v>3.2000000000000127E-4</v>
      </c>
      <c r="J325" s="5">
        <f>COUNTIFS('C-E'!$F$6:$F$994,PCMSO!C325)</f>
        <v>0</v>
      </c>
      <c r="K325" s="5">
        <f>COUNTIFS('C-E'!$F$6:$F$994,PCMSO!$C325,'C-E'!$I$6:$I$994,PCMSO!K$5)</f>
        <v>0</v>
      </c>
      <c r="L325" s="5">
        <f>COUNTIFS('C-E'!$F$6:$F$994,PCMSO!$C325,'C-E'!$I$6:$I$994,PCMSO!L$5)</f>
        <v>0</v>
      </c>
    </row>
    <row r="326" spans="2:12" ht="30" customHeight="1" x14ac:dyDescent="0.25">
      <c r="B326" s="5">
        <f t="shared" ref="B326:B389" si="15">SUM(I326:J326)</f>
        <v>3.210000000000013E-4</v>
      </c>
      <c r="C326" s="79"/>
      <c r="D326" s="79"/>
      <c r="E326" s="79"/>
      <c r="F326" s="79"/>
      <c r="H326" s="5">
        <f t="shared" si="13"/>
        <v>0</v>
      </c>
      <c r="I326" s="5">
        <f t="shared" si="14"/>
        <v>3.210000000000013E-4</v>
      </c>
      <c r="J326" s="5">
        <f>COUNTIFS('C-E'!$F$6:$F$994,PCMSO!C326)</f>
        <v>0</v>
      </c>
      <c r="K326" s="5">
        <f>COUNTIFS('C-E'!$F$6:$F$994,PCMSO!$C326,'C-E'!$I$6:$I$994,PCMSO!K$5)</f>
        <v>0</v>
      </c>
      <c r="L326" s="5">
        <f>COUNTIFS('C-E'!$F$6:$F$994,PCMSO!$C326,'C-E'!$I$6:$I$994,PCMSO!L$5)</f>
        <v>0</v>
      </c>
    </row>
    <row r="327" spans="2:12" ht="30" customHeight="1" x14ac:dyDescent="0.25">
      <c r="B327" s="5">
        <f t="shared" si="15"/>
        <v>3.2200000000000132E-4</v>
      </c>
      <c r="C327" s="79"/>
      <c r="D327" s="79"/>
      <c r="E327" s="79"/>
      <c r="F327" s="79"/>
      <c r="H327" s="5">
        <f t="shared" ref="H327:H390" si="16">C327</f>
        <v>0</v>
      </c>
      <c r="I327" s="5">
        <f t="shared" si="14"/>
        <v>3.2200000000000132E-4</v>
      </c>
      <c r="J327" s="5">
        <f>COUNTIFS('C-E'!$F$6:$F$994,PCMSO!C327)</f>
        <v>0</v>
      </c>
      <c r="K327" s="5">
        <f>COUNTIFS('C-E'!$F$6:$F$994,PCMSO!$C327,'C-E'!$I$6:$I$994,PCMSO!K$5)</f>
        <v>0</v>
      </c>
      <c r="L327" s="5">
        <f>COUNTIFS('C-E'!$F$6:$F$994,PCMSO!$C327,'C-E'!$I$6:$I$994,PCMSO!L$5)</f>
        <v>0</v>
      </c>
    </row>
    <row r="328" spans="2:12" ht="30" customHeight="1" x14ac:dyDescent="0.25">
      <c r="B328" s="5">
        <f t="shared" si="15"/>
        <v>3.2300000000000135E-4</v>
      </c>
      <c r="C328" s="79"/>
      <c r="D328" s="79"/>
      <c r="E328" s="79"/>
      <c r="F328" s="79"/>
      <c r="H328" s="5">
        <f t="shared" si="16"/>
        <v>0</v>
      </c>
      <c r="I328" s="5">
        <f t="shared" ref="I328:I391" si="17">I327+$I$6</f>
        <v>3.2300000000000135E-4</v>
      </c>
      <c r="J328" s="5">
        <f>COUNTIFS('C-E'!$F$6:$F$994,PCMSO!C328)</f>
        <v>0</v>
      </c>
      <c r="K328" s="5">
        <f>COUNTIFS('C-E'!$F$6:$F$994,PCMSO!$C328,'C-E'!$I$6:$I$994,PCMSO!K$5)</f>
        <v>0</v>
      </c>
      <c r="L328" s="5">
        <f>COUNTIFS('C-E'!$F$6:$F$994,PCMSO!$C328,'C-E'!$I$6:$I$994,PCMSO!L$5)</f>
        <v>0</v>
      </c>
    </row>
    <row r="329" spans="2:12" ht="30" customHeight="1" x14ac:dyDescent="0.25">
      <c r="B329" s="5">
        <f t="shared" si="15"/>
        <v>3.2400000000000137E-4</v>
      </c>
      <c r="C329" s="79"/>
      <c r="D329" s="79"/>
      <c r="E329" s="79"/>
      <c r="F329" s="79"/>
      <c r="H329" s="5">
        <f t="shared" si="16"/>
        <v>0</v>
      </c>
      <c r="I329" s="5">
        <f t="shared" si="17"/>
        <v>3.2400000000000137E-4</v>
      </c>
      <c r="J329" s="5">
        <f>COUNTIFS('C-E'!$F$6:$F$994,PCMSO!C329)</f>
        <v>0</v>
      </c>
      <c r="K329" s="5">
        <f>COUNTIFS('C-E'!$F$6:$F$994,PCMSO!$C329,'C-E'!$I$6:$I$994,PCMSO!K$5)</f>
        <v>0</v>
      </c>
      <c r="L329" s="5">
        <f>COUNTIFS('C-E'!$F$6:$F$994,PCMSO!$C329,'C-E'!$I$6:$I$994,PCMSO!L$5)</f>
        <v>0</v>
      </c>
    </row>
    <row r="330" spans="2:12" ht="30" customHeight="1" x14ac:dyDescent="0.25">
      <c r="B330" s="5">
        <f t="shared" si="15"/>
        <v>3.2500000000000139E-4</v>
      </c>
      <c r="C330" s="79"/>
      <c r="D330" s="79"/>
      <c r="E330" s="79"/>
      <c r="F330" s="79"/>
      <c r="H330" s="5">
        <f t="shared" si="16"/>
        <v>0</v>
      </c>
      <c r="I330" s="5">
        <f t="shared" si="17"/>
        <v>3.2500000000000139E-4</v>
      </c>
      <c r="J330" s="5">
        <f>COUNTIFS('C-E'!$F$6:$F$994,PCMSO!C330)</f>
        <v>0</v>
      </c>
      <c r="K330" s="5">
        <f>COUNTIFS('C-E'!$F$6:$F$994,PCMSO!$C330,'C-E'!$I$6:$I$994,PCMSO!K$5)</f>
        <v>0</v>
      </c>
      <c r="L330" s="5">
        <f>COUNTIFS('C-E'!$F$6:$F$994,PCMSO!$C330,'C-E'!$I$6:$I$994,PCMSO!L$5)</f>
        <v>0</v>
      </c>
    </row>
    <row r="331" spans="2:12" ht="30" customHeight="1" x14ac:dyDescent="0.25">
      <c r="B331" s="5">
        <f t="shared" si="15"/>
        <v>3.2600000000000142E-4</v>
      </c>
      <c r="C331" s="79"/>
      <c r="D331" s="79"/>
      <c r="E331" s="79"/>
      <c r="F331" s="79"/>
      <c r="H331" s="5">
        <f t="shared" si="16"/>
        <v>0</v>
      </c>
      <c r="I331" s="5">
        <f t="shared" si="17"/>
        <v>3.2600000000000142E-4</v>
      </c>
      <c r="J331" s="5">
        <f>COUNTIFS('C-E'!$F$6:$F$994,PCMSO!C331)</f>
        <v>0</v>
      </c>
      <c r="K331" s="5">
        <f>COUNTIFS('C-E'!$F$6:$F$994,PCMSO!$C331,'C-E'!$I$6:$I$994,PCMSO!K$5)</f>
        <v>0</v>
      </c>
      <c r="L331" s="5">
        <f>COUNTIFS('C-E'!$F$6:$F$994,PCMSO!$C331,'C-E'!$I$6:$I$994,PCMSO!L$5)</f>
        <v>0</v>
      </c>
    </row>
    <row r="332" spans="2:12" ht="30" customHeight="1" x14ac:dyDescent="0.25">
      <c r="B332" s="5">
        <f t="shared" si="15"/>
        <v>3.2700000000000144E-4</v>
      </c>
      <c r="C332" s="79"/>
      <c r="D332" s="79"/>
      <c r="E332" s="79"/>
      <c r="F332" s="79"/>
      <c r="H332" s="5">
        <f t="shared" si="16"/>
        <v>0</v>
      </c>
      <c r="I332" s="5">
        <f t="shared" si="17"/>
        <v>3.2700000000000144E-4</v>
      </c>
      <c r="J332" s="5">
        <f>COUNTIFS('C-E'!$F$6:$F$994,PCMSO!C332)</f>
        <v>0</v>
      </c>
      <c r="K332" s="5">
        <f>COUNTIFS('C-E'!$F$6:$F$994,PCMSO!$C332,'C-E'!$I$6:$I$994,PCMSO!K$5)</f>
        <v>0</v>
      </c>
      <c r="L332" s="5">
        <f>COUNTIFS('C-E'!$F$6:$F$994,PCMSO!$C332,'C-E'!$I$6:$I$994,PCMSO!L$5)</f>
        <v>0</v>
      </c>
    </row>
    <row r="333" spans="2:12" ht="30" customHeight="1" x14ac:dyDescent="0.25">
      <c r="B333" s="5">
        <f t="shared" si="15"/>
        <v>3.2800000000000147E-4</v>
      </c>
      <c r="C333" s="79"/>
      <c r="D333" s="79"/>
      <c r="E333" s="79"/>
      <c r="F333" s="79"/>
      <c r="H333" s="5">
        <f t="shared" si="16"/>
        <v>0</v>
      </c>
      <c r="I333" s="5">
        <f t="shared" si="17"/>
        <v>3.2800000000000147E-4</v>
      </c>
      <c r="J333" s="5">
        <f>COUNTIFS('C-E'!$F$6:$F$994,PCMSO!C333)</f>
        <v>0</v>
      </c>
      <c r="K333" s="5">
        <f>COUNTIFS('C-E'!$F$6:$F$994,PCMSO!$C333,'C-E'!$I$6:$I$994,PCMSO!K$5)</f>
        <v>0</v>
      </c>
      <c r="L333" s="5">
        <f>COUNTIFS('C-E'!$F$6:$F$994,PCMSO!$C333,'C-E'!$I$6:$I$994,PCMSO!L$5)</f>
        <v>0</v>
      </c>
    </row>
    <row r="334" spans="2:12" ht="30" customHeight="1" x14ac:dyDescent="0.25">
      <c r="B334" s="5">
        <f t="shared" si="15"/>
        <v>3.2900000000000149E-4</v>
      </c>
      <c r="C334" s="79"/>
      <c r="D334" s="79"/>
      <c r="E334" s="79"/>
      <c r="F334" s="79"/>
      <c r="H334" s="5">
        <f t="shared" si="16"/>
        <v>0</v>
      </c>
      <c r="I334" s="5">
        <f t="shared" si="17"/>
        <v>3.2900000000000149E-4</v>
      </c>
      <c r="J334" s="5">
        <f>COUNTIFS('C-E'!$F$6:$F$994,PCMSO!C334)</f>
        <v>0</v>
      </c>
      <c r="K334" s="5">
        <f>COUNTIFS('C-E'!$F$6:$F$994,PCMSO!$C334,'C-E'!$I$6:$I$994,PCMSO!K$5)</f>
        <v>0</v>
      </c>
      <c r="L334" s="5">
        <f>COUNTIFS('C-E'!$F$6:$F$994,PCMSO!$C334,'C-E'!$I$6:$I$994,PCMSO!L$5)</f>
        <v>0</v>
      </c>
    </row>
    <row r="335" spans="2:12" ht="30" customHeight="1" x14ac:dyDescent="0.25">
      <c r="B335" s="5">
        <f t="shared" si="15"/>
        <v>3.3000000000000152E-4</v>
      </c>
      <c r="C335" s="79"/>
      <c r="D335" s="79"/>
      <c r="E335" s="79"/>
      <c r="F335" s="79"/>
      <c r="H335" s="5">
        <f t="shared" si="16"/>
        <v>0</v>
      </c>
      <c r="I335" s="5">
        <f t="shared" si="17"/>
        <v>3.3000000000000152E-4</v>
      </c>
      <c r="J335" s="5">
        <f>COUNTIFS('C-E'!$F$6:$F$994,PCMSO!C335)</f>
        <v>0</v>
      </c>
      <c r="K335" s="5">
        <f>COUNTIFS('C-E'!$F$6:$F$994,PCMSO!$C335,'C-E'!$I$6:$I$994,PCMSO!K$5)</f>
        <v>0</v>
      </c>
      <c r="L335" s="5">
        <f>COUNTIFS('C-E'!$F$6:$F$994,PCMSO!$C335,'C-E'!$I$6:$I$994,PCMSO!L$5)</f>
        <v>0</v>
      </c>
    </row>
    <row r="336" spans="2:12" ht="30" customHeight="1" x14ac:dyDescent="0.25">
      <c r="B336" s="5">
        <f t="shared" si="15"/>
        <v>3.3100000000000154E-4</v>
      </c>
      <c r="C336" s="79"/>
      <c r="D336" s="79"/>
      <c r="E336" s="79"/>
      <c r="F336" s="79"/>
      <c r="H336" s="5">
        <f t="shared" si="16"/>
        <v>0</v>
      </c>
      <c r="I336" s="5">
        <f t="shared" si="17"/>
        <v>3.3100000000000154E-4</v>
      </c>
      <c r="J336" s="5">
        <f>COUNTIFS('C-E'!$F$6:$F$994,PCMSO!C336)</f>
        <v>0</v>
      </c>
      <c r="K336" s="5">
        <f>COUNTIFS('C-E'!$F$6:$F$994,PCMSO!$C336,'C-E'!$I$6:$I$994,PCMSO!K$5)</f>
        <v>0</v>
      </c>
      <c r="L336" s="5">
        <f>COUNTIFS('C-E'!$F$6:$F$994,PCMSO!$C336,'C-E'!$I$6:$I$994,PCMSO!L$5)</f>
        <v>0</v>
      </c>
    </row>
    <row r="337" spans="2:12" ht="30" customHeight="1" x14ac:dyDescent="0.25">
      <c r="B337" s="5">
        <f t="shared" si="15"/>
        <v>3.3200000000000156E-4</v>
      </c>
      <c r="C337" s="79"/>
      <c r="D337" s="79"/>
      <c r="E337" s="79"/>
      <c r="F337" s="79"/>
      <c r="H337" s="5">
        <f t="shared" si="16"/>
        <v>0</v>
      </c>
      <c r="I337" s="5">
        <f t="shared" si="17"/>
        <v>3.3200000000000156E-4</v>
      </c>
      <c r="J337" s="5">
        <f>COUNTIFS('C-E'!$F$6:$F$994,PCMSO!C337)</f>
        <v>0</v>
      </c>
      <c r="K337" s="5">
        <f>COUNTIFS('C-E'!$F$6:$F$994,PCMSO!$C337,'C-E'!$I$6:$I$994,PCMSO!K$5)</f>
        <v>0</v>
      </c>
      <c r="L337" s="5">
        <f>COUNTIFS('C-E'!$F$6:$F$994,PCMSO!$C337,'C-E'!$I$6:$I$994,PCMSO!L$5)</f>
        <v>0</v>
      </c>
    </row>
    <row r="338" spans="2:12" ht="30" customHeight="1" x14ac:dyDescent="0.25">
      <c r="B338" s="5">
        <f t="shared" si="15"/>
        <v>3.3300000000000159E-4</v>
      </c>
      <c r="C338" s="79"/>
      <c r="D338" s="79"/>
      <c r="E338" s="79"/>
      <c r="F338" s="79"/>
      <c r="H338" s="5">
        <f t="shared" si="16"/>
        <v>0</v>
      </c>
      <c r="I338" s="5">
        <f t="shared" si="17"/>
        <v>3.3300000000000159E-4</v>
      </c>
      <c r="J338" s="5">
        <f>COUNTIFS('C-E'!$F$6:$F$994,PCMSO!C338)</f>
        <v>0</v>
      </c>
      <c r="K338" s="5">
        <f>COUNTIFS('C-E'!$F$6:$F$994,PCMSO!$C338,'C-E'!$I$6:$I$994,PCMSO!K$5)</f>
        <v>0</v>
      </c>
      <c r="L338" s="5">
        <f>COUNTIFS('C-E'!$F$6:$F$994,PCMSO!$C338,'C-E'!$I$6:$I$994,PCMSO!L$5)</f>
        <v>0</v>
      </c>
    </row>
    <row r="339" spans="2:12" ht="30" customHeight="1" x14ac:dyDescent="0.25">
      <c r="B339" s="5">
        <f t="shared" si="15"/>
        <v>3.3400000000000161E-4</v>
      </c>
      <c r="C339" s="79"/>
      <c r="D339" s="79"/>
      <c r="E339" s="79"/>
      <c r="F339" s="79"/>
      <c r="H339" s="5">
        <f t="shared" si="16"/>
        <v>0</v>
      </c>
      <c r="I339" s="5">
        <f t="shared" si="17"/>
        <v>3.3400000000000161E-4</v>
      </c>
      <c r="J339" s="5">
        <f>COUNTIFS('C-E'!$F$6:$F$994,PCMSO!C339)</f>
        <v>0</v>
      </c>
      <c r="K339" s="5">
        <f>COUNTIFS('C-E'!$F$6:$F$994,PCMSO!$C339,'C-E'!$I$6:$I$994,PCMSO!K$5)</f>
        <v>0</v>
      </c>
      <c r="L339" s="5">
        <f>COUNTIFS('C-E'!$F$6:$F$994,PCMSO!$C339,'C-E'!$I$6:$I$994,PCMSO!L$5)</f>
        <v>0</v>
      </c>
    </row>
    <row r="340" spans="2:12" ht="30" customHeight="1" x14ac:dyDescent="0.25">
      <c r="B340" s="5">
        <f t="shared" si="15"/>
        <v>3.3500000000000164E-4</v>
      </c>
      <c r="C340" s="79"/>
      <c r="D340" s="79"/>
      <c r="E340" s="79"/>
      <c r="F340" s="79"/>
      <c r="H340" s="5">
        <f t="shared" si="16"/>
        <v>0</v>
      </c>
      <c r="I340" s="5">
        <f t="shared" si="17"/>
        <v>3.3500000000000164E-4</v>
      </c>
      <c r="J340" s="5">
        <f>COUNTIFS('C-E'!$F$6:$F$994,PCMSO!C340)</f>
        <v>0</v>
      </c>
      <c r="K340" s="5">
        <f>COUNTIFS('C-E'!$F$6:$F$994,PCMSO!$C340,'C-E'!$I$6:$I$994,PCMSO!K$5)</f>
        <v>0</v>
      </c>
      <c r="L340" s="5">
        <f>COUNTIFS('C-E'!$F$6:$F$994,PCMSO!$C340,'C-E'!$I$6:$I$994,PCMSO!L$5)</f>
        <v>0</v>
      </c>
    </row>
    <row r="341" spans="2:12" ht="30" customHeight="1" x14ac:dyDescent="0.25">
      <c r="B341" s="5">
        <f t="shared" si="15"/>
        <v>3.3600000000000166E-4</v>
      </c>
      <c r="C341" s="79"/>
      <c r="D341" s="79"/>
      <c r="E341" s="79"/>
      <c r="F341" s="79"/>
      <c r="H341" s="5">
        <f t="shared" si="16"/>
        <v>0</v>
      </c>
      <c r="I341" s="5">
        <f t="shared" si="17"/>
        <v>3.3600000000000166E-4</v>
      </c>
      <c r="J341" s="5">
        <f>COUNTIFS('C-E'!$F$6:$F$994,PCMSO!C341)</f>
        <v>0</v>
      </c>
      <c r="K341" s="5">
        <f>COUNTIFS('C-E'!$F$6:$F$994,PCMSO!$C341,'C-E'!$I$6:$I$994,PCMSO!K$5)</f>
        <v>0</v>
      </c>
      <c r="L341" s="5">
        <f>COUNTIFS('C-E'!$F$6:$F$994,PCMSO!$C341,'C-E'!$I$6:$I$994,PCMSO!L$5)</f>
        <v>0</v>
      </c>
    </row>
    <row r="342" spans="2:12" ht="30" customHeight="1" x14ac:dyDescent="0.25">
      <c r="B342" s="5">
        <f t="shared" si="15"/>
        <v>3.3700000000000169E-4</v>
      </c>
      <c r="C342" s="79"/>
      <c r="D342" s="79"/>
      <c r="E342" s="79"/>
      <c r="F342" s="79"/>
      <c r="H342" s="5">
        <f t="shared" si="16"/>
        <v>0</v>
      </c>
      <c r="I342" s="5">
        <f t="shared" si="17"/>
        <v>3.3700000000000169E-4</v>
      </c>
      <c r="J342" s="5">
        <f>COUNTIFS('C-E'!$F$6:$F$994,PCMSO!C342)</f>
        <v>0</v>
      </c>
      <c r="K342" s="5">
        <f>COUNTIFS('C-E'!$F$6:$F$994,PCMSO!$C342,'C-E'!$I$6:$I$994,PCMSO!K$5)</f>
        <v>0</v>
      </c>
      <c r="L342" s="5">
        <f>COUNTIFS('C-E'!$F$6:$F$994,PCMSO!$C342,'C-E'!$I$6:$I$994,PCMSO!L$5)</f>
        <v>0</v>
      </c>
    </row>
    <row r="343" spans="2:12" ht="30" customHeight="1" x14ac:dyDescent="0.25">
      <c r="B343" s="5">
        <f t="shared" si="15"/>
        <v>3.3800000000000171E-4</v>
      </c>
      <c r="C343" s="79"/>
      <c r="D343" s="79"/>
      <c r="E343" s="79"/>
      <c r="F343" s="79"/>
      <c r="H343" s="5">
        <f t="shared" si="16"/>
        <v>0</v>
      </c>
      <c r="I343" s="5">
        <f t="shared" si="17"/>
        <v>3.3800000000000171E-4</v>
      </c>
      <c r="J343" s="5">
        <f>COUNTIFS('C-E'!$F$6:$F$994,PCMSO!C343)</f>
        <v>0</v>
      </c>
      <c r="K343" s="5">
        <f>COUNTIFS('C-E'!$F$6:$F$994,PCMSO!$C343,'C-E'!$I$6:$I$994,PCMSO!K$5)</f>
        <v>0</v>
      </c>
      <c r="L343" s="5">
        <f>COUNTIFS('C-E'!$F$6:$F$994,PCMSO!$C343,'C-E'!$I$6:$I$994,PCMSO!L$5)</f>
        <v>0</v>
      </c>
    </row>
    <row r="344" spans="2:12" ht="30" customHeight="1" x14ac:dyDescent="0.25">
      <c r="B344" s="5">
        <f t="shared" si="15"/>
        <v>3.3900000000000173E-4</v>
      </c>
      <c r="C344" s="79"/>
      <c r="D344" s="79"/>
      <c r="E344" s="79"/>
      <c r="F344" s="79"/>
      <c r="H344" s="5">
        <f t="shared" si="16"/>
        <v>0</v>
      </c>
      <c r="I344" s="5">
        <f t="shared" si="17"/>
        <v>3.3900000000000173E-4</v>
      </c>
      <c r="J344" s="5">
        <f>COUNTIFS('C-E'!$F$6:$F$994,PCMSO!C344)</f>
        <v>0</v>
      </c>
      <c r="K344" s="5">
        <f>COUNTIFS('C-E'!$F$6:$F$994,PCMSO!$C344,'C-E'!$I$6:$I$994,PCMSO!K$5)</f>
        <v>0</v>
      </c>
      <c r="L344" s="5">
        <f>COUNTIFS('C-E'!$F$6:$F$994,PCMSO!$C344,'C-E'!$I$6:$I$994,PCMSO!L$5)</f>
        <v>0</v>
      </c>
    </row>
    <row r="345" spans="2:12" ht="30" customHeight="1" x14ac:dyDescent="0.25">
      <c r="B345" s="5">
        <f t="shared" si="15"/>
        <v>3.4000000000000176E-4</v>
      </c>
      <c r="C345" s="79"/>
      <c r="D345" s="79"/>
      <c r="E345" s="79"/>
      <c r="F345" s="79"/>
      <c r="H345" s="5">
        <f t="shared" si="16"/>
        <v>0</v>
      </c>
      <c r="I345" s="5">
        <f t="shared" si="17"/>
        <v>3.4000000000000176E-4</v>
      </c>
      <c r="J345" s="5">
        <f>COUNTIFS('C-E'!$F$6:$F$994,PCMSO!C345)</f>
        <v>0</v>
      </c>
      <c r="K345" s="5">
        <f>COUNTIFS('C-E'!$F$6:$F$994,PCMSO!$C345,'C-E'!$I$6:$I$994,PCMSO!K$5)</f>
        <v>0</v>
      </c>
      <c r="L345" s="5">
        <f>COUNTIFS('C-E'!$F$6:$F$994,PCMSO!$C345,'C-E'!$I$6:$I$994,PCMSO!L$5)</f>
        <v>0</v>
      </c>
    </row>
    <row r="346" spans="2:12" ht="30" customHeight="1" x14ac:dyDescent="0.25">
      <c r="B346" s="5">
        <f t="shared" si="15"/>
        <v>3.4100000000000178E-4</v>
      </c>
      <c r="C346" s="79"/>
      <c r="D346" s="79"/>
      <c r="E346" s="79"/>
      <c r="F346" s="79"/>
      <c r="H346" s="5">
        <f t="shared" si="16"/>
        <v>0</v>
      </c>
      <c r="I346" s="5">
        <f t="shared" si="17"/>
        <v>3.4100000000000178E-4</v>
      </c>
      <c r="J346" s="5">
        <f>COUNTIFS('C-E'!$F$6:$F$994,PCMSO!C346)</f>
        <v>0</v>
      </c>
      <c r="K346" s="5">
        <f>COUNTIFS('C-E'!$F$6:$F$994,PCMSO!$C346,'C-E'!$I$6:$I$994,PCMSO!K$5)</f>
        <v>0</v>
      </c>
      <c r="L346" s="5">
        <f>COUNTIFS('C-E'!$F$6:$F$994,PCMSO!$C346,'C-E'!$I$6:$I$994,PCMSO!L$5)</f>
        <v>0</v>
      </c>
    </row>
    <row r="347" spans="2:12" ht="30" customHeight="1" x14ac:dyDescent="0.25">
      <c r="B347" s="5">
        <f t="shared" si="15"/>
        <v>3.4200000000000181E-4</v>
      </c>
      <c r="C347" s="79"/>
      <c r="D347" s="79"/>
      <c r="E347" s="79"/>
      <c r="F347" s="79"/>
      <c r="H347" s="5">
        <f t="shared" si="16"/>
        <v>0</v>
      </c>
      <c r="I347" s="5">
        <f t="shared" si="17"/>
        <v>3.4200000000000181E-4</v>
      </c>
      <c r="J347" s="5">
        <f>COUNTIFS('C-E'!$F$6:$F$994,PCMSO!C347)</f>
        <v>0</v>
      </c>
      <c r="K347" s="5">
        <f>COUNTIFS('C-E'!$F$6:$F$994,PCMSO!$C347,'C-E'!$I$6:$I$994,PCMSO!K$5)</f>
        <v>0</v>
      </c>
      <c r="L347" s="5">
        <f>COUNTIFS('C-E'!$F$6:$F$994,PCMSO!$C347,'C-E'!$I$6:$I$994,PCMSO!L$5)</f>
        <v>0</v>
      </c>
    </row>
    <row r="348" spans="2:12" ht="30" customHeight="1" x14ac:dyDescent="0.25">
      <c r="B348" s="5">
        <f t="shared" si="15"/>
        <v>3.4300000000000183E-4</v>
      </c>
      <c r="C348" s="79"/>
      <c r="D348" s="79"/>
      <c r="E348" s="79"/>
      <c r="F348" s="79"/>
      <c r="H348" s="5">
        <f t="shared" si="16"/>
        <v>0</v>
      </c>
      <c r="I348" s="5">
        <f t="shared" si="17"/>
        <v>3.4300000000000183E-4</v>
      </c>
      <c r="J348" s="5">
        <f>COUNTIFS('C-E'!$F$6:$F$994,PCMSO!C348)</f>
        <v>0</v>
      </c>
      <c r="K348" s="5">
        <f>COUNTIFS('C-E'!$F$6:$F$994,PCMSO!$C348,'C-E'!$I$6:$I$994,PCMSO!K$5)</f>
        <v>0</v>
      </c>
      <c r="L348" s="5">
        <f>COUNTIFS('C-E'!$F$6:$F$994,PCMSO!$C348,'C-E'!$I$6:$I$994,PCMSO!L$5)</f>
        <v>0</v>
      </c>
    </row>
    <row r="349" spans="2:12" ht="30" customHeight="1" x14ac:dyDescent="0.25">
      <c r="B349" s="5">
        <f t="shared" si="15"/>
        <v>3.4400000000000186E-4</v>
      </c>
      <c r="C349" s="79"/>
      <c r="D349" s="79"/>
      <c r="E349" s="79"/>
      <c r="F349" s="79"/>
      <c r="H349" s="5">
        <f t="shared" si="16"/>
        <v>0</v>
      </c>
      <c r="I349" s="5">
        <f t="shared" si="17"/>
        <v>3.4400000000000186E-4</v>
      </c>
      <c r="J349" s="5">
        <f>COUNTIFS('C-E'!$F$6:$F$994,PCMSO!C349)</f>
        <v>0</v>
      </c>
      <c r="K349" s="5">
        <f>COUNTIFS('C-E'!$F$6:$F$994,PCMSO!$C349,'C-E'!$I$6:$I$994,PCMSO!K$5)</f>
        <v>0</v>
      </c>
      <c r="L349" s="5">
        <f>COUNTIFS('C-E'!$F$6:$F$994,PCMSO!$C349,'C-E'!$I$6:$I$994,PCMSO!L$5)</f>
        <v>0</v>
      </c>
    </row>
    <row r="350" spans="2:12" ht="30" customHeight="1" x14ac:dyDescent="0.25">
      <c r="B350" s="5">
        <f t="shared" si="15"/>
        <v>3.4500000000000188E-4</v>
      </c>
      <c r="C350" s="79"/>
      <c r="D350" s="79"/>
      <c r="E350" s="79"/>
      <c r="F350" s="79"/>
      <c r="H350" s="5">
        <f t="shared" si="16"/>
        <v>0</v>
      </c>
      <c r="I350" s="5">
        <f t="shared" si="17"/>
        <v>3.4500000000000188E-4</v>
      </c>
      <c r="J350" s="5">
        <f>COUNTIFS('C-E'!$F$6:$F$994,PCMSO!C350)</f>
        <v>0</v>
      </c>
      <c r="K350" s="5">
        <f>COUNTIFS('C-E'!$F$6:$F$994,PCMSO!$C350,'C-E'!$I$6:$I$994,PCMSO!K$5)</f>
        <v>0</v>
      </c>
      <c r="L350" s="5">
        <f>COUNTIFS('C-E'!$F$6:$F$994,PCMSO!$C350,'C-E'!$I$6:$I$994,PCMSO!L$5)</f>
        <v>0</v>
      </c>
    </row>
    <row r="351" spans="2:12" ht="30" customHeight="1" x14ac:dyDescent="0.25">
      <c r="B351" s="5">
        <f t="shared" si="15"/>
        <v>3.460000000000019E-4</v>
      </c>
      <c r="C351" s="79"/>
      <c r="D351" s="79"/>
      <c r="E351" s="79"/>
      <c r="F351" s="79"/>
      <c r="H351" s="5">
        <f t="shared" si="16"/>
        <v>0</v>
      </c>
      <c r="I351" s="5">
        <f t="shared" si="17"/>
        <v>3.460000000000019E-4</v>
      </c>
      <c r="J351" s="5">
        <f>COUNTIFS('C-E'!$F$6:$F$994,PCMSO!C351)</f>
        <v>0</v>
      </c>
      <c r="K351" s="5">
        <f>COUNTIFS('C-E'!$F$6:$F$994,PCMSO!$C351,'C-E'!$I$6:$I$994,PCMSO!K$5)</f>
        <v>0</v>
      </c>
      <c r="L351" s="5">
        <f>COUNTIFS('C-E'!$F$6:$F$994,PCMSO!$C351,'C-E'!$I$6:$I$994,PCMSO!L$5)</f>
        <v>0</v>
      </c>
    </row>
    <row r="352" spans="2:12" ht="30" customHeight="1" x14ac:dyDescent="0.25">
      <c r="B352" s="5">
        <f t="shared" si="15"/>
        <v>3.4700000000000193E-4</v>
      </c>
      <c r="C352" s="79"/>
      <c r="D352" s="79"/>
      <c r="E352" s="79"/>
      <c r="F352" s="79"/>
      <c r="H352" s="5">
        <f t="shared" si="16"/>
        <v>0</v>
      </c>
      <c r="I352" s="5">
        <f t="shared" si="17"/>
        <v>3.4700000000000193E-4</v>
      </c>
      <c r="J352" s="5">
        <f>COUNTIFS('C-E'!$F$6:$F$994,PCMSO!C352)</f>
        <v>0</v>
      </c>
      <c r="K352" s="5">
        <f>COUNTIFS('C-E'!$F$6:$F$994,PCMSO!$C352,'C-E'!$I$6:$I$994,PCMSO!K$5)</f>
        <v>0</v>
      </c>
      <c r="L352" s="5">
        <f>COUNTIFS('C-E'!$F$6:$F$994,PCMSO!$C352,'C-E'!$I$6:$I$994,PCMSO!L$5)</f>
        <v>0</v>
      </c>
    </row>
    <row r="353" spans="2:12" ht="30" customHeight="1" x14ac:dyDescent="0.25">
      <c r="B353" s="5">
        <f t="shared" si="15"/>
        <v>3.4800000000000195E-4</v>
      </c>
      <c r="C353" s="79"/>
      <c r="D353" s="79"/>
      <c r="E353" s="79"/>
      <c r="F353" s="79"/>
      <c r="H353" s="5">
        <f t="shared" si="16"/>
        <v>0</v>
      </c>
      <c r="I353" s="5">
        <f t="shared" si="17"/>
        <v>3.4800000000000195E-4</v>
      </c>
      <c r="J353" s="5">
        <f>COUNTIFS('C-E'!$F$6:$F$994,PCMSO!C353)</f>
        <v>0</v>
      </c>
      <c r="K353" s="5">
        <f>COUNTIFS('C-E'!$F$6:$F$994,PCMSO!$C353,'C-E'!$I$6:$I$994,PCMSO!K$5)</f>
        <v>0</v>
      </c>
      <c r="L353" s="5">
        <f>COUNTIFS('C-E'!$F$6:$F$994,PCMSO!$C353,'C-E'!$I$6:$I$994,PCMSO!L$5)</f>
        <v>0</v>
      </c>
    </row>
    <row r="354" spans="2:12" ht="30" customHeight="1" x14ac:dyDescent="0.25">
      <c r="B354" s="5">
        <f t="shared" si="15"/>
        <v>3.4900000000000198E-4</v>
      </c>
      <c r="C354" s="79"/>
      <c r="D354" s="79"/>
      <c r="E354" s="79"/>
      <c r="F354" s="79"/>
      <c r="H354" s="5">
        <f t="shared" si="16"/>
        <v>0</v>
      </c>
      <c r="I354" s="5">
        <f t="shared" si="17"/>
        <v>3.4900000000000198E-4</v>
      </c>
      <c r="J354" s="5">
        <f>COUNTIFS('C-E'!$F$6:$F$994,PCMSO!C354)</f>
        <v>0</v>
      </c>
      <c r="K354" s="5">
        <f>COUNTIFS('C-E'!$F$6:$F$994,PCMSO!$C354,'C-E'!$I$6:$I$994,PCMSO!K$5)</f>
        <v>0</v>
      </c>
      <c r="L354" s="5">
        <f>COUNTIFS('C-E'!$F$6:$F$994,PCMSO!$C354,'C-E'!$I$6:$I$994,PCMSO!L$5)</f>
        <v>0</v>
      </c>
    </row>
    <row r="355" spans="2:12" ht="30" customHeight="1" x14ac:dyDescent="0.25">
      <c r="B355" s="5">
        <f t="shared" si="15"/>
        <v>3.50000000000002E-4</v>
      </c>
      <c r="C355" s="79"/>
      <c r="D355" s="79"/>
      <c r="E355" s="79"/>
      <c r="F355" s="79"/>
      <c r="H355" s="5">
        <f t="shared" si="16"/>
        <v>0</v>
      </c>
      <c r="I355" s="5">
        <f t="shared" si="17"/>
        <v>3.50000000000002E-4</v>
      </c>
      <c r="J355" s="5">
        <f>COUNTIFS('C-E'!$F$6:$F$994,PCMSO!C355)</f>
        <v>0</v>
      </c>
      <c r="K355" s="5">
        <f>COUNTIFS('C-E'!$F$6:$F$994,PCMSO!$C355,'C-E'!$I$6:$I$994,PCMSO!K$5)</f>
        <v>0</v>
      </c>
      <c r="L355" s="5">
        <f>COUNTIFS('C-E'!$F$6:$F$994,PCMSO!$C355,'C-E'!$I$6:$I$994,PCMSO!L$5)</f>
        <v>0</v>
      </c>
    </row>
    <row r="356" spans="2:12" ht="30" customHeight="1" x14ac:dyDescent="0.25">
      <c r="B356" s="5">
        <f t="shared" si="15"/>
        <v>3.5100000000000203E-4</v>
      </c>
      <c r="C356" s="79"/>
      <c r="D356" s="79"/>
      <c r="E356" s="79"/>
      <c r="F356" s="79"/>
      <c r="H356" s="5">
        <f t="shared" si="16"/>
        <v>0</v>
      </c>
      <c r="I356" s="5">
        <f t="shared" si="17"/>
        <v>3.5100000000000203E-4</v>
      </c>
      <c r="J356" s="5">
        <f>COUNTIFS('C-E'!$F$6:$F$994,PCMSO!C356)</f>
        <v>0</v>
      </c>
      <c r="K356" s="5">
        <f>COUNTIFS('C-E'!$F$6:$F$994,PCMSO!$C356,'C-E'!$I$6:$I$994,PCMSO!K$5)</f>
        <v>0</v>
      </c>
      <c r="L356" s="5">
        <f>COUNTIFS('C-E'!$F$6:$F$994,PCMSO!$C356,'C-E'!$I$6:$I$994,PCMSO!L$5)</f>
        <v>0</v>
      </c>
    </row>
    <row r="357" spans="2:12" ht="30" customHeight="1" x14ac:dyDescent="0.25">
      <c r="B357" s="5">
        <f t="shared" si="15"/>
        <v>3.5200000000000205E-4</v>
      </c>
      <c r="C357" s="79"/>
      <c r="D357" s="79"/>
      <c r="E357" s="79"/>
      <c r="F357" s="79"/>
      <c r="H357" s="5">
        <f t="shared" si="16"/>
        <v>0</v>
      </c>
      <c r="I357" s="5">
        <f t="shared" si="17"/>
        <v>3.5200000000000205E-4</v>
      </c>
      <c r="J357" s="5">
        <f>COUNTIFS('C-E'!$F$6:$F$994,PCMSO!C357)</f>
        <v>0</v>
      </c>
      <c r="K357" s="5">
        <f>COUNTIFS('C-E'!$F$6:$F$994,PCMSO!$C357,'C-E'!$I$6:$I$994,PCMSO!K$5)</f>
        <v>0</v>
      </c>
      <c r="L357" s="5">
        <f>COUNTIFS('C-E'!$F$6:$F$994,PCMSO!$C357,'C-E'!$I$6:$I$994,PCMSO!L$5)</f>
        <v>0</v>
      </c>
    </row>
    <row r="358" spans="2:12" ht="30" customHeight="1" x14ac:dyDescent="0.25">
      <c r="B358" s="5">
        <f t="shared" si="15"/>
        <v>3.5300000000000208E-4</v>
      </c>
      <c r="C358" s="79"/>
      <c r="D358" s="79"/>
      <c r="E358" s="79"/>
      <c r="F358" s="79"/>
      <c r="H358" s="5">
        <f t="shared" si="16"/>
        <v>0</v>
      </c>
      <c r="I358" s="5">
        <f t="shared" si="17"/>
        <v>3.5300000000000208E-4</v>
      </c>
      <c r="J358" s="5">
        <f>COUNTIFS('C-E'!$F$6:$F$994,PCMSO!C358)</f>
        <v>0</v>
      </c>
      <c r="K358" s="5">
        <f>COUNTIFS('C-E'!$F$6:$F$994,PCMSO!$C358,'C-E'!$I$6:$I$994,PCMSO!K$5)</f>
        <v>0</v>
      </c>
      <c r="L358" s="5">
        <f>COUNTIFS('C-E'!$F$6:$F$994,PCMSO!$C358,'C-E'!$I$6:$I$994,PCMSO!L$5)</f>
        <v>0</v>
      </c>
    </row>
    <row r="359" spans="2:12" ht="30" customHeight="1" x14ac:dyDescent="0.25">
      <c r="B359" s="5">
        <f t="shared" si="15"/>
        <v>3.540000000000021E-4</v>
      </c>
      <c r="C359" s="79"/>
      <c r="D359" s="79"/>
      <c r="E359" s="79"/>
      <c r="F359" s="79"/>
      <c r="H359" s="5">
        <f t="shared" si="16"/>
        <v>0</v>
      </c>
      <c r="I359" s="5">
        <f t="shared" si="17"/>
        <v>3.540000000000021E-4</v>
      </c>
      <c r="J359" s="5">
        <f>COUNTIFS('C-E'!$F$6:$F$994,PCMSO!C359)</f>
        <v>0</v>
      </c>
      <c r="K359" s="5">
        <f>COUNTIFS('C-E'!$F$6:$F$994,PCMSO!$C359,'C-E'!$I$6:$I$994,PCMSO!K$5)</f>
        <v>0</v>
      </c>
      <c r="L359" s="5">
        <f>COUNTIFS('C-E'!$F$6:$F$994,PCMSO!$C359,'C-E'!$I$6:$I$994,PCMSO!L$5)</f>
        <v>0</v>
      </c>
    </row>
    <row r="360" spans="2:12" ht="30" customHeight="1" x14ac:dyDescent="0.25">
      <c r="B360" s="5">
        <f t="shared" si="15"/>
        <v>3.5500000000000212E-4</v>
      </c>
      <c r="C360" s="79"/>
      <c r="D360" s="79"/>
      <c r="E360" s="79"/>
      <c r="F360" s="79"/>
      <c r="H360" s="5">
        <f t="shared" si="16"/>
        <v>0</v>
      </c>
      <c r="I360" s="5">
        <f t="shared" si="17"/>
        <v>3.5500000000000212E-4</v>
      </c>
      <c r="J360" s="5">
        <f>COUNTIFS('C-E'!$F$6:$F$994,PCMSO!C360)</f>
        <v>0</v>
      </c>
      <c r="K360" s="5">
        <f>COUNTIFS('C-E'!$F$6:$F$994,PCMSO!$C360,'C-E'!$I$6:$I$994,PCMSO!K$5)</f>
        <v>0</v>
      </c>
      <c r="L360" s="5">
        <f>COUNTIFS('C-E'!$F$6:$F$994,PCMSO!$C360,'C-E'!$I$6:$I$994,PCMSO!L$5)</f>
        <v>0</v>
      </c>
    </row>
    <row r="361" spans="2:12" ht="30" customHeight="1" x14ac:dyDescent="0.25">
      <c r="B361" s="5">
        <f t="shared" si="15"/>
        <v>3.5600000000000215E-4</v>
      </c>
      <c r="C361" s="79"/>
      <c r="D361" s="79"/>
      <c r="E361" s="79"/>
      <c r="F361" s="79"/>
      <c r="H361" s="5">
        <f t="shared" si="16"/>
        <v>0</v>
      </c>
      <c r="I361" s="5">
        <f t="shared" si="17"/>
        <v>3.5600000000000215E-4</v>
      </c>
      <c r="J361" s="5">
        <f>COUNTIFS('C-E'!$F$6:$F$994,PCMSO!C361)</f>
        <v>0</v>
      </c>
      <c r="K361" s="5">
        <f>COUNTIFS('C-E'!$F$6:$F$994,PCMSO!$C361,'C-E'!$I$6:$I$994,PCMSO!K$5)</f>
        <v>0</v>
      </c>
      <c r="L361" s="5">
        <f>COUNTIFS('C-E'!$F$6:$F$994,PCMSO!$C361,'C-E'!$I$6:$I$994,PCMSO!L$5)</f>
        <v>0</v>
      </c>
    </row>
    <row r="362" spans="2:12" ht="30" customHeight="1" x14ac:dyDescent="0.25">
      <c r="B362" s="5">
        <f t="shared" si="15"/>
        <v>3.5700000000000217E-4</v>
      </c>
      <c r="C362" s="79"/>
      <c r="D362" s="79"/>
      <c r="E362" s="79"/>
      <c r="F362" s="79"/>
      <c r="H362" s="5">
        <f t="shared" si="16"/>
        <v>0</v>
      </c>
      <c r="I362" s="5">
        <f t="shared" si="17"/>
        <v>3.5700000000000217E-4</v>
      </c>
      <c r="J362" s="5">
        <f>COUNTIFS('C-E'!$F$6:$F$994,PCMSO!C362)</f>
        <v>0</v>
      </c>
      <c r="K362" s="5">
        <f>COUNTIFS('C-E'!$F$6:$F$994,PCMSO!$C362,'C-E'!$I$6:$I$994,PCMSO!K$5)</f>
        <v>0</v>
      </c>
      <c r="L362" s="5">
        <f>COUNTIFS('C-E'!$F$6:$F$994,PCMSO!$C362,'C-E'!$I$6:$I$994,PCMSO!L$5)</f>
        <v>0</v>
      </c>
    </row>
    <row r="363" spans="2:12" ht="30" customHeight="1" x14ac:dyDescent="0.25">
      <c r="B363" s="5">
        <f t="shared" si="15"/>
        <v>3.580000000000022E-4</v>
      </c>
      <c r="C363" s="79"/>
      <c r="D363" s="79"/>
      <c r="E363" s="79"/>
      <c r="F363" s="79"/>
      <c r="H363" s="5">
        <f t="shared" si="16"/>
        <v>0</v>
      </c>
      <c r="I363" s="5">
        <f t="shared" si="17"/>
        <v>3.580000000000022E-4</v>
      </c>
      <c r="J363" s="5">
        <f>COUNTIFS('C-E'!$F$6:$F$994,PCMSO!C363)</f>
        <v>0</v>
      </c>
      <c r="K363" s="5">
        <f>COUNTIFS('C-E'!$F$6:$F$994,PCMSO!$C363,'C-E'!$I$6:$I$994,PCMSO!K$5)</f>
        <v>0</v>
      </c>
      <c r="L363" s="5">
        <f>COUNTIFS('C-E'!$F$6:$F$994,PCMSO!$C363,'C-E'!$I$6:$I$994,PCMSO!L$5)</f>
        <v>0</v>
      </c>
    </row>
    <row r="364" spans="2:12" ht="30" customHeight="1" x14ac:dyDescent="0.25">
      <c r="B364" s="5">
        <f t="shared" si="15"/>
        <v>3.5900000000000222E-4</v>
      </c>
      <c r="C364" s="79"/>
      <c r="D364" s="79"/>
      <c r="E364" s="79"/>
      <c r="F364" s="79"/>
      <c r="H364" s="5">
        <f t="shared" si="16"/>
        <v>0</v>
      </c>
      <c r="I364" s="5">
        <f t="shared" si="17"/>
        <v>3.5900000000000222E-4</v>
      </c>
      <c r="J364" s="5">
        <f>COUNTIFS('C-E'!$F$6:$F$994,PCMSO!C364)</f>
        <v>0</v>
      </c>
      <c r="K364" s="5">
        <f>COUNTIFS('C-E'!$F$6:$F$994,PCMSO!$C364,'C-E'!$I$6:$I$994,PCMSO!K$5)</f>
        <v>0</v>
      </c>
      <c r="L364" s="5">
        <f>COUNTIFS('C-E'!$F$6:$F$994,PCMSO!$C364,'C-E'!$I$6:$I$994,PCMSO!L$5)</f>
        <v>0</v>
      </c>
    </row>
    <row r="365" spans="2:12" ht="30" customHeight="1" x14ac:dyDescent="0.25">
      <c r="B365" s="5">
        <f t="shared" si="15"/>
        <v>3.6000000000000225E-4</v>
      </c>
      <c r="C365" s="79"/>
      <c r="D365" s="79"/>
      <c r="E365" s="79"/>
      <c r="F365" s="79"/>
      <c r="H365" s="5">
        <f t="shared" si="16"/>
        <v>0</v>
      </c>
      <c r="I365" s="5">
        <f t="shared" si="17"/>
        <v>3.6000000000000225E-4</v>
      </c>
      <c r="J365" s="5">
        <f>COUNTIFS('C-E'!$F$6:$F$994,PCMSO!C365)</f>
        <v>0</v>
      </c>
      <c r="K365" s="5">
        <f>COUNTIFS('C-E'!$F$6:$F$994,PCMSO!$C365,'C-E'!$I$6:$I$994,PCMSO!K$5)</f>
        <v>0</v>
      </c>
      <c r="L365" s="5">
        <f>COUNTIFS('C-E'!$F$6:$F$994,PCMSO!$C365,'C-E'!$I$6:$I$994,PCMSO!L$5)</f>
        <v>0</v>
      </c>
    </row>
    <row r="366" spans="2:12" ht="30" customHeight="1" x14ac:dyDescent="0.25">
      <c r="B366" s="5">
        <f t="shared" si="15"/>
        <v>3.6100000000000227E-4</v>
      </c>
      <c r="C366" s="79"/>
      <c r="D366" s="79"/>
      <c r="E366" s="79"/>
      <c r="F366" s="79"/>
      <c r="H366" s="5">
        <f t="shared" si="16"/>
        <v>0</v>
      </c>
      <c r="I366" s="5">
        <f t="shared" si="17"/>
        <v>3.6100000000000227E-4</v>
      </c>
      <c r="J366" s="5">
        <f>COUNTIFS('C-E'!$F$6:$F$994,PCMSO!C366)</f>
        <v>0</v>
      </c>
      <c r="K366" s="5">
        <f>COUNTIFS('C-E'!$F$6:$F$994,PCMSO!$C366,'C-E'!$I$6:$I$994,PCMSO!K$5)</f>
        <v>0</v>
      </c>
      <c r="L366" s="5">
        <f>COUNTIFS('C-E'!$F$6:$F$994,PCMSO!$C366,'C-E'!$I$6:$I$994,PCMSO!L$5)</f>
        <v>0</v>
      </c>
    </row>
    <row r="367" spans="2:12" ht="30" customHeight="1" x14ac:dyDescent="0.25">
      <c r="B367" s="5">
        <f t="shared" si="15"/>
        <v>3.6200000000000229E-4</v>
      </c>
      <c r="C367" s="79"/>
      <c r="D367" s="79"/>
      <c r="E367" s="79"/>
      <c r="F367" s="79"/>
      <c r="H367" s="5">
        <f t="shared" si="16"/>
        <v>0</v>
      </c>
      <c r="I367" s="5">
        <f t="shared" si="17"/>
        <v>3.6200000000000229E-4</v>
      </c>
      <c r="J367" s="5">
        <f>COUNTIFS('C-E'!$F$6:$F$994,PCMSO!C367)</f>
        <v>0</v>
      </c>
      <c r="K367" s="5">
        <f>COUNTIFS('C-E'!$F$6:$F$994,PCMSO!$C367,'C-E'!$I$6:$I$994,PCMSO!K$5)</f>
        <v>0</v>
      </c>
      <c r="L367" s="5">
        <f>COUNTIFS('C-E'!$F$6:$F$994,PCMSO!$C367,'C-E'!$I$6:$I$994,PCMSO!L$5)</f>
        <v>0</v>
      </c>
    </row>
    <row r="368" spans="2:12" ht="30" customHeight="1" x14ac:dyDescent="0.25">
      <c r="B368" s="5">
        <f t="shared" si="15"/>
        <v>3.6300000000000232E-4</v>
      </c>
      <c r="C368" s="79"/>
      <c r="D368" s="79"/>
      <c r="E368" s="79"/>
      <c r="F368" s="79"/>
      <c r="H368" s="5">
        <f t="shared" si="16"/>
        <v>0</v>
      </c>
      <c r="I368" s="5">
        <f t="shared" si="17"/>
        <v>3.6300000000000232E-4</v>
      </c>
      <c r="J368" s="5">
        <f>COUNTIFS('C-E'!$F$6:$F$994,PCMSO!C368)</f>
        <v>0</v>
      </c>
      <c r="K368" s="5">
        <f>COUNTIFS('C-E'!$F$6:$F$994,PCMSO!$C368,'C-E'!$I$6:$I$994,PCMSO!K$5)</f>
        <v>0</v>
      </c>
      <c r="L368" s="5">
        <f>COUNTIFS('C-E'!$F$6:$F$994,PCMSO!$C368,'C-E'!$I$6:$I$994,PCMSO!L$5)</f>
        <v>0</v>
      </c>
    </row>
    <row r="369" spans="2:12" ht="30" customHeight="1" x14ac:dyDescent="0.25">
      <c r="B369" s="5">
        <f t="shared" si="15"/>
        <v>3.6400000000000234E-4</v>
      </c>
      <c r="C369" s="79"/>
      <c r="D369" s="79"/>
      <c r="E369" s="79"/>
      <c r="F369" s="79"/>
      <c r="H369" s="5">
        <f t="shared" si="16"/>
        <v>0</v>
      </c>
      <c r="I369" s="5">
        <f t="shared" si="17"/>
        <v>3.6400000000000234E-4</v>
      </c>
      <c r="J369" s="5">
        <f>COUNTIFS('C-E'!$F$6:$F$994,PCMSO!C369)</f>
        <v>0</v>
      </c>
      <c r="K369" s="5">
        <f>COUNTIFS('C-E'!$F$6:$F$994,PCMSO!$C369,'C-E'!$I$6:$I$994,PCMSO!K$5)</f>
        <v>0</v>
      </c>
      <c r="L369" s="5">
        <f>COUNTIFS('C-E'!$F$6:$F$994,PCMSO!$C369,'C-E'!$I$6:$I$994,PCMSO!L$5)</f>
        <v>0</v>
      </c>
    </row>
    <row r="370" spans="2:12" ht="30" customHeight="1" x14ac:dyDescent="0.25">
      <c r="B370" s="5">
        <f t="shared" si="15"/>
        <v>3.6500000000000237E-4</v>
      </c>
      <c r="C370" s="79"/>
      <c r="D370" s="79"/>
      <c r="E370" s="79"/>
      <c r="F370" s="79"/>
      <c r="H370" s="5">
        <f t="shared" si="16"/>
        <v>0</v>
      </c>
      <c r="I370" s="5">
        <f t="shared" si="17"/>
        <v>3.6500000000000237E-4</v>
      </c>
      <c r="J370" s="5">
        <f>COUNTIFS('C-E'!$F$6:$F$994,PCMSO!C370)</f>
        <v>0</v>
      </c>
      <c r="K370" s="5">
        <f>COUNTIFS('C-E'!$F$6:$F$994,PCMSO!$C370,'C-E'!$I$6:$I$994,PCMSO!K$5)</f>
        <v>0</v>
      </c>
      <c r="L370" s="5">
        <f>COUNTIFS('C-E'!$F$6:$F$994,PCMSO!$C370,'C-E'!$I$6:$I$994,PCMSO!L$5)</f>
        <v>0</v>
      </c>
    </row>
    <row r="371" spans="2:12" ht="30" customHeight="1" x14ac:dyDescent="0.25">
      <c r="B371" s="5">
        <f t="shared" si="15"/>
        <v>3.6600000000000239E-4</v>
      </c>
      <c r="C371" s="79"/>
      <c r="D371" s="79"/>
      <c r="E371" s="79"/>
      <c r="F371" s="79"/>
      <c r="H371" s="5">
        <f t="shared" si="16"/>
        <v>0</v>
      </c>
      <c r="I371" s="5">
        <f t="shared" si="17"/>
        <v>3.6600000000000239E-4</v>
      </c>
      <c r="J371" s="5">
        <f>COUNTIFS('C-E'!$F$6:$F$994,PCMSO!C371)</f>
        <v>0</v>
      </c>
      <c r="K371" s="5">
        <f>COUNTIFS('C-E'!$F$6:$F$994,PCMSO!$C371,'C-E'!$I$6:$I$994,PCMSO!K$5)</f>
        <v>0</v>
      </c>
      <c r="L371" s="5">
        <f>COUNTIFS('C-E'!$F$6:$F$994,PCMSO!$C371,'C-E'!$I$6:$I$994,PCMSO!L$5)</f>
        <v>0</v>
      </c>
    </row>
    <row r="372" spans="2:12" ht="30" customHeight="1" x14ac:dyDescent="0.25">
      <c r="B372" s="5">
        <f t="shared" si="15"/>
        <v>3.6700000000000242E-4</v>
      </c>
      <c r="C372" s="79"/>
      <c r="D372" s="79"/>
      <c r="E372" s="79"/>
      <c r="F372" s="79"/>
      <c r="H372" s="5">
        <f t="shared" si="16"/>
        <v>0</v>
      </c>
      <c r="I372" s="5">
        <f t="shared" si="17"/>
        <v>3.6700000000000242E-4</v>
      </c>
      <c r="J372" s="5">
        <f>COUNTIFS('C-E'!$F$6:$F$994,PCMSO!C372)</f>
        <v>0</v>
      </c>
      <c r="K372" s="5">
        <f>COUNTIFS('C-E'!$F$6:$F$994,PCMSO!$C372,'C-E'!$I$6:$I$994,PCMSO!K$5)</f>
        <v>0</v>
      </c>
      <c r="L372" s="5">
        <f>COUNTIFS('C-E'!$F$6:$F$994,PCMSO!$C372,'C-E'!$I$6:$I$994,PCMSO!L$5)</f>
        <v>0</v>
      </c>
    </row>
    <row r="373" spans="2:12" ht="30" customHeight="1" x14ac:dyDescent="0.25">
      <c r="B373" s="5">
        <f t="shared" si="15"/>
        <v>3.6800000000000244E-4</v>
      </c>
      <c r="C373" s="79"/>
      <c r="D373" s="79"/>
      <c r="E373" s="79"/>
      <c r="F373" s="79"/>
      <c r="H373" s="5">
        <f t="shared" si="16"/>
        <v>0</v>
      </c>
      <c r="I373" s="5">
        <f t="shared" si="17"/>
        <v>3.6800000000000244E-4</v>
      </c>
      <c r="J373" s="5">
        <f>COUNTIFS('C-E'!$F$6:$F$994,PCMSO!C373)</f>
        <v>0</v>
      </c>
      <c r="K373" s="5">
        <f>COUNTIFS('C-E'!$F$6:$F$994,PCMSO!$C373,'C-E'!$I$6:$I$994,PCMSO!K$5)</f>
        <v>0</v>
      </c>
      <c r="L373" s="5">
        <f>COUNTIFS('C-E'!$F$6:$F$994,PCMSO!$C373,'C-E'!$I$6:$I$994,PCMSO!L$5)</f>
        <v>0</v>
      </c>
    </row>
    <row r="374" spans="2:12" ht="30" customHeight="1" x14ac:dyDescent="0.25">
      <c r="B374" s="5">
        <f t="shared" si="15"/>
        <v>3.6900000000000246E-4</v>
      </c>
      <c r="C374" s="79"/>
      <c r="D374" s="79"/>
      <c r="E374" s="79"/>
      <c r="F374" s="79"/>
      <c r="H374" s="5">
        <f t="shared" si="16"/>
        <v>0</v>
      </c>
      <c r="I374" s="5">
        <f t="shared" si="17"/>
        <v>3.6900000000000246E-4</v>
      </c>
      <c r="J374" s="5">
        <f>COUNTIFS('C-E'!$F$6:$F$994,PCMSO!C374)</f>
        <v>0</v>
      </c>
      <c r="K374" s="5">
        <f>COUNTIFS('C-E'!$F$6:$F$994,PCMSO!$C374,'C-E'!$I$6:$I$994,PCMSO!K$5)</f>
        <v>0</v>
      </c>
      <c r="L374" s="5">
        <f>COUNTIFS('C-E'!$F$6:$F$994,PCMSO!$C374,'C-E'!$I$6:$I$994,PCMSO!L$5)</f>
        <v>0</v>
      </c>
    </row>
    <row r="375" spans="2:12" ht="30" customHeight="1" x14ac:dyDescent="0.25">
      <c r="B375" s="5">
        <f t="shared" si="15"/>
        <v>3.7000000000000249E-4</v>
      </c>
      <c r="C375" s="79"/>
      <c r="D375" s="79"/>
      <c r="E375" s="79"/>
      <c r="F375" s="79"/>
      <c r="H375" s="5">
        <f t="shared" si="16"/>
        <v>0</v>
      </c>
      <c r="I375" s="5">
        <f t="shared" si="17"/>
        <v>3.7000000000000249E-4</v>
      </c>
      <c r="J375" s="5">
        <f>COUNTIFS('C-E'!$F$6:$F$994,PCMSO!C375)</f>
        <v>0</v>
      </c>
      <c r="K375" s="5">
        <f>COUNTIFS('C-E'!$F$6:$F$994,PCMSO!$C375,'C-E'!$I$6:$I$994,PCMSO!K$5)</f>
        <v>0</v>
      </c>
      <c r="L375" s="5">
        <f>COUNTIFS('C-E'!$F$6:$F$994,PCMSO!$C375,'C-E'!$I$6:$I$994,PCMSO!L$5)</f>
        <v>0</v>
      </c>
    </row>
    <row r="376" spans="2:12" ht="30" customHeight="1" x14ac:dyDescent="0.25">
      <c r="B376" s="5">
        <f t="shared" si="15"/>
        <v>3.7100000000000251E-4</v>
      </c>
      <c r="C376" s="79"/>
      <c r="D376" s="79"/>
      <c r="E376" s="79"/>
      <c r="F376" s="79"/>
      <c r="H376" s="5">
        <f t="shared" si="16"/>
        <v>0</v>
      </c>
      <c r="I376" s="5">
        <f t="shared" si="17"/>
        <v>3.7100000000000251E-4</v>
      </c>
      <c r="J376" s="5">
        <f>COUNTIFS('C-E'!$F$6:$F$994,PCMSO!C376)</f>
        <v>0</v>
      </c>
      <c r="K376" s="5">
        <f>COUNTIFS('C-E'!$F$6:$F$994,PCMSO!$C376,'C-E'!$I$6:$I$994,PCMSO!K$5)</f>
        <v>0</v>
      </c>
      <c r="L376" s="5">
        <f>COUNTIFS('C-E'!$F$6:$F$994,PCMSO!$C376,'C-E'!$I$6:$I$994,PCMSO!L$5)</f>
        <v>0</v>
      </c>
    </row>
    <row r="377" spans="2:12" ht="30" customHeight="1" x14ac:dyDescent="0.25">
      <c r="B377" s="5">
        <f t="shared" si="15"/>
        <v>3.7200000000000254E-4</v>
      </c>
      <c r="C377" s="79"/>
      <c r="D377" s="79"/>
      <c r="E377" s="79"/>
      <c r="F377" s="79"/>
      <c r="H377" s="5">
        <f t="shared" si="16"/>
        <v>0</v>
      </c>
      <c r="I377" s="5">
        <f t="shared" si="17"/>
        <v>3.7200000000000254E-4</v>
      </c>
      <c r="J377" s="5">
        <f>COUNTIFS('C-E'!$F$6:$F$994,PCMSO!C377)</f>
        <v>0</v>
      </c>
      <c r="K377" s="5">
        <f>COUNTIFS('C-E'!$F$6:$F$994,PCMSO!$C377,'C-E'!$I$6:$I$994,PCMSO!K$5)</f>
        <v>0</v>
      </c>
      <c r="L377" s="5">
        <f>COUNTIFS('C-E'!$F$6:$F$994,PCMSO!$C377,'C-E'!$I$6:$I$994,PCMSO!L$5)</f>
        <v>0</v>
      </c>
    </row>
    <row r="378" spans="2:12" ht="30" customHeight="1" x14ac:dyDescent="0.25">
      <c r="B378" s="5">
        <f t="shared" si="15"/>
        <v>3.7300000000000256E-4</v>
      </c>
      <c r="C378" s="79"/>
      <c r="D378" s="79"/>
      <c r="E378" s="79"/>
      <c r="F378" s="79"/>
      <c r="H378" s="5">
        <f t="shared" si="16"/>
        <v>0</v>
      </c>
      <c r="I378" s="5">
        <f t="shared" si="17"/>
        <v>3.7300000000000256E-4</v>
      </c>
      <c r="J378" s="5">
        <f>COUNTIFS('C-E'!$F$6:$F$994,PCMSO!C378)</f>
        <v>0</v>
      </c>
      <c r="K378" s="5">
        <f>COUNTIFS('C-E'!$F$6:$F$994,PCMSO!$C378,'C-E'!$I$6:$I$994,PCMSO!K$5)</f>
        <v>0</v>
      </c>
      <c r="L378" s="5">
        <f>COUNTIFS('C-E'!$F$6:$F$994,PCMSO!$C378,'C-E'!$I$6:$I$994,PCMSO!L$5)</f>
        <v>0</v>
      </c>
    </row>
    <row r="379" spans="2:12" ht="30" customHeight="1" x14ac:dyDescent="0.25">
      <c r="B379" s="5">
        <f t="shared" si="15"/>
        <v>3.7400000000000259E-4</v>
      </c>
      <c r="C379" s="79"/>
      <c r="D379" s="79"/>
      <c r="E379" s="79"/>
      <c r="F379" s="79"/>
      <c r="H379" s="5">
        <f t="shared" si="16"/>
        <v>0</v>
      </c>
      <c r="I379" s="5">
        <f t="shared" si="17"/>
        <v>3.7400000000000259E-4</v>
      </c>
      <c r="J379" s="5">
        <f>COUNTIFS('C-E'!$F$6:$F$994,PCMSO!C379)</f>
        <v>0</v>
      </c>
      <c r="K379" s="5">
        <f>COUNTIFS('C-E'!$F$6:$F$994,PCMSO!$C379,'C-E'!$I$6:$I$994,PCMSO!K$5)</f>
        <v>0</v>
      </c>
      <c r="L379" s="5">
        <f>COUNTIFS('C-E'!$F$6:$F$994,PCMSO!$C379,'C-E'!$I$6:$I$994,PCMSO!L$5)</f>
        <v>0</v>
      </c>
    </row>
    <row r="380" spans="2:12" ht="30" customHeight="1" x14ac:dyDescent="0.25">
      <c r="B380" s="5">
        <f t="shared" si="15"/>
        <v>3.7500000000000261E-4</v>
      </c>
      <c r="C380" s="79"/>
      <c r="D380" s="79"/>
      <c r="E380" s="79"/>
      <c r="F380" s="79"/>
      <c r="H380" s="5">
        <f t="shared" si="16"/>
        <v>0</v>
      </c>
      <c r="I380" s="5">
        <f t="shared" si="17"/>
        <v>3.7500000000000261E-4</v>
      </c>
      <c r="J380" s="5">
        <f>COUNTIFS('C-E'!$F$6:$F$994,PCMSO!C380)</f>
        <v>0</v>
      </c>
      <c r="K380" s="5">
        <f>COUNTIFS('C-E'!$F$6:$F$994,PCMSO!$C380,'C-E'!$I$6:$I$994,PCMSO!K$5)</f>
        <v>0</v>
      </c>
      <c r="L380" s="5">
        <f>COUNTIFS('C-E'!$F$6:$F$994,PCMSO!$C380,'C-E'!$I$6:$I$994,PCMSO!L$5)</f>
        <v>0</v>
      </c>
    </row>
    <row r="381" spans="2:12" ht="30" customHeight="1" x14ac:dyDescent="0.25">
      <c r="B381" s="5">
        <f t="shared" si="15"/>
        <v>3.7600000000000263E-4</v>
      </c>
      <c r="C381" s="79"/>
      <c r="D381" s="79"/>
      <c r="E381" s="79"/>
      <c r="F381" s="79"/>
      <c r="H381" s="5">
        <f t="shared" si="16"/>
        <v>0</v>
      </c>
      <c r="I381" s="5">
        <f t="shared" si="17"/>
        <v>3.7600000000000263E-4</v>
      </c>
      <c r="J381" s="5">
        <f>COUNTIFS('C-E'!$F$6:$F$994,PCMSO!C381)</f>
        <v>0</v>
      </c>
      <c r="K381" s="5">
        <f>COUNTIFS('C-E'!$F$6:$F$994,PCMSO!$C381,'C-E'!$I$6:$I$994,PCMSO!K$5)</f>
        <v>0</v>
      </c>
      <c r="L381" s="5">
        <f>COUNTIFS('C-E'!$F$6:$F$994,PCMSO!$C381,'C-E'!$I$6:$I$994,PCMSO!L$5)</f>
        <v>0</v>
      </c>
    </row>
    <row r="382" spans="2:12" ht="30" customHeight="1" x14ac:dyDescent="0.25">
      <c r="B382" s="5">
        <f t="shared" si="15"/>
        <v>3.7700000000000266E-4</v>
      </c>
      <c r="C382" s="79"/>
      <c r="D382" s="79"/>
      <c r="E382" s="79"/>
      <c r="F382" s="79"/>
      <c r="H382" s="5">
        <f t="shared" si="16"/>
        <v>0</v>
      </c>
      <c r="I382" s="5">
        <f t="shared" si="17"/>
        <v>3.7700000000000266E-4</v>
      </c>
      <c r="J382" s="5">
        <f>COUNTIFS('C-E'!$F$6:$F$994,PCMSO!C382)</f>
        <v>0</v>
      </c>
      <c r="K382" s="5">
        <f>COUNTIFS('C-E'!$F$6:$F$994,PCMSO!$C382,'C-E'!$I$6:$I$994,PCMSO!K$5)</f>
        <v>0</v>
      </c>
      <c r="L382" s="5">
        <f>COUNTIFS('C-E'!$F$6:$F$994,PCMSO!$C382,'C-E'!$I$6:$I$994,PCMSO!L$5)</f>
        <v>0</v>
      </c>
    </row>
    <row r="383" spans="2:12" ht="30" customHeight="1" x14ac:dyDescent="0.25">
      <c r="B383" s="5">
        <f t="shared" si="15"/>
        <v>3.7800000000000268E-4</v>
      </c>
      <c r="C383" s="79"/>
      <c r="D383" s="79"/>
      <c r="E383" s="79"/>
      <c r="F383" s="79"/>
      <c r="H383" s="5">
        <f t="shared" si="16"/>
        <v>0</v>
      </c>
      <c r="I383" s="5">
        <f t="shared" si="17"/>
        <v>3.7800000000000268E-4</v>
      </c>
      <c r="J383" s="5">
        <f>COUNTIFS('C-E'!$F$6:$F$994,PCMSO!C383)</f>
        <v>0</v>
      </c>
      <c r="K383" s="5">
        <f>COUNTIFS('C-E'!$F$6:$F$994,PCMSO!$C383,'C-E'!$I$6:$I$994,PCMSO!K$5)</f>
        <v>0</v>
      </c>
      <c r="L383" s="5">
        <f>COUNTIFS('C-E'!$F$6:$F$994,PCMSO!$C383,'C-E'!$I$6:$I$994,PCMSO!L$5)</f>
        <v>0</v>
      </c>
    </row>
    <row r="384" spans="2:12" ht="30" customHeight="1" x14ac:dyDescent="0.25">
      <c r="B384" s="5">
        <f t="shared" si="15"/>
        <v>3.7900000000000271E-4</v>
      </c>
      <c r="C384" s="79"/>
      <c r="D384" s="79"/>
      <c r="E384" s="79"/>
      <c r="F384" s="79"/>
      <c r="H384" s="5">
        <f t="shared" si="16"/>
        <v>0</v>
      </c>
      <c r="I384" s="5">
        <f t="shared" si="17"/>
        <v>3.7900000000000271E-4</v>
      </c>
      <c r="J384" s="5">
        <f>COUNTIFS('C-E'!$F$6:$F$994,PCMSO!C384)</f>
        <v>0</v>
      </c>
      <c r="K384" s="5">
        <f>COUNTIFS('C-E'!$F$6:$F$994,PCMSO!$C384,'C-E'!$I$6:$I$994,PCMSO!K$5)</f>
        <v>0</v>
      </c>
      <c r="L384" s="5">
        <f>COUNTIFS('C-E'!$F$6:$F$994,PCMSO!$C384,'C-E'!$I$6:$I$994,PCMSO!L$5)</f>
        <v>0</v>
      </c>
    </row>
    <row r="385" spans="2:12" ht="30" customHeight="1" x14ac:dyDescent="0.25">
      <c r="B385" s="5">
        <f t="shared" si="15"/>
        <v>3.8000000000000273E-4</v>
      </c>
      <c r="C385" s="79"/>
      <c r="D385" s="79"/>
      <c r="E385" s="79"/>
      <c r="F385" s="79"/>
      <c r="H385" s="5">
        <f t="shared" si="16"/>
        <v>0</v>
      </c>
      <c r="I385" s="5">
        <f t="shared" si="17"/>
        <v>3.8000000000000273E-4</v>
      </c>
      <c r="J385" s="5">
        <f>COUNTIFS('C-E'!$F$6:$F$994,PCMSO!C385)</f>
        <v>0</v>
      </c>
      <c r="K385" s="5">
        <f>COUNTIFS('C-E'!$F$6:$F$994,PCMSO!$C385,'C-E'!$I$6:$I$994,PCMSO!K$5)</f>
        <v>0</v>
      </c>
      <c r="L385" s="5">
        <f>COUNTIFS('C-E'!$F$6:$F$994,PCMSO!$C385,'C-E'!$I$6:$I$994,PCMSO!L$5)</f>
        <v>0</v>
      </c>
    </row>
    <row r="386" spans="2:12" ht="30" customHeight="1" x14ac:dyDescent="0.25">
      <c r="B386" s="5">
        <f t="shared" si="15"/>
        <v>3.8100000000000276E-4</v>
      </c>
      <c r="C386" s="79"/>
      <c r="D386" s="79"/>
      <c r="E386" s="79"/>
      <c r="F386" s="79"/>
      <c r="H386" s="5">
        <f t="shared" si="16"/>
        <v>0</v>
      </c>
      <c r="I386" s="5">
        <f t="shared" si="17"/>
        <v>3.8100000000000276E-4</v>
      </c>
      <c r="J386" s="5">
        <f>COUNTIFS('C-E'!$F$6:$F$994,PCMSO!C386)</f>
        <v>0</v>
      </c>
      <c r="K386" s="5">
        <f>COUNTIFS('C-E'!$F$6:$F$994,PCMSO!$C386,'C-E'!$I$6:$I$994,PCMSO!K$5)</f>
        <v>0</v>
      </c>
      <c r="L386" s="5">
        <f>COUNTIFS('C-E'!$F$6:$F$994,PCMSO!$C386,'C-E'!$I$6:$I$994,PCMSO!L$5)</f>
        <v>0</v>
      </c>
    </row>
    <row r="387" spans="2:12" ht="30" customHeight="1" x14ac:dyDescent="0.25">
      <c r="B387" s="5">
        <f t="shared" si="15"/>
        <v>3.8200000000000278E-4</v>
      </c>
      <c r="C387" s="79"/>
      <c r="D387" s="79"/>
      <c r="E387" s="79"/>
      <c r="F387" s="79"/>
      <c r="H387" s="5">
        <f t="shared" si="16"/>
        <v>0</v>
      </c>
      <c r="I387" s="5">
        <f t="shared" si="17"/>
        <v>3.8200000000000278E-4</v>
      </c>
      <c r="J387" s="5">
        <f>COUNTIFS('C-E'!$F$6:$F$994,PCMSO!C387)</f>
        <v>0</v>
      </c>
      <c r="K387" s="5">
        <f>COUNTIFS('C-E'!$F$6:$F$994,PCMSO!$C387,'C-E'!$I$6:$I$994,PCMSO!K$5)</f>
        <v>0</v>
      </c>
      <c r="L387" s="5">
        <f>COUNTIFS('C-E'!$F$6:$F$994,PCMSO!$C387,'C-E'!$I$6:$I$994,PCMSO!L$5)</f>
        <v>0</v>
      </c>
    </row>
    <row r="388" spans="2:12" ht="30" customHeight="1" x14ac:dyDescent="0.25">
      <c r="B388" s="5">
        <f t="shared" si="15"/>
        <v>3.830000000000028E-4</v>
      </c>
      <c r="C388" s="79"/>
      <c r="D388" s="79"/>
      <c r="E388" s="79"/>
      <c r="F388" s="79"/>
      <c r="H388" s="5">
        <f t="shared" si="16"/>
        <v>0</v>
      </c>
      <c r="I388" s="5">
        <f t="shared" si="17"/>
        <v>3.830000000000028E-4</v>
      </c>
      <c r="J388" s="5">
        <f>COUNTIFS('C-E'!$F$6:$F$994,PCMSO!C388)</f>
        <v>0</v>
      </c>
      <c r="K388" s="5">
        <f>COUNTIFS('C-E'!$F$6:$F$994,PCMSO!$C388,'C-E'!$I$6:$I$994,PCMSO!K$5)</f>
        <v>0</v>
      </c>
      <c r="L388" s="5">
        <f>COUNTIFS('C-E'!$F$6:$F$994,PCMSO!$C388,'C-E'!$I$6:$I$994,PCMSO!L$5)</f>
        <v>0</v>
      </c>
    </row>
    <row r="389" spans="2:12" ht="30" customHeight="1" x14ac:dyDescent="0.25">
      <c r="B389" s="5">
        <f t="shared" si="15"/>
        <v>3.8400000000000283E-4</v>
      </c>
      <c r="C389" s="79"/>
      <c r="D389" s="79"/>
      <c r="E389" s="79"/>
      <c r="F389" s="79"/>
      <c r="H389" s="5">
        <f t="shared" si="16"/>
        <v>0</v>
      </c>
      <c r="I389" s="5">
        <f t="shared" si="17"/>
        <v>3.8400000000000283E-4</v>
      </c>
      <c r="J389" s="5">
        <f>COUNTIFS('C-E'!$F$6:$F$994,PCMSO!C389)</f>
        <v>0</v>
      </c>
      <c r="K389" s="5">
        <f>COUNTIFS('C-E'!$F$6:$F$994,PCMSO!$C389,'C-E'!$I$6:$I$994,PCMSO!K$5)</f>
        <v>0</v>
      </c>
      <c r="L389" s="5">
        <f>COUNTIFS('C-E'!$F$6:$F$994,PCMSO!$C389,'C-E'!$I$6:$I$994,PCMSO!L$5)</f>
        <v>0</v>
      </c>
    </row>
    <row r="390" spans="2:12" ht="30" customHeight="1" x14ac:dyDescent="0.25">
      <c r="B390" s="5">
        <f t="shared" ref="B390:B453" si="18">SUM(I390:J390)</f>
        <v>3.8500000000000285E-4</v>
      </c>
      <c r="C390" s="79"/>
      <c r="D390" s="79"/>
      <c r="E390" s="79"/>
      <c r="F390" s="79"/>
      <c r="H390" s="5">
        <f t="shared" si="16"/>
        <v>0</v>
      </c>
      <c r="I390" s="5">
        <f t="shared" si="17"/>
        <v>3.8500000000000285E-4</v>
      </c>
      <c r="J390" s="5">
        <f>COUNTIFS('C-E'!$F$6:$F$994,PCMSO!C390)</f>
        <v>0</v>
      </c>
      <c r="K390" s="5">
        <f>COUNTIFS('C-E'!$F$6:$F$994,PCMSO!$C390,'C-E'!$I$6:$I$994,PCMSO!K$5)</f>
        <v>0</v>
      </c>
      <c r="L390" s="5">
        <f>COUNTIFS('C-E'!$F$6:$F$994,PCMSO!$C390,'C-E'!$I$6:$I$994,PCMSO!L$5)</f>
        <v>0</v>
      </c>
    </row>
    <row r="391" spans="2:12" ht="30" customHeight="1" x14ac:dyDescent="0.25">
      <c r="B391" s="5">
        <f t="shared" si="18"/>
        <v>3.8600000000000288E-4</v>
      </c>
      <c r="C391" s="79"/>
      <c r="D391" s="79"/>
      <c r="E391" s="79"/>
      <c r="F391" s="79"/>
      <c r="H391" s="5">
        <f t="shared" ref="H391:H454" si="19">C391</f>
        <v>0</v>
      </c>
      <c r="I391" s="5">
        <f t="shared" si="17"/>
        <v>3.8600000000000288E-4</v>
      </c>
      <c r="J391" s="5">
        <f>COUNTIFS('C-E'!$F$6:$F$994,PCMSO!C391)</f>
        <v>0</v>
      </c>
      <c r="K391" s="5">
        <f>COUNTIFS('C-E'!$F$6:$F$994,PCMSO!$C391,'C-E'!$I$6:$I$994,PCMSO!K$5)</f>
        <v>0</v>
      </c>
      <c r="L391" s="5">
        <f>COUNTIFS('C-E'!$F$6:$F$994,PCMSO!$C391,'C-E'!$I$6:$I$994,PCMSO!L$5)</f>
        <v>0</v>
      </c>
    </row>
    <row r="392" spans="2:12" ht="30" customHeight="1" x14ac:dyDescent="0.25">
      <c r="B392" s="5">
        <f t="shared" si="18"/>
        <v>3.870000000000029E-4</v>
      </c>
      <c r="C392" s="79"/>
      <c r="D392" s="79"/>
      <c r="E392" s="79"/>
      <c r="F392" s="79"/>
      <c r="H392" s="5">
        <f t="shared" si="19"/>
        <v>0</v>
      </c>
      <c r="I392" s="5">
        <f t="shared" ref="I392:I455" si="20">I391+$I$6</f>
        <v>3.870000000000029E-4</v>
      </c>
      <c r="J392" s="5">
        <f>COUNTIFS('C-E'!$F$6:$F$994,PCMSO!C392)</f>
        <v>0</v>
      </c>
      <c r="K392" s="5">
        <f>COUNTIFS('C-E'!$F$6:$F$994,PCMSO!$C392,'C-E'!$I$6:$I$994,PCMSO!K$5)</f>
        <v>0</v>
      </c>
      <c r="L392" s="5">
        <f>COUNTIFS('C-E'!$F$6:$F$994,PCMSO!$C392,'C-E'!$I$6:$I$994,PCMSO!L$5)</f>
        <v>0</v>
      </c>
    </row>
    <row r="393" spans="2:12" ht="30" customHeight="1" x14ac:dyDescent="0.25">
      <c r="B393" s="5">
        <f t="shared" si="18"/>
        <v>3.8800000000000293E-4</v>
      </c>
      <c r="C393" s="79"/>
      <c r="D393" s="79"/>
      <c r="E393" s="79"/>
      <c r="F393" s="79"/>
      <c r="H393" s="5">
        <f t="shared" si="19"/>
        <v>0</v>
      </c>
      <c r="I393" s="5">
        <f t="shared" si="20"/>
        <v>3.8800000000000293E-4</v>
      </c>
      <c r="J393" s="5">
        <f>COUNTIFS('C-E'!$F$6:$F$994,PCMSO!C393)</f>
        <v>0</v>
      </c>
      <c r="K393" s="5">
        <f>COUNTIFS('C-E'!$F$6:$F$994,PCMSO!$C393,'C-E'!$I$6:$I$994,PCMSO!K$5)</f>
        <v>0</v>
      </c>
      <c r="L393" s="5">
        <f>COUNTIFS('C-E'!$F$6:$F$994,PCMSO!$C393,'C-E'!$I$6:$I$994,PCMSO!L$5)</f>
        <v>0</v>
      </c>
    </row>
    <row r="394" spans="2:12" ht="30" customHeight="1" x14ac:dyDescent="0.25">
      <c r="B394" s="5">
        <f t="shared" si="18"/>
        <v>3.8900000000000295E-4</v>
      </c>
      <c r="C394" s="79"/>
      <c r="D394" s="79"/>
      <c r="E394" s="79"/>
      <c r="F394" s="79"/>
      <c r="H394" s="5">
        <f t="shared" si="19"/>
        <v>0</v>
      </c>
      <c r="I394" s="5">
        <f t="shared" si="20"/>
        <v>3.8900000000000295E-4</v>
      </c>
      <c r="J394" s="5">
        <f>COUNTIFS('C-E'!$F$6:$F$994,PCMSO!C394)</f>
        <v>0</v>
      </c>
      <c r="K394" s="5">
        <f>COUNTIFS('C-E'!$F$6:$F$994,PCMSO!$C394,'C-E'!$I$6:$I$994,PCMSO!K$5)</f>
        <v>0</v>
      </c>
      <c r="L394" s="5">
        <f>COUNTIFS('C-E'!$F$6:$F$994,PCMSO!$C394,'C-E'!$I$6:$I$994,PCMSO!L$5)</f>
        <v>0</v>
      </c>
    </row>
    <row r="395" spans="2:12" ht="30" customHeight="1" x14ac:dyDescent="0.25">
      <c r="B395" s="5">
        <f t="shared" si="18"/>
        <v>3.9000000000000297E-4</v>
      </c>
      <c r="C395" s="79"/>
      <c r="D395" s="79"/>
      <c r="E395" s="79"/>
      <c r="F395" s="79"/>
      <c r="H395" s="5">
        <f t="shared" si="19"/>
        <v>0</v>
      </c>
      <c r="I395" s="5">
        <f t="shared" si="20"/>
        <v>3.9000000000000297E-4</v>
      </c>
      <c r="J395" s="5">
        <f>COUNTIFS('C-E'!$F$6:$F$994,PCMSO!C395)</f>
        <v>0</v>
      </c>
      <c r="K395" s="5">
        <f>COUNTIFS('C-E'!$F$6:$F$994,PCMSO!$C395,'C-E'!$I$6:$I$994,PCMSO!K$5)</f>
        <v>0</v>
      </c>
      <c r="L395" s="5">
        <f>COUNTIFS('C-E'!$F$6:$F$994,PCMSO!$C395,'C-E'!$I$6:$I$994,PCMSO!L$5)</f>
        <v>0</v>
      </c>
    </row>
    <row r="396" spans="2:12" ht="30" customHeight="1" x14ac:dyDescent="0.25">
      <c r="B396" s="5">
        <f t="shared" si="18"/>
        <v>3.91000000000003E-4</v>
      </c>
      <c r="C396" s="79"/>
      <c r="D396" s="79"/>
      <c r="E396" s="79"/>
      <c r="F396" s="79"/>
      <c r="H396" s="5">
        <f t="shared" si="19"/>
        <v>0</v>
      </c>
      <c r="I396" s="5">
        <f t="shared" si="20"/>
        <v>3.91000000000003E-4</v>
      </c>
      <c r="J396" s="5">
        <f>COUNTIFS('C-E'!$F$6:$F$994,PCMSO!C396)</f>
        <v>0</v>
      </c>
      <c r="K396" s="5">
        <f>COUNTIFS('C-E'!$F$6:$F$994,PCMSO!$C396,'C-E'!$I$6:$I$994,PCMSO!K$5)</f>
        <v>0</v>
      </c>
      <c r="L396" s="5">
        <f>COUNTIFS('C-E'!$F$6:$F$994,PCMSO!$C396,'C-E'!$I$6:$I$994,PCMSO!L$5)</f>
        <v>0</v>
      </c>
    </row>
    <row r="397" spans="2:12" ht="30" customHeight="1" x14ac:dyDescent="0.25">
      <c r="B397" s="5">
        <f t="shared" si="18"/>
        <v>3.9200000000000302E-4</v>
      </c>
      <c r="C397" s="79"/>
      <c r="D397" s="79"/>
      <c r="E397" s="79"/>
      <c r="F397" s="79"/>
      <c r="H397" s="5">
        <f t="shared" si="19"/>
        <v>0</v>
      </c>
      <c r="I397" s="5">
        <f t="shared" si="20"/>
        <v>3.9200000000000302E-4</v>
      </c>
      <c r="J397" s="5">
        <f>COUNTIFS('C-E'!$F$6:$F$994,PCMSO!C397)</f>
        <v>0</v>
      </c>
      <c r="K397" s="5">
        <f>COUNTIFS('C-E'!$F$6:$F$994,PCMSO!$C397,'C-E'!$I$6:$I$994,PCMSO!K$5)</f>
        <v>0</v>
      </c>
      <c r="L397" s="5">
        <f>COUNTIFS('C-E'!$F$6:$F$994,PCMSO!$C397,'C-E'!$I$6:$I$994,PCMSO!L$5)</f>
        <v>0</v>
      </c>
    </row>
    <row r="398" spans="2:12" ht="30" customHeight="1" x14ac:dyDescent="0.25">
      <c r="B398" s="5">
        <f t="shared" si="18"/>
        <v>3.9300000000000305E-4</v>
      </c>
      <c r="C398" s="79"/>
      <c r="D398" s="79"/>
      <c r="E398" s="79"/>
      <c r="F398" s="79"/>
      <c r="H398" s="5">
        <f t="shared" si="19"/>
        <v>0</v>
      </c>
      <c r="I398" s="5">
        <f t="shared" si="20"/>
        <v>3.9300000000000305E-4</v>
      </c>
      <c r="J398" s="5">
        <f>COUNTIFS('C-E'!$F$6:$F$994,PCMSO!C398)</f>
        <v>0</v>
      </c>
      <c r="K398" s="5">
        <f>COUNTIFS('C-E'!$F$6:$F$994,PCMSO!$C398,'C-E'!$I$6:$I$994,PCMSO!K$5)</f>
        <v>0</v>
      </c>
      <c r="L398" s="5">
        <f>COUNTIFS('C-E'!$F$6:$F$994,PCMSO!$C398,'C-E'!$I$6:$I$994,PCMSO!L$5)</f>
        <v>0</v>
      </c>
    </row>
    <row r="399" spans="2:12" ht="30" customHeight="1" x14ac:dyDescent="0.25">
      <c r="B399" s="5">
        <f t="shared" si="18"/>
        <v>3.9400000000000307E-4</v>
      </c>
      <c r="C399" s="79"/>
      <c r="D399" s="79"/>
      <c r="E399" s="79"/>
      <c r="F399" s="79"/>
      <c r="H399" s="5">
        <f t="shared" si="19"/>
        <v>0</v>
      </c>
      <c r="I399" s="5">
        <f t="shared" si="20"/>
        <v>3.9400000000000307E-4</v>
      </c>
      <c r="J399" s="5">
        <f>COUNTIFS('C-E'!$F$6:$F$994,PCMSO!C399)</f>
        <v>0</v>
      </c>
      <c r="K399" s="5">
        <f>COUNTIFS('C-E'!$F$6:$F$994,PCMSO!$C399,'C-E'!$I$6:$I$994,PCMSO!K$5)</f>
        <v>0</v>
      </c>
      <c r="L399" s="5">
        <f>COUNTIFS('C-E'!$F$6:$F$994,PCMSO!$C399,'C-E'!$I$6:$I$994,PCMSO!L$5)</f>
        <v>0</v>
      </c>
    </row>
    <row r="400" spans="2:12" ht="30" customHeight="1" x14ac:dyDescent="0.25">
      <c r="B400" s="5">
        <f t="shared" si="18"/>
        <v>3.950000000000031E-4</v>
      </c>
      <c r="C400" s="79"/>
      <c r="D400" s="79"/>
      <c r="E400" s="79"/>
      <c r="F400" s="79"/>
      <c r="H400" s="5">
        <f t="shared" si="19"/>
        <v>0</v>
      </c>
      <c r="I400" s="5">
        <f t="shared" si="20"/>
        <v>3.950000000000031E-4</v>
      </c>
      <c r="J400" s="5">
        <f>COUNTIFS('C-E'!$F$6:$F$994,PCMSO!C400)</f>
        <v>0</v>
      </c>
      <c r="K400" s="5">
        <f>COUNTIFS('C-E'!$F$6:$F$994,PCMSO!$C400,'C-E'!$I$6:$I$994,PCMSO!K$5)</f>
        <v>0</v>
      </c>
      <c r="L400" s="5">
        <f>COUNTIFS('C-E'!$F$6:$F$994,PCMSO!$C400,'C-E'!$I$6:$I$994,PCMSO!L$5)</f>
        <v>0</v>
      </c>
    </row>
    <row r="401" spans="2:12" ht="30" customHeight="1" x14ac:dyDescent="0.25">
      <c r="B401" s="5">
        <f t="shared" si="18"/>
        <v>3.9600000000000312E-4</v>
      </c>
      <c r="C401" s="79"/>
      <c r="D401" s="79"/>
      <c r="E401" s="79"/>
      <c r="F401" s="79"/>
      <c r="H401" s="5">
        <f t="shared" si="19"/>
        <v>0</v>
      </c>
      <c r="I401" s="5">
        <f t="shared" si="20"/>
        <v>3.9600000000000312E-4</v>
      </c>
      <c r="J401" s="5">
        <f>COUNTIFS('C-E'!$F$6:$F$994,PCMSO!C401)</f>
        <v>0</v>
      </c>
      <c r="K401" s="5">
        <f>COUNTIFS('C-E'!$F$6:$F$994,PCMSO!$C401,'C-E'!$I$6:$I$994,PCMSO!K$5)</f>
        <v>0</v>
      </c>
      <c r="L401" s="5">
        <f>COUNTIFS('C-E'!$F$6:$F$994,PCMSO!$C401,'C-E'!$I$6:$I$994,PCMSO!L$5)</f>
        <v>0</v>
      </c>
    </row>
    <row r="402" spans="2:12" ht="30" customHeight="1" x14ac:dyDescent="0.25">
      <c r="B402" s="5">
        <f t="shared" si="18"/>
        <v>3.9700000000000314E-4</v>
      </c>
      <c r="C402" s="79"/>
      <c r="D402" s="79"/>
      <c r="E402" s="79"/>
      <c r="F402" s="79"/>
      <c r="H402" s="5">
        <f t="shared" si="19"/>
        <v>0</v>
      </c>
      <c r="I402" s="5">
        <f t="shared" si="20"/>
        <v>3.9700000000000314E-4</v>
      </c>
      <c r="J402" s="5">
        <f>COUNTIFS('C-E'!$F$6:$F$994,PCMSO!C402)</f>
        <v>0</v>
      </c>
      <c r="K402" s="5">
        <f>COUNTIFS('C-E'!$F$6:$F$994,PCMSO!$C402,'C-E'!$I$6:$I$994,PCMSO!K$5)</f>
        <v>0</v>
      </c>
      <c r="L402" s="5">
        <f>COUNTIFS('C-E'!$F$6:$F$994,PCMSO!$C402,'C-E'!$I$6:$I$994,PCMSO!L$5)</f>
        <v>0</v>
      </c>
    </row>
    <row r="403" spans="2:12" ht="30" customHeight="1" x14ac:dyDescent="0.25">
      <c r="B403" s="5">
        <f t="shared" si="18"/>
        <v>3.9800000000000317E-4</v>
      </c>
      <c r="C403" s="79"/>
      <c r="D403" s="79"/>
      <c r="E403" s="79"/>
      <c r="F403" s="79"/>
      <c r="H403" s="5">
        <f t="shared" si="19"/>
        <v>0</v>
      </c>
      <c r="I403" s="5">
        <f t="shared" si="20"/>
        <v>3.9800000000000317E-4</v>
      </c>
      <c r="J403" s="5">
        <f>COUNTIFS('C-E'!$F$6:$F$994,PCMSO!C403)</f>
        <v>0</v>
      </c>
      <c r="K403" s="5">
        <f>COUNTIFS('C-E'!$F$6:$F$994,PCMSO!$C403,'C-E'!$I$6:$I$994,PCMSO!K$5)</f>
        <v>0</v>
      </c>
      <c r="L403" s="5">
        <f>COUNTIFS('C-E'!$F$6:$F$994,PCMSO!$C403,'C-E'!$I$6:$I$994,PCMSO!L$5)</f>
        <v>0</v>
      </c>
    </row>
    <row r="404" spans="2:12" ht="30" customHeight="1" x14ac:dyDescent="0.25">
      <c r="B404" s="5">
        <f t="shared" si="18"/>
        <v>3.9900000000000319E-4</v>
      </c>
      <c r="C404" s="79"/>
      <c r="D404" s="79"/>
      <c r="E404" s="79"/>
      <c r="F404" s="79"/>
      <c r="H404" s="5">
        <f t="shared" si="19"/>
        <v>0</v>
      </c>
      <c r="I404" s="5">
        <f t="shared" si="20"/>
        <v>3.9900000000000319E-4</v>
      </c>
      <c r="J404" s="5">
        <f>COUNTIFS('C-E'!$F$6:$F$994,PCMSO!C404)</f>
        <v>0</v>
      </c>
      <c r="K404" s="5">
        <f>COUNTIFS('C-E'!$F$6:$F$994,PCMSO!$C404,'C-E'!$I$6:$I$994,PCMSO!K$5)</f>
        <v>0</v>
      </c>
      <c r="L404" s="5">
        <f>COUNTIFS('C-E'!$F$6:$F$994,PCMSO!$C404,'C-E'!$I$6:$I$994,PCMSO!L$5)</f>
        <v>0</v>
      </c>
    </row>
    <row r="405" spans="2:12" ht="30" customHeight="1" x14ac:dyDescent="0.25">
      <c r="B405" s="5">
        <f t="shared" si="18"/>
        <v>4.0000000000000322E-4</v>
      </c>
      <c r="C405" s="79"/>
      <c r="D405" s="79"/>
      <c r="E405" s="79"/>
      <c r="F405" s="79"/>
      <c r="H405" s="5">
        <f t="shared" si="19"/>
        <v>0</v>
      </c>
      <c r="I405" s="5">
        <f t="shared" si="20"/>
        <v>4.0000000000000322E-4</v>
      </c>
      <c r="J405" s="5">
        <f>COUNTIFS('C-E'!$F$6:$F$994,PCMSO!C405)</f>
        <v>0</v>
      </c>
      <c r="K405" s="5">
        <f>COUNTIFS('C-E'!$F$6:$F$994,PCMSO!$C405,'C-E'!$I$6:$I$994,PCMSO!K$5)</f>
        <v>0</v>
      </c>
      <c r="L405" s="5">
        <f>COUNTIFS('C-E'!$F$6:$F$994,PCMSO!$C405,'C-E'!$I$6:$I$994,PCMSO!L$5)</f>
        <v>0</v>
      </c>
    </row>
    <row r="406" spans="2:12" ht="30" customHeight="1" x14ac:dyDescent="0.25">
      <c r="B406" s="5">
        <f t="shared" si="18"/>
        <v>4.0100000000000324E-4</v>
      </c>
      <c r="C406" s="79"/>
      <c r="D406" s="79"/>
      <c r="E406" s="79"/>
      <c r="F406" s="79"/>
      <c r="H406" s="5">
        <f t="shared" si="19"/>
        <v>0</v>
      </c>
      <c r="I406" s="5">
        <f t="shared" si="20"/>
        <v>4.0100000000000324E-4</v>
      </c>
      <c r="J406" s="5">
        <f>COUNTIFS('C-E'!$F$6:$F$994,PCMSO!C406)</f>
        <v>0</v>
      </c>
      <c r="K406" s="5">
        <f>COUNTIFS('C-E'!$F$6:$F$994,PCMSO!$C406,'C-E'!$I$6:$I$994,PCMSO!K$5)</f>
        <v>0</v>
      </c>
      <c r="L406" s="5">
        <f>COUNTIFS('C-E'!$F$6:$F$994,PCMSO!$C406,'C-E'!$I$6:$I$994,PCMSO!L$5)</f>
        <v>0</v>
      </c>
    </row>
    <row r="407" spans="2:12" ht="30" customHeight="1" x14ac:dyDescent="0.25">
      <c r="B407" s="5">
        <f t="shared" si="18"/>
        <v>4.0200000000000327E-4</v>
      </c>
      <c r="C407" s="79"/>
      <c r="D407" s="79"/>
      <c r="E407" s="79"/>
      <c r="F407" s="79"/>
      <c r="H407" s="5">
        <f t="shared" si="19"/>
        <v>0</v>
      </c>
      <c r="I407" s="5">
        <f t="shared" si="20"/>
        <v>4.0200000000000327E-4</v>
      </c>
      <c r="J407" s="5">
        <f>COUNTIFS('C-E'!$F$6:$F$994,PCMSO!C407)</f>
        <v>0</v>
      </c>
      <c r="K407" s="5">
        <f>COUNTIFS('C-E'!$F$6:$F$994,PCMSO!$C407,'C-E'!$I$6:$I$994,PCMSO!K$5)</f>
        <v>0</v>
      </c>
      <c r="L407" s="5">
        <f>COUNTIFS('C-E'!$F$6:$F$994,PCMSO!$C407,'C-E'!$I$6:$I$994,PCMSO!L$5)</f>
        <v>0</v>
      </c>
    </row>
    <row r="408" spans="2:12" ht="30" customHeight="1" x14ac:dyDescent="0.25">
      <c r="B408" s="5">
        <f t="shared" si="18"/>
        <v>4.0300000000000329E-4</v>
      </c>
      <c r="C408" s="79"/>
      <c r="D408" s="79"/>
      <c r="E408" s="79"/>
      <c r="F408" s="79"/>
      <c r="H408" s="5">
        <f t="shared" si="19"/>
        <v>0</v>
      </c>
      <c r="I408" s="5">
        <f t="shared" si="20"/>
        <v>4.0300000000000329E-4</v>
      </c>
      <c r="J408" s="5">
        <f>COUNTIFS('C-E'!$F$6:$F$994,PCMSO!C408)</f>
        <v>0</v>
      </c>
      <c r="K408" s="5">
        <f>COUNTIFS('C-E'!$F$6:$F$994,PCMSO!$C408,'C-E'!$I$6:$I$994,PCMSO!K$5)</f>
        <v>0</v>
      </c>
      <c r="L408" s="5">
        <f>COUNTIFS('C-E'!$F$6:$F$994,PCMSO!$C408,'C-E'!$I$6:$I$994,PCMSO!L$5)</f>
        <v>0</v>
      </c>
    </row>
    <row r="409" spans="2:12" ht="30" customHeight="1" x14ac:dyDescent="0.25">
      <c r="B409" s="5">
        <f t="shared" si="18"/>
        <v>4.0400000000000331E-4</v>
      </c>
      <c r="C409" s="79"/>
      <c r="D409" s="79"/>
      <c r="E409" s="79"/>
      <c r="F409" s="79"/>
      <c r="H409" s="5">
        <f t="shared" si="19"/>
        <v>0</v>
      </c>
      <c r="I409" s="5">
        <f t="shared" si="20"/>
        <v>4.0400000000000331E-4</v>
      </c>
      <c r="J409" s="5">
        <f>COUNTIFS('C-E'!$F$6:$F$994,PCMSO!C409)</f>
        <v>0</v>
      </c>
      <c r="K409" s="5">
        <f>COUNTIFS('C-E'!$F$6:$F$994,PCMSO!$C409,'C-E'!$I$6:$I$994,PCMSO!K$5)</f>
        <v>0</v>
      </c>
      <c r="L409" s="5">
        <f>COUNTIFS('C-E'!$F$6:$F$994,PCMSO!$C409,'C-E'!$I$6:$I$994,PCMSO!L$5)</f>
        <v>0</v>
      </c>
    </row>
    <row r="410" spans="2:12" ht="30" customHeight="1" x14ac:dyDescent="0.25">
      <c r="B410" s="5">
        <f t="shared" si="18"/>
        <v>4.0500000000000334E-4</v>
      </c>
      <c r="C410" s="79"/>
      <c r="D410" s="79"/>
      <c r="E410" s="79"/>
      <c r="F410" s="79"/>
      <c r="H410" s="5">
        <f t="shared" si="19"/>
        <v>0</v>
      </c>
      <c r="I410" s="5">
        <f t="shared" si="20"/>
        <v>4.0500000000000334E-4</v>
      </c>
      <c r="J410" s="5">
        <f>COUNTIFS('C-E'!$F$6:$F$994,PCMSO!C410)</f>
        <v>0</v>
      </c>
      <c r="K410" s="5">
        <f>COUNTIFS('C-E'!$F$6:$F$994,PCMSO!$C410,'C-E'!$I$6:$I$994,PCMSO!K$5)</f>
        <v>0</v>
      </c>
      <c r="L410" s="5">
        <f>COUNTIFS('C-E'!$F$6:$F$994,PCMSO!$C410,'C-E'!$I$6:$I$994,PCMSO!L$5)</f>
        <v>0</v>
      </c>
    </row>
    <row r="411" spans="2:12" ht="30" customHeight="1" x14ac:dyDescent="0.25">
      <c r="B411" s="5">
        <f t="shared" si="18"/>
        <v>4.0600000000000336E-4</v>
      </c>
      <c r="C411" s="79"/>
      <c r="D411" s="79"/>
      <c r="E411" s="79"/>
      <c r="F411" s="79"/>
      <c r="H411" s="5">
        <f t="shared" si="19"/>
        <v>0</v>
      </c>
      <c r="I411" s="5">
        <f t="shared" si="20"/>
        <v>4.0600000000000336E-4</v>
      </c>
      <c r="J411" s="5">
        <f>COUNTIFS('C-E'!$F$6:$F$994,PCMSO!C411)</f>
        <v>0</v>
      </c>
      <c r="K411" s="5">
        <f>COUNTIFS('C-E'!$F$6:$F$994,PCMSO!$C411,'C-E'!$I$6:$I$994,PCMSO!K$5)</f>
        <v>0</v>
      </c>
      <c r="L411" s="5">
        <f>COUNTIFS('C-E'!$F$6:$F$994,PCMSO!$C411,'C-E'!$I$6:$I$994,PCMSO!L$5)</f>
        <v>0</v>
      </c>
    </row>
    <row r="412" spans="2:12" ht="30" customHeight="1" x14ac:dyDescent="0.25">
      <c r="B412" s="5">
        <f t="shared" si="18"/>
        <v>4.0700000000000339E-4</v>
      </c>
      <c r="C412" s="79"/>
      <c r="D412" s="79"/>
      <c r="E412" s="79"/>
      <c r="F412" s="79"/>
      <c r="H412" s="5">
        <f t="shared" si="19"/>
        <v>0</v>
      </c>
      <c r="I412" s="5">
        <f t="shared" si="20"/>
        <v>4.0700000000000339E-4</v>
      </c>
      <c r="J412" s="5">
        <f>COUNTIFS('C-E'!$F$6:$F$994,PCMSO!C412)</f>
        <v>0</v>
      </c>
      <c r="K412" s="5">
        <f>COUNTIFS('C-E'!$F$6:$F$994,PCMSO!$C412,'C-E'!$I$6:$I$994,PCMSO!K$5)</f>
        <v>0</v>
      </c>
      <c r="L412" s="5">
        <f>COUNTIFS('C-E'!$F$6:$F$994,PCMSO!$C412,'C-E'!$I$6:$I$994,PCMSO!L$5)</f>
        <v>0</v>
      </c>
    </row>
    <row r="413" spans="2:12" ht="30" customHeight="1" x14ac:dyDescent="0.25">
      <c r="B413" s="5">
        <f t="shared" si="18"/>
        <v>4.0800000000000341E-4</v>
      </c>
      <c r="C413" s="79"/>
      <c r="D413" s="79"/>
      <c r="E413" s="79"/>
      <c r="F413" s="79"/>
      <c r="H413" s="5">
        <f t="shared" si="19"/>
        <v>0</v>
      </c>
      <c r="I413" s="5">
        <f t="shared" si="20"/>
        <v>4.0800000000000341E-4</v>
      </c>
      <c r="J413" s="5">
        <f>COUNTIFS('C-E'!$F$6:$F$994,PCMSO!C413)</f>
        <v>0</v>
      </c>
      <c r="K413" s="5">
        <f>COUNTIFS('C-E'!$F$6:$F$994,PCMSO!$C413,'C-E'!$I$6:$I$994,PCMSO!K$5)</f>
        <v>0</v>
      </c>
      <c r="L413" s="5">
        <f>COUNTIFS('C-E'!$F$6:$F$994,PCMSO!$C413,'C-E'!$I$6:$I$994,PCMSO!L$5)</f>
        <v>0</v>
      </c>
    </row>
    <row r="414" spans="2:12" ht="30" customHeight="1" x14ac:dyDescent="0.25">
      <c r="B414" s="5">
        <f t="shared" si="18"/>
        <v>4.0900000000000344E-4</v>
      </c>
      <c r="C414" s="79"/>
      <c r="D414" s="79"/>
      <c r="E414" s="79"/>
      <c r="F414" s="79"/>
      <c r="H414" s="5">
        <f t="shared" si="19"/>
        <v>0</v>
      </c>
      <c r="I414" s="5">
        <f t="shared" si="20"/>
        <v>4.0900000000000344E-4</v>
      </c>
      <c r="J414" s="5">
        <f>COUNTIFS('C-E'!$F$6:$F$994,PCMSO!C414)</f>
        <v>0</v>
      </c>
      <c r="K414" s="5">
        <f>COUNTIFS('C-E'!$F$6:$F$994,PCMSO!$C414,'C-E'!$I$6:$I$994,PCMSO!K$5)</f>
        <v>0</v>
      </c>
      <c r="L414" s="5">
        <f>COUNTIFS('C-E'!$F$6:$F$994,PCMSO!$C414,'C-E'!$I$6:$I$994,PCMSO!L$5)</f>
        <v>0</v>
      </c>
    </row>
    <row r="415" spans="2:12" ht="30" customHeight="1" x14ac:dyDescent="0.25">
      <c r="B415" s="5">
        <f t="shared" si="18"/>
        <v>4.1000000000000346E-4</v>
      </c>
      <c r="C415" s="79"/>
      <c r="D415" s="79"/>
      <c r="E415" s="79"/>
      <c r="F415" s="79"/>
      <c r="H415" s="5">
        <f t="shared" si="19"/>
        <v>0</v>
      </c>
      <c r="I415" s="5">
        <f t="shared" si="20"/>
        <v>4.1000000000000346E-4</v>
      </c>
      <c r="J415" s="5">
        <f>COUNTIFS('C-E'!$F$6:$F$994,PCMSO!C415)</f>
        <v>0</v>
      </c>
      <c r="K415" s="5">
        <f>COUNTIFS('C-E'!$F$6:$F$994,PCMSO!$C415,'C-E'!$I$6:$I$994,PCMSO!K$5)</f>
        <v>0</v>
      </c>
      <c r="L415" s="5">
        <f>COUNTIFS('C-E'!$F$6:$F$994,PCMSO!$C415,'C-E'!$I$6:$I$994,PCMSO!L$5)</f>
        <v>0</v>
      </c>
    </row>
    <row r="416" spans="2:12" ht="30" customHeight="1" x14ac:dyDescent="0.25">
      <c r="B416" s="5">
        <f t="shared" si="18"/>
        <v>4.1100000000000348E-4</v>
      </c>
      <c r="C416" s="79"/>
      <c r="D416" s="79"/>
      <c r="E416" s="79"/>
      <c r="F416" s="79"/>
      <c r="H416" s="5">
        <f t="shared" si="19"/>
        <v>0</v>
      </c>
      <c r="I416" s="5">
        <f t="shared" si="20"/>
        <v>4.1100000000000348E-4</v>
      </c>
      <c r="J416" s="5">
        <f>COUNTIFS('C-E'!$F$6:$F$994,PCMSO!C416)</f>
        <v>0</v>
      </c>
      <c r="K416" s="5">
        <f>COUNTIFS('C-E'!$F$6:$F$994,PCMSO!$C416,'C-E'!$I$6:$I$994,PCMSO!K$5)</f>
        <v>0</v>
      </c>
      <c r="L416" s="5">
        <f>COUNTIFS('C-E'!$F$6:$F$994,PCMSO!$C416,'C-E'!$I$6:$I$994,PCMSO!L$5)</f>
        <v>0</v>
      </c>
    </row>
    <row r="417" spans="2:12" ht="30" customHeight="1" x14ac:dyDescent="0.25">
      <c r="B417" s="5">
        <f t="shared" si="18"/>
        <v>4.1200000000000351E-4</v>
      </c>
      <c r="C417" s="79"/>
      <c r="D417" s="79"/>
      <c r="E417" s="79"/>
      <c r="F417" s="79"/>
      <c r="H417" s="5">
        <f t="shared" si="19"/>
        <v>0</v>
      </c>
      <c r="I417" s="5">
        <f t="shared" si="20"/>
        <v>4.1200000000000351E-4</v>
      </c>
      <c r="J417" s="5">
        <f>COUNTIFS('C-E'!$F$6:$F$994,PCMSO!C417)</f>
        <v>0</v>
      </c>
      <c r="K417" s="5">
        <f>COUNTIFS('C-E'!$F$6:$F$994,PCMSO!$C417,'C-E'!$I$6:$I$994,PCMSO!K$5)</f>
        <v>0</v>
      </c>
      <c r="L417" s="5">
        <f>COUNTIFS('C-E'!$F$6:$F$994,PCMSO!$C417,'C-E'!$I$6:$I$994,PCMSO!L$5)</f>
        <v>0</v>
      </c>
    </row>
    <row r="418" spans="2:12" ht="30" customHeight="1" x14ac:dyDescent="0.25">
      <c r="B418" s="5">
        <f t="shared" si="18"/>
        <v>4.1300000000000353E-4</v>
      </c>
      <c r="C418" s="79"/>
      <c r="D418" s="79"/>
      <c r="E418" s="79"/>
      <c r="F418" s="79"/>
      <c r="H418" s="5">
        <f t="shared" si="19"/>
        <v>0</v>
      </c>
      <c r="I418" s="5">
        <f t="shared" si="20"/>
        <v>4.1300000000000353E-4</v>
      </c>
      <c r="J418" s="5">
        <f>COUNTIFS('C-E'!$F$6:$F$994,PCMSO!C418)</f>
        <v>0</v>
      </c>
      <c r="K418" s="5">
        <f>COUNTIFS('C-E'!$F$6:$F$994,PCMSO!$C418,'C-E'!$I$6:$I$994,PCMSO!K$5)</f>
        <v>0</v>
      </c>
      <c r="L418" s="5">
        <f>COUNTIFS('C-E'!$F$6:$F$994,PCMSO!$C418,'C-E'!$I$6:$I$994,PCMSO!L$5)</f>
        <v>0</v>
      </c>
    </row>
    <row r="419" spans="2:12" ht="30" customHeight="1" x14ac:dyDescent="0.25">
      <c r="B419" s="5">
        <f t="shared" si="18"/>
        <v>4.1400000000000356E-4</v>
      </c>
      <c r="C419" s="79"/>
      <c r="D419" s="79"/>
      <c r="E419" s="79"/>
      <c r="F419" s="79"/>
      <c r="H419" s="5">
        <f t="shared" si="19"/>
        <v>0</v>
      </c>
      <c r="I419" s="5">
        <f t="shared" si="20"/>
        <v>4.1400000000000356E-4</v>
      </c>
      <c r="J419" s="5">
        <f>COUNTIFS('C-E'!$F$6:$F$994,PCMSO!C419)</f>
        <v>0</v>
      </c>
      <c r="K419" s="5">
        <f>COUNTIFS('C-E'!$F$6:$F$994,PCMSO!$C419,'C-E'!$I$6:$I$994,PCMSO!K$5)</f>
        <v>0</v>
      </c>
      <c r="L419" s="5">
        <f>COUNTIFS('C-E'!$F$6:$F$994,PCMSO!$C419,'C-E'!$I$6:$I$994,PCMSO!L$5)</f>
        <v>0</v>
      </c>
    </row>
    <row r="420" spans="2:12" ht="30" customHeight="1" x14ac:dyDescent="0.25">
      <c r="B420" s="5">
        <f t="shared" si="18"/>
        <v>4.1500000000000358E-4</v>
      </c>
      <c r="C420" s="79"/>
      <c r="D420" s="79"/>
      <c r="E420" s="79"/>
      <c r="F420" s="79"/>
      <c r="H420" s="5">
        <f t="shared" si="19"/>
        <v>0</v>
      </c>
      <c r="I420" s="5">
        <f t="shared" si="20"/>
        <v>4.1500000000000358E-4</v>
      </c>
      <c r="J420" s="5">
        <f>COUNTIFS('C-E'!$F$6:$F$994,PCMSO!C420)</f>
        <v>0</v>
      </c>
      <c r="K420" s="5">
        <f>COUNTIFS('C-E'!$F$6:$F$994,PCMSO!$C420,'C-E'!$I$6:$I$994,PCMSO!K$5)</f>
        <v>0</v>
      </c>
      <c r="L420" s="5">
        <f>COUNTIFS('C-E'!$F$6:$F$994,PCMSO!$C420,'C-E'!$I$6:$I$994,PCMSO!L$5)</f>
        <v>0</v>
      </c>
    </row>
    <row r="421" spans="2:12" ht="30" customHeight="1" x14ac:dyDescent="0.25">
      <c r="B421" s="5">
        <f t="shared" si="18"/>
        <v>4.1600000000000361E-4</v>
      </c>
      <c r="C421" s="79"/>
      <c r="D421" s="79"/>
      <c r="E421" s="79"/>
      <c r="F421" s="79"/>
      <c r="H421" s="5">
        <f t="shared" si="19"/>
        <v>0</v>
      </c>
      <c r="I421" s="5">
        <f t="shared" si="20"/>
        <v>4.1600000000000361E-4</v>
      </c>
      <c r="J421" s="5">
        <f>COUNTIFS('C-E'!$F$6:$F$994,PCMSO!C421)</f>
        <v>0</v>
      </c>
      <c r="K421" s="5">
        <f>COUNTIFS('C-E'!$F$6:$F$994,PCMSO!$C421,'C-E'!$I$6:$I$994,PCMSO!K$5)</f>
        <v>0</v>
      </c>
      <c r="L421" s="5">
        <f>COUNTIFS('C-E'!$F$6:$F$994,PCMSO!$C421,'C-E'!$I$6:$I$994,PCMSO!L$5)</f>
        <v>0</v>
      </c>
    </row>
    <row r="422" spans="2:12" ht="30" customHeight="1" x14ac:dyDescent="0.25">
      <c r="B422" s="5">
        <f t="shared" si="18"/>
        <v>4.1700000000000363E-4</v>
      </c>
      <c r="C422" s="79"/>
      <c r="D422" s="79"/>
      <c r="E422" s="79"/>
      <c r="F422" s="79"/>
      <c r="H422" s="5">
        <f t="shared" si="19"/>
        <v>0</v>
      </c>
      <c r="I422" s="5">
        <f t="shared" si="20"/>
        <v>4.1700000000000363E-4</v>
      </c>
      <c r="J422" s="5">
        <f>COUNTIFS('C-E'!$F$6:$F$994,PCMSO!C422)</f>
        <v>0</v>
      </c>
      <c r="K422" s="5">
        <f>COUNTIFS('C-E'!$F$6:$F$994,PCMSO!$C422,'C-E'!$I$6:$I$994,PCMSO!K$5)</f>
        <v>0</v>
      </c>
      <c r="L422" s="5">
        <f>COUNTIFS('C-E'!$F$6:$F$994,PCMSO!$C422,'C-E'!$I$6:$I$994,PCMSO!L$5)</f>
        <v>0</v>
      </c>
    </row>
    <row r="423" spans="2:12" ht="30" customHeight="1" x14ac:dyDescent="0.25">
      <c r="B423" s="5">
        <f t="shared" si="18"/>
        <v>4.1800000000000366E-4</v>
      </c>
      <c r="C423" s="79"/>
      <c r="D423" s="79"/>
      <c r="E423" s="79"/>
      <c r="F423" s="79"/>
      <c r="H423" s="5">
        <f t="shared" si="19"/>
        <v>0</v>
      </c>
      <c r="I423" s="5">
        <f t="shared" si="20"/>
        <v>4.1800000000000366E-4</v>
      </c>
      <c r="J423" s="5">
        <f>COUNTIFS('C-E'!$F$6:$F$994,PCMSO!C423)</f>
        <v>0</v>
      </c>
      <c r="K423" s="5">
        <f>COUNTIFS('C-E'!$F$6:$F$994,PCMSO!$C423,'C-E'!$I$6:$I$994,PCMSO!K$5)</f>
        <v>0</v>
      </c>
      <c r="L423" s="5">
        <f>COUNTIFS('C-E'!$F$6:$F$994,PCMSO!$C423,'C-E'!$I$6:$I$994,PCMSO!L$5)</f>
        <v>0</v>
      </c>
    </row>
    <row r="424" spans="2:12" ht="30" customHeight="1" x14ac:dyDescent="0.25">
      <c r="B424" s="5">
        <f t="shared" si="18"/>
        <v>4.1900000000000368E-4</v>
      </c>
      <c r="C424" s="79"/>
      <c r="D424" s="79"/>
      <c r="E424" s="79"/>
      <c r="F424" s="79"/>
      <c r="H424" s="5">
        <f t="shared" si="19"/>
        <v>0</v>
      </c>
      <c r="I424" s="5">
        <f t="shared" si="20"/>
        <v>4.1900000000000368E-4</v>
      </c>
      <c r="J424" s="5">
        <f>COUNTIFS('C-E'!$F$6:$F$994,PCMSO!C424)</f>
        <v>0</v>
      </c>
      <c r="K424" s="5">
        <f>COUNTIFS('C-E'!$F$6:$F$994,PCMSO!$C424,'C-E'!$I$6:$I$994,PCMSO!K$5)</f>
        <v>0</v>
      </c>
      <c r="L424" s="5">
        <f>COUNTIFS('C-E'!$F$6:$F$994,PCMSO!$C424,'C-E'!$I$6:$I$994,PCMSO!L$5)</f>
        <v>0</v>
      </c>
    </row>
    <row r="425" spans="2:12" ht="30" customHeight="1" x14ac:dyDescent="0.25">
      <c r="B425" s="5">
        <f t="shared" si="18"/>
        <v>4.200000000000037E-4</v>
      </c>
      <c r="C425" s="79"/>
      <c r="D425" s="79"/>
      <c r="E425" s="79"/>
      <c r="F425" s="79"/>
      <c r="H425" s="5">
        <f t="shared" si="19"/>
        <v>0</v>
      </c>
      <c r="I425" s="5">
        <f t="shared" si="20"/>
        <v>4.200000000000037E-4</v>
      </c>
      <c r="J425" s="5">
        <f>COUNTIFS('C-E'!$F$6:$F$994,PCMSO!C425)</f>
        <v>0</v>
      </c>
      <c r="K425" s="5">
        <f>COUNTIFS('C-E'!$F$6:$F$994,PCMSO!$C425,'C-E'!$I$6:$I$994,PCMSO!K$5)</f>
        <v>0</v>
      </c>
      <c r="L425" s="5">
        <f>COUNTIFS('C-E'!$F$6:$F$994,PCMSO!$C425,'C-E'!$I$6:$I$994,PCMSO!L$5)</f>
        <v>0</v>
      </c>
    </row>
    <row r="426" spans="2:12" ht="30" customHeight="1" x14ac:dyDescent="0.25">
      <c r="B426" s="5">
        <f t="shared" si="18"/>
        <v>4.2100000000000373E-4</v>
      </c>
      <c r="C426" s="79"/>
      <c r="D426" s="79"/>
      <c r="E426" s="79"/>
      <c r="F426" s="79"/>
      <c r="H426" s="5">
        <f t="shared" si="19"/>
        <v>0</v>
      </c>
      <c r="I426" s="5">
        <f t="shared" si="20"/>
        <v>4.2100000000000373E-4</v>
      </c>
      <c r="J426" s="5">
        <f>COUNTIFS('C-E'!$F$6:$F$994,PCMSO!C426)</f>
        <v>0</v>
      </c>
      <c r="K426" s="5">
        <f>COUNTIFS('C-E'!$F$6:$F$994,PCMSO!$C426,'C-E'!$I$6:$I$994,PCMSO!K$5)</f>
        <v>0</v>
      </c>
      <c r="L426" s="5">
        <f>COUNTIFS('C-E'!$F$6:$F$994,PCMSO!$C426,'C-E'!$I$6:$I$994,PCMSO!L$5)</f>
        <v>0</v>
      </c>
    </row>
    <row r="427" spans="2:12" ht="30" customHeight="1" x14ac:dyDescent="0.25">
      <c r="B427" s="5">
        <f t="shared" si="18"/>
        <v>4.2200000000000375E-4</v>
      </c>
      <c r="C427" s="79"/>
      <c r="D427" s="79"/>
      <c r="E427" s="79"/>
      <c r="F427" s="79"/>
      <c r="H427" s="5">
        <f t="shared" si="19"/>
        <v>0</v>
      </c>
      <c r="I427" s="5">
        <f t="shared" si="20"/>
        <v>4.2200000000000375E-4</v>
      </c>
      <c r="J427" s="5">
        <f>COUNTIFS('C-E'!$F$6:$F$994,PCMSO!C427)</f>
        <v>0</v>
      </c>
      <c r="K427" s="5">
        <f>COUNTIFS('C-E'!$F$6:$F$994,PCMSO!$C427,'C-E'!$I$6:$I$994,PCMSO!K$5)</f>
        <v>0</v>
      </c>
      <c r="L427" s="5">
        <f>COUNTIFS('C-E'!$F$6:$F$994,PCMSO!$C427,'C-E'!$I$6:$I$994,PCMSO!L$5)</f>
        <v>0</v>
      </c>
    </row>
    <row r="428" spans="2:12" ht="30" customHeight="1" x14ac:dyDescent="0.25">
      <c r="B428" s="5">
        <f t="shared" si="18"/>
        <v>4.2300000000000378E-4</v>
      </c>
      <c r="C428" s="79"/>
      <c r="D428" s="79"/>
      <c r="E428" s="79"/>
      <c r="F428" s="79"/>
      <c r="H428" s="5">
        <f t="shared" si="19"/>
        <v>0</v>
      </c>
      <c r="I428" s="5">
        <f t="shared" si="20"/>
        <v>4.2300000000000378E-4</v>
      </c>
      <c r="J428" s="5">
        <f>COUNTIFS('C-E'!$F$6:$F$994,PCMSO!C428)</f>
        <v>0</v>
      </c>
      <c r="K428" s="5">
        <f>COUNTIFS('C-E'!$F$6:$F$994,PCMSO!$C428,'C-E'!$I$6:$I$994,PCMSO!K$5)</f>
        <v>0</v>
      </c>
      <c r="L428" s="5">
        <f>COUNTIFS('C-E'!$F$6:$F$994,PCMSO!$C428,'C-E'!$I$6:$I$994,PCMSO!L$5)</f>
        <v>0</v>
      </c>
    </row>
    <row r="429" spans="2:12" ht="30" customHeight="1" x14ac:dyDescent="0.25">
      <c r="B429" s="5">
        <f t="shared" si="18"/>
        <v>4.240000000000038E-4</v>
      </c>
      <c r="C429" s="79"/>
      <c r="D429" s="79"/>
      <c r="E429" s="79"/>
      <c r="F429" s="79"/>
      <c r="H429" s="5">
        <f t="shared" si="19"/>
        <v>0</v>
      </c>
      <c r="I429" s="5">
        <f t="shared" si="20"/>
        <v>4.240000000000038E-4</v>
      </c>
      <c r="J429" s="5">
        <f>COUNTIFS('C-E'!$F$6:$F$994,PCMSO!C429)</f>
        <v>0</v>
      </c>
      <c r="K429" s="5">
        <f>COUNTIFS('C-E'!$F$6:$F$994,PCMSO!$C429,'C-E'!$I$6:$I$994,PCMSO!K$5)</f>
        <v>0</v>
      </c>
      <c r="L429" s="5">
        <f>COUNTIFS('C-E'!$F$6:$F$994,PCMSO!$C429,'C-E'!$I$6:$I$994,PCMSO!L$5)</f>
        <v>0</v>
      </c>
    </row>
    <row r="430" spans="2:12" ht="30" customHeight="1" x14ac:dyDescent="0.25">
      <c r="B430" s="5">
        <f t="shared" si="18"/>
        <v>4.2500000000000383E-4</v>
      </c>
      <c r="C430" s="79"/>
      <c r="D430" s="79"/>
      <c r="E430" s="79"/>
      <c r="F430" s="79"/>
      <c r="H430" s="5">
        <f t="shared" si="19"/>
        <v>0</v>
      </c>
      <c r="I430" s="5">
        <f t="shared" si="20"/>
        <v>4.2500000000000383E-4</v>
      </c>
      <c r="J430" s="5">
        <f>COUNTIFS('C-E'!$F$6:$F$994,PCMSO!C430)</f>
        <v>0</v>
      </c>
      <c r="K430" s="5">
        <f>COUNTIFS('C-E'!$F$6:$F$994,PCMSO!$C430,'C-E'!$I$6:$I$994,PCMSO!K$5)</f>
        <v>0</v>
      </c>
      <c r="L430" s="5">
        <f>COUNTIFS('C-E'!$F$6:$F$994,PCMSO!$C430,'C-E'!$I$6:$I$994,PCMSO!L$5)</f>
        <v>0</v>
      </c>
    </row>
    <row r="431" spans="2:12" ht="30" customHeight="1" x14ac:dyDescent="0.25">
      <c r="B431" s="5">
        <f t="shared" si="18"/>
        <v>4.2600000000000385E-4</v>
      </c>
      <c r="C431" s="79"/>
      <c r="D431" s="79"/>
      <c r="E431" s="79"/>
      <c r="F431" s="79"/>
      <c r="H431" s="5">
        <f t="shared" si="19"/>
        <v>0</v>
      </c>
      <c r="I431" s="5">
        <f t="shared" si="20"/>
        <v>4.2600000000000385E-4</v>
      </c>
      <c r="J431" s="5">
        <f>COUNTIFS('C-E'!$F$6:$F$994,PCMSO!C431)</f>
        <v>0</v>
      </c>
      <c r="K431" s="5">
        <f>COUNTIFS('C-E'!$F$6:$F$994,PCMSO!$C431,'C-E'!$I$6:$I$994,PCMSO!K$5)</f>
        <v>0</v>
      </c>
      <c r="L431" s="5">
        <f>COUNTIFS('C-E'!$F$6:$F$994,PCMSO!$C431,'C-E'!$I$6:$I$994,PCMSO!L$5)</f>
        <v>0</v>
      </c>
    </row>
    <row r="432" spans="2:12" ht="30" customHeight="1" x14ac:dyDescent="0.25">
      <c r="B432" s="5">
        <f t="shared" si="18"/>
        <v>4.2700000000000387E-4</v>
      </c>
      <c r="C432" s="79"/>
      <c r="D432" s="79"/>
      <c r="E432" s="79"/>
      <c r="F432" s="79"/>
      <c r="H432" s="5">
        <f t="shared" si="19"/>
        <v>0</v>
      </c>
      <c r="I432" s="5">
        <f t="shared" si="20"/>
        <v>4.2700000000000387E-4</v>
      </c>
      <c r="J432" s="5">
        <f>COUNTIFS('C-E'!$F$6:$F$994,PCMSO!C432)</f>
        <v>0</v>
      </c>
      <c r="K432" s="5">
        <f>COUNTIFS('C-E'!$F$6:$F$994,PCMSO!$C432,'C-E'!$I$6:$I$994,PCMSO!K$5)</f>
        <v>0</v>
      </c>
      <c r="L432" s="5">
        <f>COUNTIFS('C-E'!$F$6:$F$994,PCMSO!$C432,'C-E'!$I$6:$I$994,PCMSO!L$5)</f>
        <v>0</v>
      </c>
    </row>
    <row r="433" spans="2:12" ht="30" customHeight="1" x14ac:dyDescent="0.25">
      <c r="B433" s="5">
        <f t="shared" si="18"/>
        <v>4.280000000000039E-4</v>
      </c>
      <c r="C433" s="79"/>
      <c r="D433" s="79"/>
      <c r="E433" s="79"/>
      <c r="F433" s="79"/>
      <c r="H433" s="5">
        <f t="shared" si="19"/>
        <v>0</v>
      </c>
      <c r="I433" s="5">
        <f t="shared" si="20"/>
        <v>4.280000000000039E-4</v>
      </c>
      <c r="J433" s="5">
        <f>COUNTIFS('C-E'!$F$6:$F$994,PCMSO!C433)</f>
        <v>0</v>
      </c>
      <c r="K433" s="5">
        <f>COUNTIFS('C-E'!$F$6:$F$994,PCMSO!$C433,'C-E'!$I$6:$I$994,PCMSO!K$5)</f>
        <v>0</v>
      </c>
      <c r="L433" s="5">
        <f>COUNTIFS('C-E'!$F$6:$F$994,PCMSO!$C433,'C-E'!$I$6:$I$994,PCMSO!L$5)</f>
        <v>0</v>
      </c>
    </row>
    <row r="434" spans="2:12" ht="30" customHeight="1" x14ac:dyDescent="0.25">
      <c r="B434" s="5">
        <f t="shared" si="18"/>
        <v>4.2900000000000392E-4</v>
      </c>
      <c r="C434" s="79"/>
      <c r="D434" s="79"/>
      <c r="E434" s="79"/>
      <c r="F434" s="79"/>
      <c r="H434" s="5">
        <f t="shared" si="19"/>
        <v>0</v>
      </c>
      <c r="I434" s="5">
        <f t="shared" si="20"/>
        <v>4.2900000000000392E-4</v>
      </c>
      <c r="J434" s="5">
        <f>COUNTIFS('C-E'!$F$6:$F$994,PCMSO!C434)</f>
        <v>0</v>
      </c>
      <c r="K434" s="5">
        <f>COUNTIFS('C-E'!$F$6:$F$994,PCMSO!$C434,'C-E'!$I$6:$I$994,PCMSO!K$5)</f>
        <v>0</v>
      </c>
      <c r="L434" s="5">
        <f>COUNTIFS('C-E'!$F$6:$F$994,PCMSO!$C434,'C-E'!$I$6:$I$994,PCMSO!L$5)</f>
        <v>0</v>
      </c>
    </row>
    <row r="435" spans="2:12" ht="30" customHeight="1" x14ac:dyDescent="0.25">
      <c r="B435" s="5">
        <f t="shared" si="18"/>
        <v>4.3000000000000395E-4</v>
      </c>
      <c r="C435" s="79"/>
      <c r="D435" s="79"/>
      <c r="E435" s="79"/>
      <c r="F435" s="79"/>
      <c r="H435" s="5">
        <f t="shared" si="19"/>
        <v>0</v>
      </c>
      <c r="I435" s="5">
        <f t="shared" si="20"/>
        <v>4.3000000000000395E-4</v>
      </c>
      <c r="J435" s="5">
        <f>COUNTIFS('C-E'!$F$6:$F$994,PCMSO!C435)</f>
        <v>0</v>
      </c>
      <c r="K435" s="5">
        <f>COUNTIFS('C-E'!$F$6:$F$994,PCMSO!$C435,'C-E'!$I$6:$I$994,PCMSO!K$5)</f>
        <v>0</v>
      </c>
      <c r="L435" s="5">
        <f>COUNTIFS('C-E'!$F$6:$F$994,PCMSO!$C435,'C-E'!$I$6:$I$994,PCMSO!L$5)</f>
        <v>0</v>
      </c>
    </row>
    <row r="436" spans="2:12" ht="30" customHeight="1" x14ac:dyDescent="0.25">
      <c r="B436" s="5">
        <f t="shared" si="18"/>
        <v>4.3100000000000397E-4</v>
      </c>
      <c r="C436" s="79"/>
      <c r="D436" s="79"/>
      <c r="E436" s="79"/>
      <c r="F436" s="79"/>
      <c r="H436" s="5">
        <f t="shared" si="19"/>
        <v>0</v>
      </c>
      <c r="I436" s="5">
        <f t="shared" si="20"/>
        <v>4.3100000000000397E-4</v>
      </c>
      <c r="J436" s="5">
        <f>COUNTIFS('C-E'!$F$6:$F$994,PCMSO!C436)</f>
        <v>0</v>
      </c>
      <c r="K436" s="5">
        <f>COUNTIFS('C-E'!$F$6:$F$994,PCMSO!$C436,'C-E'!$I$6:$I$994,PCMSO!K$5)</f>
        <v>0</v>
      </c>
      <c r="L436" s="5">
        <f>COUNTIFS('C-E'!$F$6:$F$994,PCMSO!$C436,'C-E'!$I$6:$I$994,PCMSO!L$5)</f>
        <v>0</v>
      </c>
    </row>
    <row r="437" spans="2:12" ht="30" customHeight="1" x14ac:dyDescent="0.25">
      <c r="B437" s="5">
        <f t="shared" si="18"/>
        <v>4.32000000000004E-4</v>
      </c>
      <c r="C437" s="79"/>
      <c r="D437" s="79"/>
      <c r="E437" s="79"/>
      <c r="F437" s="79"/>
      <c r="H437" s="5">
        <f t="shared" si="19"/>
        <v>0</v>
      </c>
      <c r="I437" s="5">
        <f t="shared" si="20"/>
        <v>4.32000000000004E-4</v>
      </c>
      <c r="J437" s="5">
        <f>COUNTIFS('C-E'!$F$6:$F$994,PCMSO!C437)</f>
        <v>0</v>
      </c>
      <c r="K437" s="5">
        <f>COUNTIFS('C-E'!$F$6:$F$994,PCMSO!$C437,'C-E'!$I$6:$I$994,PCMSO!K$5)</f>
        <v>0</v>
      </c>
      <c r="L437" s="5">
        <f>COUNTIFS('C-E'!$F$6:$F$994,PCMSO!$C437,'C-E'!$I$6:$I$994,PCMSO!L$5)</f>
        <v>0</v>
      </c>
    </row>
    <row r="438" spans="2:12" ht="30" customHeight="1" x14ac:dyDescent="0.25">
      <c r="B438" s="5">
        <f t="shared" si="18"/>
        <v>4.3300000000000402E-4</v>
      </c>
      <c r="C438" s="79"/>
      <c r="D438" s="79"/>
      <c r="E438" s="79"/>
      <c r="F438" s="79"/>
      <c r="H438" s="5">
        <f t="shared" si="19"/>
        <v>0</v>
      </c>
      <c r="I438" s="5">
        <f t="shared" si="20"/>
        <v>4.3300000000000402E-4</v>
      </c>
      <c r="J438" s="5">
        <f>COUNTIFS('C-E'!$F$6:$F$994,PCMSO!C438)</f>
        <v>0</v>
      </c>
      <c r="K438" s="5">
        <f>COUNTIFS('C-E'!$F$6:$F$994,PCMSO!$C438,'C-E'!$I$6:$I$994,PCMSO!K$5)</f>
        <v>0</v>
      </c>
      <c r="L438" s="5">
        <f>COUNTIFS('C-E'!$F$6:$F$994,PCMSO!$C438,'C-E'!$I$6:$I$994,PCMSO!L$5)</f>
        <v>0</v>
      </c>
    </row>
    <row r="439" spans="2:12" ht="30" customHeight="1" x14ac:dyDescent="0.25">
      <c r="B439" s="5">
        <f t="shared" si="18"/>
        <v>4.3400000000000404E-4</v>
      </c>
      <c r="C439" s="79"/>
      <c r="D439" s="79"/>
      <c r="E439" s="79"/>
      <c r="F439" s="79"/>
      <c r="H439" s="5">
        <f t="shared" si="19"/>
        <v>0</v>
      </c>
      <c r="I439" s="5">
        <f t="shared" si="20"/>
        <v>4.3400000000000404E-4</v>
      </c>
      <c r="J439" s="5">
        <f>COUNTIFS('C-E'!$F$6:$F$994,PCMSO!C439)</f>
        <v>0</v>
      </c>
      <c r="K439" s="5">
        <f>COUNTIFS('C-E'!$F$6:$F$994,PCMSO!$C439,'C-E'!$I$6:$I$994,PCMSO!K$5)</f>
        <v>0</v>
      </c>
      <c r="L439" s="5">
        <f>COUNTIFS('C-E'!$F$6:$F$994,PCMSO!$C439,'C-E'!$I$6:$I$994,PCMSO!L$5)</f>
        <v>0</v>
      </c>
    </row>
    <row r="440" spans="2:12" ht="30" customHeight="1" x14ac:dyDescent="0.25">
      <c r="B440" s="5">
        <f t="shared" si="18"/>
        <v>4.3500000000000407E-4</v>
      </c>
      <c r="C440" s="79"/>
      <c r="D440" s="79"/>
      <c r="E440" s="79"/>
      <c r="F440" s="79"/>
      <c r="H440" s="5">
        <f t="shared" si="19"/>
        <v>0</v>
      </c>
      <c r="I440" s="5">
        <f t="shared" si="20"/>
        <v>4.3500000000000407E-4</v>
      </c>
      <c r="J440" s="5">
        <f>COUNTIFS('C-E'!$F$6:$F$994,PCMSO!C440)</f>
        <v>0</v>
      </c>
      <c r="K440" s="5">
        <f>COUNTIFS('C-E'!$F$6:$F$994,PCMSO!$C440,'C-E'!$I$6:$I$994,PCMSO!K$5)</f>
        <v>0</v>
      </c>
      <c r="L440" s="5">
        <f>COUNTIFS('C-E'!$F$6:$F$994,PCMSO!$C440,'C-E'!$I$6:$I$994,PCMSO!L$5)</f>
        <v>0</v>
      </c>
    </row>
    <row r="441" spans="2:12" ht="30" customHeight="1" x14ac:dyDescent="0.25">
      <c r="B441" s="5">
        <f t="shared" si="18"/>
        <v>4.3600000000000409E-4</v>
      </c>
      <c r="C441" s="79"/>
      <c r="D441" s="79"/>
      <c r="E441" s="79"/>
      <c r="F441" s="79"/>
      <c r="H441" s="5">
        <f t="shared" si="19"/>
        <v>0</v>
      </c>
      <c r="I441" s="5">
        <f t="shared" si="20"/>
        <v>4.3600000000000409E-4</v>
      </c>
      <c r="J441" s="5">
        <f>COUNTIFS('C-E'!$F$6:$F$994,PCMSO!C441)</f>
        <v>0</v>
      </c>
      <c r="K441" s="5">
        <f>COUNTIFS('C-E'!$F$6:$F$994,PCMSO!$C441,'C-E'!$I$6:$I$994,PCMSO!K$5)</f>
        <v>0</v>
      </c>
      <c r="L441" s="5">
        <f>COUNTIFS('C-E'!$F$6:$F$994,PCMSO!$C441,'C-E'!$I$6:$I$994,PCMSO!L$5)</f>
        <v>0</v>
      </c>
    </row>
    <row r="442" spans="2:12" ht="30" customHeight="1" x14ac:dyDescent="0.25">
      <c r="B442" s="5">
        <f t="shared" si="18"/>
        <v>4.3700000000000412E-4</v>
      </c>
      <c r="C442" s="79"/>
      <c r="D442" s="79"/>
      <c r="E442" s="79"/>
      <c r="F442" s="79"/>
      <c r="H442" s="5">
        <f t="shared" si="19"/>
        <v>0</v>
      </c>
      <c r="I442" s="5">
        <f t="shared" si="20"/>
        <v>4.3700000000000412E-4</v>
      </c>
      <c r="J442" s="5">
        <f>COUNTIFS('C-E'!$F$6:$F$994,PCMSO!C442)</f>
        <v>0</v>
      </c>
      <c r="K442" s="5">
        <f>COUNTIFS('C-E'!$F$6:$F$994,PCMSO!$C442,'C-E'!$I$6:$I$994,PCMSO!K$5)</f>
        <v>0</v>
      </c>
      <c r="L442" s="5">
        <f>COUNTIFS('C-E'!$F$6:$F$994,PCMSO!$C442,'C-E'!$I$6:$I$994,PCMSO!L$5)</f>
        <v>0</v>
      </c>
    </row>
    <row r="443" spans="2:12" ht="30" customHeight="1" x14ac:dyDescent="0.25">
      <c r="B443" s="5">
        <f t="shared" si="18"/>
        <v>4.3800000000000414E-4</v>
      </c>
      <c r="C443" s="79"/>
      <c r="D443" s="79"/>
      <c r="E443" s="79"/>
      <c r="F443" s="79"/>
      <c r="H443" s="5">
        <f t="shared" si="19"/>
        <v>0</v>
      </c>
      <c r="I443" s="5">
        <f t="shared" si="20"/>
        <v>4.3800000000000414E-4</v>
      </c>
      <c r="J443" s="5">
        <f>COUNTIFS('C-E'!$F$6:$F$994,PCMSO!C443)</f>
        <v>0</v>
      </c>
      <c r="K443" s="5">
        <f>COUNTIFS('C-E'!$F$6:$F$994,PCMSO!$C443,'C-E'!$I$6:$I$994,PCMSO!K$5)</f>
        <v>0</v>
      </c>
      <c r="L443" s="5">
        <f>COUNTIFS('C-E'!$F$6:$F$994,PCMSO!$C443,'C-E'!$I$6:$I$994,PCMSO!L$5)</f>
        <v>0</v>
      </c>
    </row>
    <row r="444" spans="2:12" ht="30" customHeight="1" x14ac:dyDescent="0.25">
      <c r="B444" s="5">
        <f t="shared" si="18"/>
        <v>4.3900000000000417E-4</v>
      </c>
      <c r="C444" s="79"/>
      <c r="D444" s="79"/>
      <c r="E444" s="79"/>
      <c r="F444" s="79"/>
      <c r="H444" s="5">
        <f t="shared" si="19"/>
        <v>0</v>
      </c>
      <c r="I444" s="5">
        <f t="shared" si="20"/>
        <v>4.3900000000000417E-4</v>
      </c>
      <c r="J444" s="5">
        <f>COUNTIFS('C-E'!$F$6:$F$994,PCMSO!C444)</f>
        <v>0</v>
      </c>
      <c r="K444" s="5">
        <f>COUNTIFS('C-E'!$F$6:$F$994,PCMSO!$C444,'C-E'!$I$6:$I$994,PCMSO!K$5)</f>
        <v>0</v>
      </c>
      <c r="L444" s="5">
        <f>COUNTIFS('C-E'!$F$6:$F$994,PCMSO!$C444,'C-E'!$I$6:$I$994,PCMSO!L$5)</f>
        <v>0</v>
      </c>
    </row>
    <row r="445" spans="2:12" ht="30" customHeight="1" x14ac:dyDescent="0.25">
      <c r="B445" s="5">
        <f t="shared" si="18"/>
        <v>4.4000000000000419E-4</v>
      </c>
      <c r="C445" s="79"/>
      <c r="D445" s="79"/>
      <c r="E445" s="79"/>
      <c r="F445" s="79"/>
      <c r="H445" s="5">
        <f t="shared" si="19"/>
        <v>0</v>
      </c>
      <c r="I445" s="5">
        <f t="shared" si="20"/>
        <v>4.4000000000000419E-4</v>
      </c>
      <c r="J445" s="5">
        <f>COUNTIFS('C-E'!$F$6:$F$994,PCMSO!C445)</f>
        <v>0</v>
      </c>
      <c r="K445" s="5">
        <f>COUNTIFS('C-E'!$F$6:$F$994,PCMSO!$C445,'C-E'!$I$6:$I$994,PCMSO!K$5)</f>
        <v>0</v>
      </c>
      <c r="L445" s="5">
        <f>COUNTIFS('C-E'!$F$6:$F$994,PCMSO!$C445,'C-E'!$I$6:$I$994,PCMSO!L$5)</f>
        <v>0</v>
      </c>
    </row>
    <row r="446" spans="2:12" ht="30" customHeight="1" x14ac:dyDescent="0.25">
      <c r="B446" s="5">
        <f t="shared" si="18"/>
        <v>4.4100000000000421E-4</v>
      </c>
      <c r="C446" s="79"/>
      <c r="D446" s="79"/>
      <c r="E446" s="79"/>
      <c r="F446" s="79"/>
      <c r="H446" s="5">
        <f t="shared" si="19"/>
        <v>0</v>
      </c>
      <c r="I446" s="5">
        <f t="shared" si="20"/>
        <v>4.4100000000000421E-4</v>
      </c>
      <c r="J446" s="5">
        <f>COUNTIFS('C-E'!$F$6:$F$994,PCMSO!C446)</f>
        <v>0</v>
      </c>
      <c r="K446" s="5">
        <f>COUNTIFS('C-E'!$F$6:$F$994,PCMSO!$C446,'C-E'!$I$6:$I$994,PCMSO!K$5)</f>
        <v>0</v>
      </c>
      <c r="L446" s="5">
        <f>COUNTIFS('C-E'!$F$6:$F$994,PCMSO!$C446,'C-E'!$I$6:$I$994,PCMSO!L$5)</f>
        <v>0</v>
      </c>
    </row>
    <row r="447" spans="2:12" ht="30" customHeight="1" x14ac:dyDescent="0.25">
      <c r="B447" s="5">
        <f t="shared" si="18"/>
        <v>4.4200000000000424E-4</v>
      </c>
      <c r="C447" s="79"/>
      <c r="D447" s="79"/>
      <c r="E447" s="79"/>
      <c r="F447" s="79"/>
      <c r="H447" s="5">
        <f t="shared" si="19"/>
        <v>0</v>
      </c>
      <c r="I447" s="5">
        <f t="shared" si="20"/>
        <v>4.4200000000000424E-4</v>
      </c>
      <c r="J447" s="5">
        <f>COUNTIFS('C-E'!$F$6:$F$994,PCMSO!C447)</f>
        <v>0</v>
      </c>
      <c r="K447" s="5">
        <f>COUNTIFS('C-E'!$F$6:$F$994,PCMSO!$C447,'C-E'!$I$6:$I$994,PCMSO!K$5)</f>
        <v>0</v>
      </c>
      <c r="L447" s="5">
        <f>COUNTIFS('C-E'!$F$6:$F$994,PCMSO!$C447,'C-E'!$I$6:$I$994,PCMSO!L$5)</f>
        <v>0</v>
      </c>
    </row>
    <row r="448" spans="2:12" ht="30" customHeight="1" x14ac:dyDescent="0.25">
      <c r="B448" s="5">
        <f t="shared" si="18"/>
        <v>4.4300000000000426E-4</v>
      </c>
      <c r="C448" s="79"/>
      <c r="D448" s="79"/>
      <c r="E448" s="79"/>
      <c r="F448" s="79"/>
      <c r="H448" s="5">
        <f t="shared" si="19"/>
        <v>0</v>
      </c>
      <c r="I448" s="5">
        <f t="shared" si="20"/>
        <v>4.4300000000000426E-4</v>
      </c>
      <c r="J448" s="5">
        <f>COUNTIFS('C-E'!$F$6:$F$994,PCMSO!C448)</f>
        <v>0</v>
      </c>
      <c r="K448" s="5">
        <f>COUNTIFS('C-E'!$F$6:$F$994,PCMSO!$C448,'C-E'!$I$6:$I$994,PCMSO!K$5)</f>
        <v>0</v>
      </c>
      <c r="L448" s="5">
        <f>COUNTIFS('C-E'!$F$6:$F$994,PCMSO!$C448,'C-E'!$I$6:$I$994,PCMSO!L$5)</f>
        <v>0</v>
      </c>
    </row>
    <row r="449" spans="2:12" ht="30" customHeight="1" x14ac:dyDescent="0.25">
      <c r="B449" s="5">
        <f t="shared" si="18"/>
        <v>4.4400000000000429E-4</v>
      </c>
      <c r="C449" s="79"/>
      <c r="D449" s="79"/>
      <c r="E449" s="79"/>
      <c r="F449" s="79"/>
      <c r="H449" s="5">
        <f t="shared" si="19"/>
        <v>0</v>
      </c>
      <c r="I449" s="5">
        <f t="shared" si="20"/>
        <v>4.4400000000000429E-4</v>
      </c>
      <c r="J449" s="5">
        <f>COUNTIFS('C-E'!$F$6:$F$994,PCMSO!C449)</f>
        <v>0</v>
      </c>
      <c r="K449" s="5">
        <f>COUNTIFS('C-E'!$F$6:$F$994,PCMSO!$C449,'C-E'!$I$6:$I$994,PCMSO!K$5)</f>
        <v>0</v>
      </c>
      <c r="L449" s="5">
        <f>COUNTIFS('C-E'!$F$6:$F$994,PCMSO!$C449,'C-E'!$I$6:$I$994,PCMSO!L$5)</f>
        <v>0</v>
      </c>
    </row>
    <row r="450" spans="2:12" ht="30" customHeight="1" x14ac:dyDescent="0.25">
      <c r="B450" s="5">
        <f t="shared" si="18"/>
        <v>4.4500000000000431E-4</v>
      </c>
      <c r="C450" s="79"/>
      <c r="D450" s="79"/>
      <c r="E450" s="79"/>
      <c r="F450" s="79"/>
      <c r="H450" s="5">
        <f t="shared" si="19"/>
        <v>0</v>
      </c>
      <c r="I450" s="5">
        <f t="shared" si="20"/>
        <v>4.4500000000000431E-4</v>
      </c>
      <c r="J450" s="5">
        <f>COUNTIFS('C-E'!$F$6:$F$994,PCMSO!C450)</f>
        <v>0</v>
      </c>
      <c r="K450" s="5">
        <f>COUNTIFS('C-E'!$F$6:$F$994,PCMSO!$C450,'C-E'!$I$6:$I$994,PCMSO!K$5)</f>
        <v>0</v>
      </c>
      <c r="L450" s="5">
        <f>COUNTIFS('C-E'!$F$6:$F$994,PCMSO!$C450,'C-E'!$I$6:$I$994,PCMSO!L$5)</f>
        <v>0</v>
      </c>
    </row>
    <row r="451" spans="2:12" ht="30" customHeight="1" x14ac:dyDescent="0.25">
      <c r="B451" s="5">
        <f t="shared" si="18"/>
        <v>4.4600000000000434E-4</v>
      </c>
      <c r="C451" s="79"/>
      <c r="D451" s="79"/>
      <c r="E451" s="79"/>
      <c r="F451" s="79"/>
      <c r="H451" s="5">
        <f t="shared" si="19"/>
        <v>0</v>
      </c>
      <c r="I451" s="5">
        <f t="shared" si="20"/>
        <v>4.4600000000000434E-4</v>
      </c>
      <c r="J451" s="5">
        <f>COUNTIFS('C-E'!$F$6:$F$994,PCMSO!C451)</f>
        <v>0</v>
      </c>
      <c r="K451" s="5">
        <f>COUNTIFS('C-E'!$F$6:$F$994,PCMSO!$C451,'C-E'!$I$6:$I$994,PCMSO!K$5)</f>
        <v>0</v>
      </c>
      <c r="L451" s="5">
        <f>COUNTIFS('C-E'!$F$6:$F$994,PCMSO!$C451,'C-E'!$I$6:$I$994,PCMSO!L$5)</f>
        <v>0</v>
      </c>
    </row>
    <row r="452" spans="2:12" ht="30" customHeight="1" x14ac:dyDescent="0.25">
      <c r="B452" s="5">
        <f t="shared" si="18"/>
        <v>4.4700000000000436E-4</v>
      </c>
      <c r="C452" s="79"/>
      <c r="D452" s="79"/>
      <c r="E452" s="79"/>
      <c r="F452" s="79"/>
      <c r="H452" s="5">
        <f t="shared" si="19"/>
        <v>0</v>
      </c>
      <c r="I452" s="5">
        <f t="shared" si="20"/>
        <v>4.4700000000000436E-4</v>
      </c>
      <c r="J452" s="5">
        <f>COUNTIFS('C-E'!$F$6:$F$994,PCMSO!C452)</f>
        <v>0</v>
      </c>
      <c r="K452" s="5">
        <f>COUNTIFS('C-E'!$F$6:$F$994,PCMSO!$C452,'C-E'!$I$6:$I$994,PCMSO!K$5)</f>
        <v>0</v>
      </c>
      <c r="L452" s="5">
        <f>COUNTIFS('C-E'!$F$6:$F$994,PCMSO!$C452,'C-E'!$I$6:$I$994,PCMSO!L$5)</f>
        <v>0</v>
      </c>
    </row>
    <row r="453" spans="2:12" ht="30" customHeight="1" x14ac:dyDescent="0.25">
      <c r="B453" s="5">
        <f t="shared" si="18"/>
        <v>4.4800000000000438E-4</v>
      </c>
      <c r="C453" s="79"/>
      <c r="D453" s="79"/>
      <c r="E453" s="79"/>
      <c r="F453" s="79"/>
      <c r="H453" s="5">
        <f t="shared" si="19"/>
        <v>0</v>
      </c>
      <c r="I453" s="5">
        <f t="shared" si="20"/>
        <v>4.4800000000000438E-4</v>
      </c>
      <c r="J453" s="5">
        <f>COUNTIFS('C-E'!$F$6:$F$994,PCMSO!C453)</f>
        <v>0</v>
      </c>
      <c r="K453" s="5">
        <f>COUNTIFS('C-E'!$F$6:$F$994,PCMSO!$C453,'C-E'!$I$6:$I$994,PCMSO!K$5)</f>
        <v>0</v>
      </c>
      <c r="L453" s="5">
        <f>COUNTIFS('C-E'!$F$6:$F$994,PCMSO!$C453,'C-E'!$I$6:$I$994,PCMSO!L$5)</f>
        <v>0</v>
      </c>
    </row>
    <row r="454" spans="2:12" ht="30" customHeight="1" x14ac:dyDescent="0.25">
      <c r="B454" s="5">
        <f t="shared" ref="B454:B517" si="21">SUM(I454:J454)</f>
        <v>4.4900000000000441E-4</v>
      </c>
      <c r="C454" s="79"/>
      <c r="D454" s="79"/>
      <c r="E454" s="79"/>
      <c r="F454" s="79"/>
      <c r="H454" s="5">
        <f t="shared" si="19"/>
        <v>0</v>
      </c>
      <c r="I454" s="5">
        <f t="shared" si="20"/>
        <v>4.4900000000000441E-4</v>
      </c>
      <c r="J454" s="5">
        <f>COUNTIFS('C-E'!$F$6:$F$994,PCMSO!C454)</f>
        <v>0</v>
      </c>
      <c r="K454" s="5">
        <f>COUNTIFS('C-E'!$F$6:$F$994,PCMSO!$C454,'C-E'!$I$6:$I$994,PCMSO!K$5)</f>
        <v>0</v>
      </c>
      <c r="L454" s="5">
        <f>COUNTIFS('C-E'!$F$6:$F$994,PCMSO!$C454,'C-E'!$I$6:$I$994,PCMSO!L$5)</f>
        <v>0</v>
      </c>
    </row>
    <row r="455" spans="2:12" ht="30" customHeight="1" x14ac:dyDescent="0.25">
      <c r="B455" s="5">
        <f t="shared" si="21"/>
        <v>4.5000000000000443E-4</v>
      </c>
      <c r="C455" s="79"/>
      <c r="D455" s="79"/>
      <c r="E455" s="79"/>
      <c r="F455" s="79"/>
      <c r="H455" s="5">
        <f t="shared" ref="H455:H518" si="22">C455</f>
        <v>0</v>
      </c>
      <c r="I455" s="5">
        <f t="shared" si="20"/>
        <v>4.5000000000000443E-4</v>
      </c>
      <c r="J455" s="5">
        <f>COUNTIFS('C-E'!$F$6:$F$994,PCMSO!C455)</f>
        <v>0</v>
      </c>
      <c r="K455" s="5">
        <f>COUNTIFS('C-E'!$F$6:$F$994,PCMSO!$C455,'C-E'!$I$6:$I$994,PCMSO!K$5)</f>
        <v>0</v>
      </c>
      <c r="L455" s="5">
        <f>COUNTIFS('C-E'!$F$6:$F$994,PCMSO!$C455,'C-E'!$I$6:$I$994,PCMSO!L$5)</f>
        <v>0</v>
      </c>
    </row>
    <row r="456" spans="2:12" ht="30" customHeight="1" x14ac:dyDescent="0.25">
      <c r="B456" s="5">
        <f t="shared" si="21"/>
        <v>4.5100000000000446E-4</v>
      </c>
      <c r="C456" s="79"/>
      <c r="D456" s="79"/>
      <c r="E456" s="79"/>
      <c r="F456" s="79"/>
      <c r="H456" s="5">
        <f t="shared" si="22"/>
        <v>0</v>
      </c>
      <c r="I456" s="5">
        <f t="shared" ref="I456:I519" si="23">I455+$I$6</f>
        <v>4.5100000000000446E-4</v>
      </c>
      <c r="J456" s="5">
        <f>COUNTIFS('C-E'!$F$6:$F$994,PCMSO!C456)</f>
        <v>0</v>
      </c>
      <c r="K456" s="5">
        <f>COUNTIFS('C-E'!$F$6:$F$994,PCMSO!$C456,'C-E'!$I$6:$I$994,PCMSO!K$5)</f>
        <v>0</v>
      </c>
      <c r="L456" s="5">
        <f>COUNTIFS('C-E'!$F$6:$F$994,PCMSO!$C456,'C-E'!$I$6:$I$994,PCMSO!L$5)</f>
        <v>0</v>
      </c>
    </row>
    <row r="457" spans="2:12" ht="30" customHeight="1" x14ac:dyDescent="0.25">
      <c r="B457" s="5">
        <f t="shared" si="21"/>
        <v>4.5200000000000448E-4</v>
      </c>
      <c r="C457" s="79"/>
      <c r="D457" s="79"/>
      <c r="E457" s="79"/>
      <c r="F457" s="79"/>
      <c r="H457" s="5">
        <f t="shared" si="22"/>
        <v>0</v>
      </c>
      <c r="I457" s="5">
        <f t="shared" si="23"/>
        <v>4.5200000000000448E-4</v>
      </c>
      <c r="J457" s="5">
        <f>COUNTIFS('C-E'!$F$6:$F$994,PCMSO!C457)</f>
        <v>0</v>
      </c>
      <c r="K457" s="5">
        <f>COUNTIFS('C-E'!$F$6:$F$994,PCMSO!$C457,'C-E'!$I$6:$I$994,PCMSO!K$5)</f>
        <v>0</v>
      </c>
      <c r="L457" s="5">
        <f>COUNTIFS('C-E'!$F$6:$F$994,PCMSO!$C457,'C-E'!$I$6:$I$994,PCMSO!L$5)</f>
        <v>0</v>
      </c>
    </row>
    <row r="458" spans="2:12" ht="30" customHeight="1" x14ac:dyDescent="0.25">
      <c r="B458" s="5">
        <f t="shared" si="21"/>
        <v>4.5300000000000451E-4</v>
      </c>
      <c r="C458" s="79"/>
      <c r="D458" s="79"/>
      <c r="E458" s="79"/>
      <c r="F458" s="79"/>
      <c r="H458" s="5">
        <f t="shared" si="22"/>
        <v>0</v>
      </c>
      <c r="I458" s="5">
        <f t="shared" si="23"/>
        <v>4.5300000000000451E-4</v>
      </c>
      <c r="J458" s="5">
        <f>COUNTIFS('C-E'!$F$6:$F$994,PCMSO!C458)</f>
        <v>0</v>
      </c>
      <c r="K458" s="5">
        <f>COUNTIFS('C-E'!$F$6:$F$994,PCMSO!$C458,'C-E'!$I$6:$I$994,PCMSO!K$5)</f>
        <v>0</v>
      </c>
      <c r="L458" s="5">
        <f>COUNTIFS('C-E'!$F$6:$F$994,PCMSO!$C458,'C-E'!$I$6:$I$994,PCMSO!L$5)</f>
        <v>0</v>
      </c>
    </row>
    <row r="459" spans="2:12" ht="30" customHeight="1" x14ac:dyDescent="0.25">
      <c r="B459" s="5">
        <f t="shared" si="21"/>
        <v>4.5400000000000453E-4</v>
      </c>
      <c r="C459" s="79"/>
      <c r="D459" s="79"/>
      <c r="E459" s="79"/>
      <c r="F459" s="79"/>
      <c r="H459" s="5">
        <f t="shared" si="22"/>
        <v>0</v>
      </c>
      <c r="I459" s="5">
        <f t="shared" si="23"/>
        <v>4.5400000000000453E-4</v>
      </c>
      <c r="J459" s="5">
        <f>COUNTIFS('C-E'!$F$6:$F$994,PCMSO!C459)</f>
        <v>0</v>
      </c>
      <c r="K459" s="5">
        <f>COUNTIFS('C-E'!$F$6:$F$994,PCMSO!$C459,'C-E'!$I$6:$I$994,PCMSO!K$5)</f>
        <v>0</v>
      </c>
      <c r="L459" s="5">
        <f>COUNTIFS('C-E'!$F$6:$F$994,PCMSO!$C459,'C-E'!$I$6:$I$994,PCMSO!L$5)</f>
        <v>0</v>
      </c>
    </row>
    <row r="460" spans="2:12" ht="30" customHeight="1" x14ac:dyDescent="0.25">
      <c r="B460" s="5">
        <f t="shared" si="21"/>
        <v>4.5500000000000455E-4</v>
      </c>
      <c r="C460" s="79"/>
      <c r="D460" s="79"/>
      <c r="E460" s="79"/>
      <c r="F460" s="79"/>
      <c r="H460" s="5">
        <f t="shared" si="22"/>
        <v>0</v>
      </c>
      <c r="I460" s="5">
        <f t="shared" si="23"/>
        <v>4.5500000000000455E-4</v>
      </c>
      <c r="J460" s="5">
        <f>COUNTIFS('C-E'!$F$6:$F$994,PCMSO!C460)</f>
        <v>0</v>
      </c>
      <c r="K460" s="5">
        <f>COUNTIFS('C-E'!$F$6:$F$994,PCMSO!$C460,'C-E'!$I$6:$I$994,PCMSO!K$5)</f>
        <v>0</v>
      </c>
      <c r="L460" s="5">
        <f>COUNTIFS('C-E'!$F$6:$F$994,PCMSO!$C460,'C-E'!$I$6:$I$994,PCMSO!L$5)</f>
        <v>0</v>
      </c>
    </row>
    <row r="461" spans="2:12" ht="30" customHeight="1" x14ac:dyDescent="0.25">
      <c r="B461" s="5">
        <f t="shared" si="21"/>
        <v>4.5600000000000458E-4</v>
      </c>
      <c r="C461" s="79"/>
      <c r="D461" s="79"/>
      <c r="E461" s="79"/>
      <c r="F461" s="79"/>
      <c r="H461" s="5">
        <f t="shared" si="22"/>
        <v>0</v>
      </c>
      <c r="I461" s="5">
        <f t="shared" si="23"/>
        <v>4.5600000000000458E-4</v>
      </c>
      <c r="J461" s="5">
        <f>COUNTIFS('C-E'!$F$6:$F$994,PCMSO!C461)</f>
        <v>0</v>
      </c>
      <c r="K461" s="5">
        <f>COUNTIFS('C-E'!$F$6:$F$994,PCMSO!$C461,'C-E'!$I$6:$I$994,PCMSO!K$5)</f>
        <v>0</v>
      </c>
      <c r="L461" s="5">
        <f>COUNTIFS('C-E'!$F$6:$F$994,PCMSO!$C461,'C-E'!$I$6:$I$994,PCMSO!L$5)</f>
        <v>0</v>
      </c>
    </row>
    <row r="462" spans="2:12" ht="30" customHeight="1" x14ac:dyDescent="0.25">
      <c r="B462" s="5">
        <f t="shared" si="21"/>
        <v>4.570000000000046E-4</v>
      </c>
      <c r="C462" s="79"/>
      <c r="D462" s="79"/>
      <c r="E462" s="79"/>
      <c r="F462" s="79"/>
      <c r="H462" s="5">
        <f t="shared" si="22"/>
        <v>0</v>
      </c>
      <c r="I462" s="5">
        <f t="shared" si="23"/>
        <v>4.570000000000046E-4</v>
      </c>
      <c r="J462" s="5">
        <f>COUNTIFS('C-E'!$F$6:$F$994,PCMSO!C462)</f>
        <v>0</v>
      </c>
      <c r="K462" s="5">
        <f>COUNTIFS('C-E'!$F$6:$F$994,PCMSO!$C462,'C-E'!$I$6:$I$994,PCMSO!K$5)</f>
        <v>0</v>
      </c>
      <c r="L462" s="5">
        <f>COUNTIFS('C-E'!$F$6:$F$994,PCMSO!$C462,'C-E'!$I$6:$I$994,PCMSO!L$5)</f>
        <v>0</v>
      </c>
    </row>
    <row r="463" spans="2:12" ht="30" customHeight="1" x14ac:dyDescent="0.25">
      <c r="B463" s="5">
        <f t="shared" si="21"/>
        <v>4.5800000000000463E-4</v>
      </c>
      <c r="C463" s="79"/>
      <c r="D463" s="79"/>
      <c r="E463" s="79"/>
      <c r="F463" s="79"/>
      <c r="H463" s="5">
        <f t="shared" si="22"/>
        <v>0</v>
      </c>
      <c r="I463" s="5">
        <f t="shared" si="23"/>
        <v>4.5800000000000463E-4</v>
      </c>
      <c r="J463" s="5">
        <f>COUNTIFS('C-E'!$F$6:$F$994,PCMSO!C463)</f>
        <v>0</v>
      </c>
      <c r="K463" s="5">
        <f>COUNTIFS('C-E'!$F$6:$F$994,PCMSO!$C463,'C-E'!$I$6:$I$994,PCMSO!K$5)</f>
        <v>0</v>
      </c>
      <c r="L463" s="5">
        <f>COUNTIFS('C-E'!$F$6:$F$994,PCMSO!$C463,'C-E'!$I$6:$I$994,PCMSO!L$5)</f>
        <v>0</v>
      </c>
    </row>
    <row r="464" spans="2:12" ht="30" customHeight="1" x14ac:dyDescent="0.25">
      <c r="B464" s="5">
        <f t="shared" si="21"/>
        <v>4.5900000000000465E-4</v>
      </c>
      <c r="C464" s="79"/>
      <c r="D464" s="79"/>
      <c r="E464" s="79"/>
      <c r="F464" s="79"/>
      <c r="H464" s="5">
        <f t="shared" si="22"/>
        <v>0</v>
      </c>
      <c r="I464" s="5">
        <f t="shared" si="23"/>
        <v>4.5900000000000465E-4</v>
      </c>
      <c r="J464" s="5">
        <f>COUNTIFS('C-E'!$F$6:$F$994,PCMSO!C464)</f>
        <v>0</v>
      </c>
      <c r="K464" s="5">
        <f>COUNTIFS('C-E'!$F$6:$F$994,PCMSO!$C464,'C-E'!$I$6:$I$994,PCMSO!K$5)</f>
        <v>0</v>
      </c>
      <c r="L464" s="5">
        <f>COUNTIFS('C-E'!$F$6:$F$994,PCMSO!$C464,'C-E'!$I$6:$I$994,PCMSO!L$5)</f>
        <v>0</v>
      </c>
    </row>
    <row r="465" spans="2:12" ht="30" customHeight="1" x14ac:dyDescent="0.25">
      <c r="B465" s="5">
        <f t="shared" si="21"/>
        <v>4.6000000000000468E-4</v>
      </c>
      <c r="C465" s="79"/>
      <c r="D465" s="79"/>
      <c r="E465" s="79"/>
      <c r="F465" s="79"/>
      <c r="H465" s="5">
        <f t="shared" si="22"/>
        <v>0</v>
      </c>
      <c r="I465" s="5">
        <f t="shared" si="23"/>
        <v>4.6000000000000468E-4</v>
      </c>
      <c r="J465" s="5">
        <f>COUNTIFS('C-E'!$F$6:$F$994,PCMSO!C465)</f>
        <v>0</v>
      </c>
      <c r="K465" s="5">
        <f>COUNTIFS('C-E'!$F$6:$F$994,PCMSO!$C465,'C-E'!$I$6:$I$994,PCMSO!K$5)</f>
        <v>0</v>
      </c>
      <c r="L465" s="5">
        <f>COUNTIFS('C-E'!$F$6:$F$994,PCMSO!$C465,'C-E'!$I$6:$I$994,PCMSO!L$5)</f>
        <v>0</v>
      </c>
    </row>
    <row r="466" spans="2:12" ht="30" customHeight="1" x14ac:dyDescent="0.25">
      <c r="B466" s="5">
        <f t="shared" si="21"/>
        <v>4.610000000000047E-4</v>
      </c>
      <c r="C466" s="79"/>
      <c r="D466" s="79"/>
      <c r="E466" s="79"/>
      <c r="F466" s="79"/>
      <c r="H466" s="5">
        <f t="shared" si="22"/>
        <v>0</v>
      </c>
      <c r="I466" s="5">
        <f t="shared" si="23"/>
        <v>4.610000000000047E-4</v>
      </c>
      <c r="J466" s="5">
        <f>COUNTIFS('C-E'!$F$6:$F$994,PCMSO!C466)</f>
        <v>0</v>
      </c>
      <c r="K466" s="5">
        <f>COUNTIFS('C-E'!$F$6:$F$994,PCMSO!$C466,'C-E'!$I$6:$I$994,PCMSO!K$5)</f>
        <v>0</v>
      </c>
      <c r="L466" s="5">
        <f>COUNTIFS('C-E'!$F$6:$F$994,PCMSO!$C466,'C-E'!$I$6:$I$994,PCMSO!L$5)</f>
        <v>0</v>
      </c>
    </row>
    <row r="467" spans="2:12" ht="30" customHeight="1" x14ac:dyDescent="0.25">
      <c r="B467" s="5">
        <f t="shared" si="21"/>
        <v>4.6200000000000472E-4</v>
      </c>
      <c r="C467" s="79"/>
      <c r="D467" s="79"/>
      <c r="E467" s="79"/>
      <c r="F467" s="79"/>
      <c r="H467" s="5">
        <f t="shared" si="22"/>
        <v>0</v>
      </c>
      <c r="I467" s="5">
        <f t="shared" si="23"/>
        <v>4.6200000000000472E-4</v>
      </c>
      <c r="J467" s="5">
        <f>COUNTIFS('C-E'!$F$6:$F$994,PCMSO!C467)</f>
        <v>0</v>
      </c>
      <c r="K467" s="5">
        <f>COUNTIFS('C-E'!$F$6:$F$994,PCMSO!$C467,'C-E'!$I$6:$I$994,PCMSO!K$5)</f>
        <v>0</v>
      </c>
      <c r="L467" s="5">
        <f>COUNTIFS('C-E'!$F$6:$F$994,PCMSO!$C467,'C-E'!$I$6:$I$994,PCMSO!L$5)</f>
        <v>0</v>
      </c>
    </row>
    <row r="468" spans="2:12" ht="30" customHeight="1" x14ac:dyDescent="0.25">
      <c r="B468" s="5">
        <f t="shared" si="21"/>
        <v>4.6300000000000475E-4</v>
      </c>
      <c r="C468" s="79"/>
      <c r="D468" s="79"/>
      <c r="E468" s="79"/>
      <c r="F468" s="79"/>
      <c r="H468" s="5">
        <f t="shared" si="22"/>
        <v>0</v>
      </c>
      <c r="I468" s="5">
        <f t="shared" si="23"/>
        <v>4.6300000000000475E-4</v>
      </c>
      <c r="J468" s="5">
        <f>COUNTIFS('C-E'!$F$6:$F$994,PCMSO!C468)</f>
        <v>0</v>
      </c>
      <c r="K468" s="5">
        <f>COUNTIFS('C-E'!$F$6:$F$994,PCMSO!$C468,'C-E'!$I$6:$I$994,PCMSO!K$5)</f>
        <v>0</v>
      </c>
      <c r="L468" s="5">
        <f>COUNTIFS('C-E'!$F$6:$F$994,PCMSO!$C468,'C-E'!$I$6:$I$994,PCMSO!L$5)</f>
        <v>0</v>
      </c>
    </row>
    <row r="469" spans="2:12" ht="30" customHeight="1" x14ac:dyDescent="0.25">
      <c r="B469" s="5">
        <f t="shared" si="21"/>
        <v>4.6400000000000477E-4</v>
      </c>
      <c r="C469" s="79"/>
      <c r="D469" s="79"/>
      <c r="E469" s="79"/>
      <c r="F469" s="79"/>
      <c r="H469" s="5">
        <f t="shared" si="22"/>
        <v>0</v>
      </c>
      <c r="I469" s="5">
        <f t="shared" si="23"/>
        <v>4.6400000000000477E-4</v>
      </c>
      <c r="J469" s="5">
        <f>COUNTIFS('C-E'!$F$6:$F$994,PCMSO!C469)</f>
        <v>0</v>
      </c>
      <c r="K469" s="5">
        <f>COUNTIFS('C-E'!$F$6:$F$994,PCMSO!$C469,'C-E'!$I$6:$I$994,PCMSO!K$5)</f>
        <v>0</v>
      </c>
      <c r="L469" s="5">
        <f>COUNTIFS('C-E'!$F$6:$F$994,PCMSO!$C469,'C-E'!$I$6:$I$994,PCMSO!L$5)</f>
        <v>0</v>
      </c>
    </row>
    <row r="470" spans="2:12" ht="30" customHeight="1" x14ac:dyDescent="0.25">
      <c r="B470" s="5">
        <f t="shared" si="21"/>
        <v>4.650000000000048E-4</v>
      </c>
      <c r="C470" s="79"/>
      <c r="D470" s="79"/>
      <c r="E470" s="79"/>
      <c r="F470" s="79"/>
      <c r="H470" s="5">
        <f t="shared" si="22"/>
        <v>0</v>
      </c>
      <c r="I470" s="5">
        <f t="shared" si="23"/>
        <v>4.650000000000048E-4</v>
      </c>
      <c r="J470" s="5">
        <f>COUNTIFS('C-E'!$F$6:$F$994,PCMSO!C470)</f>
        <v>0</v>
      </c>
      <c r="K470" s="5">
        <f>COUNTIFS('C-E'!$F$6:$F$994,PCMSO!$C470,'C-E'!$I$6:$I$994,PCMSO!K$5)</f>
        <v>0</v>
      </c>
      <c r="L470" s="5">
        <f>COUNTIFS('C-E'!$F$6:$F$994,PCMSO!$C470,'C-E'!$I$6:$I$994,PCMSO!L$5)</f>
        <v>0</v>
      </c>
    </row>
    <row r="471" spans="2:12" ht="30" customHeight="1" x14ac:dyDescent="0.25">
      <c r="B471" s="5">
        <f t="shared" si="21"/>
        <v>4.6600000000000482E-4</v>
      </c>
      <c r="C471" s="79"/>
      <c r="D471" s="79"/>
      <c r="E471" s="79"/>
      <c r="F471" s="79"/>
      <c r="H471" s="5">
        <f t="shared" si="22"/>
        <v>0</v>
      </c>
      <c r="I471" s="5">
        <f t="shared" si="23"/>
        <v>4.6600000000000482E-4</v>
      </c>
      <c r="J471" s="5">
        <f>COUNTIFS('C-E'!$F$6:$F$994,PCMSO!C471)</f>
        <v>0</v>
      </c>
      <c r="K471" s="5">
        <f>COUNTIFS('C-E'!$F$6:$F$994,PCMSO!$C471,'C-E'!$I$6:$I$994,PCMSO!K$5)</f>
        <v>0</v>
      </c>
      <c r="L471" s="5">
        <f>COUNTIFS('C-E'!$F$6:$F$994,PCMSO!$C471,'C-E'!$I$6:$I$994,PCMSO!L$5)</f>
        <v>0</v>
      </c>
    </row>
    <row r="472" spans="2:12" ht="30" customHeight="1" x14ac:dyDescent="0.25">
      <c r="B472" s="5">
        <f t="shared" si="21"/>
        <v>4.6700000000000485E-4</v>
      </c>
      <c r="C472" s="79"/>
      <c r="D472" s="79"/>
      <c r="E472" s="79"/>
      <c r="F472" s="79"/>
      <c r="H472" s="5">
        <f t="shared" si="22"/>
        <v>0</v>
      </c>
      <c r="I472" s="5">
        <f t="shared" si="23"/>
        <v>4.6700000000000485E-4</v>
      </c>
      <c r="J472" s="5">
        <f>COUNTIFS('C-E'!$F$6:$F$994,PCMSO!C472)</f>
        <v>0</v>
      </c>
      <c r="K472" s="5">
        <f>COUNTIFS('C-E'!$F$6:$F$994,PCMSO!$C472,'C-E'!$I$6:$I$994,PCMSO!K$5)</f>
        <v>0</v>
      </c>
      <c r="L472" s="5">
        <f>COUNTIFS('C-E'!$F$6:$F$994,PCMSO!$C472,'C-E'!$I$6:$I$994,PCMSO!L$5)</f>
        <v>0</v>
      </c>
    </row>
    <row r="473" spans="2:12" ht="30" customHeight="1" x14ac:dyDescent="0.25">
      <c r="B473" s="5">
        <f t="shared" si="21"/>
        <v>4.6800000000000487E-4</v>
      </c>
      <c r="C473" s="79"/>
      <c r="D473" s="79"/>
      <c r="E473" s="79"/>
      <c r="F473" s="79"/>
      <c r="H473" s="5">
        <f t="shared" si="22"/>
        <v>0</v>
      </c>
      <c r="I473" s="5">
        <f t="shared" si="23"/>
        <v>4.6800000000000487E-4</v>
      </c>
      <c r="J473" s="5">
        <f>COUNTIFS('C-E'!$F$6:$F$994,PCMSO!C473)</f>
        <v>0</v>
      </c>
      <c r="K473" s="5">
        <f>COUNTIFS('C-E'!$F$6:$F$994,PCMSO!$C473,'C-E'!$I$6:$I$994,PCMSO!K$5)</f>
        <v>0</v>
      </c>
      <c r="L473" s="5">
        <f>COUNTIFS('C-E'!$F$6:$F$994,PCMSO!$C473,'C-E'!$I$6:$I$994,PCMSO!L$5)</f>
        <v>0</v>
      </c>
    </row>
    <row r="474" spans="2:12" ht="30" customHeight="1" x14ac:dyDescent="0.25">
      <c r="B474" s="5">
        <f t="shared" si="21"/>
        <v>4.6900000000000489E-4</v>
      </c>
      <c r="C474" s="79"/>
      <c r="D474" s="79"/>
      <c r="E474" s="79"/>
      <c r="F474" s="79"/>
      <c r="H474" s="5">
        <f t="shared" si="22"/>
        <v>0</v>
      </c>
      <c r="I474" s="5">
        <f t="shared" si="23"/>
        <v>4.6900000000000489E-4</v>
      </c>
      <c r="J474" s="5">
        <f>COUNTIFS('C-E'!$F$6:$F$994,PCMSO!C474)</f>
        <v>0</v>
      </c>
      <c r="K474" s="5">
        <f>COUNTIFS('C-E'!$F$6:$F$994,PCMSO!$C474,'C-E'!$I$6:$I$994,PCMSO!K$5)</f>
        <v>0</v>
      </c>
      <c r="L474" s="5">
        <f>COUNTIFS('C-E'!$F$6:$F$994,PCMSO!$C474,'C-E'!$I$6:$I$994,PCMSO!L$5)</f>
        <v>0</v>
      </c>
    </row>
    <row r="475" spans="2:12" ht="30" customHeight="1" x14ac:dyDescent="0.25">
      <c r="B475" s="5">
        <f t="shared" si="21"/>
        <v>4.7000000000000492E-4</v>
      </c>
      <c r="C475" s="79"/>
      <c r="D475" s="79"/>
      <c r="E475" s="79"/>
      <c r="F475" s="79"/>
      <c r="H475" s="5">
        <f t="shared" si="22"/>
        <v>0</v>
      </c>
      <c r="I475" s="5">
        <f t="shared" si="23"/>
        <v>4.7000000000000492E-4</v>
      </c>
      <c r="J475" s="5">
        <f>COUNTIFS('C-E'!$F$6:$F$994,PCMSO!C475)</f>
        <v>0</v>
      </c>
      <c r="K475" s="5">
        <f>COUNTIFS('C-E'!$F$6:$F$994,PCMSO!$C475,'C-E'!$I$6:$I$994,PCMSO!K$5)</f>
        <v>0</v>
      </c>
      <c r="L475" s="5">
        <f>COUNTIFS('C-E'!$F$6:$F$994,PCMSO!$C475,'C-E'!$I$6:$I$994,PCMSO!L$5)</f>
        <v>0</v>
      </c>
    </row>
    <row r="476" spans="2:12" ht="30" customHeight="1" x14ac:dyDescent="0.25">
      <c r="B476" s="5">
        <f t="shared" si="21"/>
        <v>4.7100000000000494E-4</v>
      </c>
      <c r="C476" s="79"/>
      <c r="D476" s="79"/>
      <c r="E476" s="79"/>
      <c r="F476" s="79"/>
      <c r="H476" s="5">
        <f t="shared" si="22"/>
        <v>0</v>
      </c>
      <c r="I476" s="5">
        <f t="shared" si="23"/>
        <v>4.7100000000000494E-4</v>
      </c>
      <c r="J476" s="5">
        <f>COUNTIFS('C-E'!$F$6:$F$994,PCMSO!C476)</f>
        <v>0</v>
      </c>
      <c r="K476" s="5">
        <f>COUNTIFS('C-E'!$F$6:$F$994,PCMSO!$C476,'C-E'!$I$6:$I$994,PCMSO!K$5)</f>
        <v>0</v>
      </c>
      <c r="L476" s="5">
        <f>COUNTIFS('C-E'!$F$6:$F$994,PCMSO!$C476,'C-E'!$I$6:$I$994,PCMSO!L$5)</f>
        <v>0</v>
      </c>
    </row>
    <row r="477" spans="2:12" ht="30" customHeight="1" x14ac:dyDescent="0.25">
      <c r="B477" s="5">
        <f t="shared" si="21"/>
        <v>4.7200000000000497E-4</v>
      </c>
      <c r="C477" s="79"/>
      <c r="D477" s="79"/>
      <c r="E477" s="79"/>
      <c r="F477" s="79"/>
      <c r="H477" s="5">
        <f t="shared" si="22"/>
        <v>0</v>
      </c>
      <c r="I477" s="5">
        <f t="shared" si="23"/>
        <v>4.7200000000000497E-4</v>
      </c>
      <c r="J477" s="5">
        <f>COUNTIFS('C-E'!$F$6:$F$994,PCMSO!C477)</f>
        <v>0</v>
      </c>
      <c r="K477" s="5">
        <f>COUNTIFS('C-E'!$F$6:$F$994,PCMSO!$C477,'C-E'!$I$6:$I$994,PCMSO!K$5)</f>
        <v>0</v>
      </c>
      <c r="L477" s="5">
        <f>COUNTIFS('C-E'!$F$6:$F$994,PCMSO!$C477,'C-E'!$I$6:$I$994,PCMSO!L$5)</f>
        <v>0</v>
      </c>
    </row>
    <row r="478" spans="2:12" ht="30" customHeight="1" x14ac:dyDescent="0.25">
      <c r="B478" s="5">
        <f t="shared" si="21"/>
        <v>4.7300000000000499E-4</v>
      </c>
      <c r="C478" s="79"/>
      <c r="D478" s="79"/>
      <c r="E478" s="79"/>
      <c r="F478" s="79"/>
      <c r="H478" s="5">
        <f t="shared" si="22"/>
        <v>0</v>
      </c>
      <c r="I478" s="5">
        <f t="shared" si="23"/>
        <v>4.7300000000000499E-4</v>
      </c>
      <c r="J478" s="5">
        <f>COUNTIFS('C-E'!$F$6:$F$994,PCMSO!C478)</f>
        <v>0</v>
      </c>
      <c r="K478" s="5">
        <f>COUNTIFS('C-E'!$F$6:$F$994,PCMSO!$C478,'C-E'!$I$6:$I$994,PCMSO!K$5)</f>
        <v>0</v>
      </c>
      <c r="L478" s="5">
        <f>COUNTIFS('C-E'!$F$6:$F$994,PCMSO!$C478,'C-E'!$I$6:$I$994,PCMSO!L$5)</f>
        <v>0</v>
      </c>
    </row>
    <row r="479" spans="2:12" ht="30" customHeight="1" x14ac:dyDescent="0.25">
      <c r="B479" s="5">
        <f t="shared" si="21"/>
        <v>4.7400000000000502E-4</v>
      </c>
      <c r="C479" s="79"/>
      <c r="D479" s="79"/>
      <c r="E479" s="79"/>
      <c r="F479" s="79"/>
      <c r="H479" s="5">
        <f t="shared" si="22"/>
        <v>0</v>
      </c>
      <c r="I479" s="5">
        <f t="shared" si="23"/>
        <v>4.7400000000000502E-4</v>
      </c>
      <c r="J479" s="5">
        <f>COUNTIFS('C-E'!$F$6:$F$994,PCMSO!C479)</f>
        <v>0</v>
      </c>
      <c r="K479" s="5">
        <f>COUNTIFS('C-E'!$F$6:$F$994,PCMSO!$C479,'C-E'!$I$6:$I$994,PCMSO!K$5)</f>
        <v>0</v>
      </c>
      <c r="L479" s="5">
        <f>COUNTIFS('C-E'!$F$6:$F$994,PCMSO!$C479,'C-E'!$I$6:$I$994,PCMSO!L$5)</f>
        <v>0</v>
      </c>
    </row>
    <row r="480" spans="2:12" ht="30" customHeight="1" x14ac:dyDescent="0.25">
      <c r="B480" s="5">
        <f t="shared" si="21"/>
        <v>4.7500000000000504E-4</v>
      </c>
      <c r="C480" s="79"/>
      <c r="D480" s="79"/>
      <c r="E480" s="79"/>
      <c r="F480" s="79"/>
      <c r="H480" s="5">
        <f t="shared" si="22"/>
        <v>0</v>
      </c>
      <c r="I480" s="5">
        <f t="shared" si="23"/>
        <v>4.7500000000000504E-4</v>
      </c>
      <c r="J480" s="5">
        <f>COUNTIFS('C-E'!$F$6:$F$994,PCMSO!C480)</f>
        <v>0</v>
      </c>
      <c r="K480" s="5">
        <f>COUNTIFS('C-E'!$F$6:$F$994,PCMSO!$C480,'C-E'!$I$6:$I$994,PCMSO!K$5)</f>
        <v>0</v>
      </c>
      <c r="L480" s="5">
        <f>COUNTIFS('C-E'!$F$6:$F$994,PCMSO!$C480,'C-E'!$I$6:$I$994,PCMSO!L$5)</f>
        <v>0</v>
      </c>
    </row>
    <row r="481" spans="2:12" ht="30" customHeight="1" x14ac:dyDescent="0.25">
      <c r="B481" s="5">
        <f t="shared" si="21"/>
        <v>4.7600000000000506E-4</v>
      </c>
      <c r="C481" s="79"/>
      <c r="D481" s="79"/>
      <c r="E481" s="79"/>
      <c r="F481" s="79"/>
      <c r="H481" s="5">
        <f t="shared" si="22"/>
        <v>0</v>
      </c>
      <c r="I481" s="5">
        <f t="shared" si="23"/>
        <v>4.7600000000000506E-4</v>
      </c>
      <c r="J481" s="5">
        <f>COUNTIFS('C-E'!$F$6:$F$994,PCMSO!C481)</f>
        <v>0</v>
      </c>
      <c r="K481" s="5">
        <f>COUNTIFS('C-E'!$F$6:$F$994,PCMSO!$C481,'C-E'!$I$6:$I$994,PCMSO!K$5)</f>
        <v>0</v>
      </c>
      <c r="L481" s="5">
        <f>COUNTIFS('C-E'!$F$6:$F$994,PCMSO!$C481,'C-E'!$I$6:$I$994,PCMSO!L$5)</f>
        <v>0</v>
      </c>
    </row>
    <row r="482" spans="2:12" ht="30" customHeight="1" x14ac:dyDescent="0.25">
      <c r="B482" s="5">
        <f t="shared" si="21"/>
        <v>4.7700000000000509E-4</v>
      </c>
      <c r="C482" s="79"/>
      <c r="D482" s="79"/>
      <c r="E482" s="79"/>
      <c r="F482" s="79"/>
      <c r="H482" s="5">
        <f t="shared" si="22"/>
        <v>0</v>
      </c>
      <c r="I482" s="5">
        <f t="shared" si="23"/>
        <v>4.7700000000000509E-4</v>
      </c>
      <c r="J482" s="5">
        <f>COUNTIFS('C-E'!$F$6:$F$994,PCMSO!C482)</f>
        <v>0</v>
      </c>
      <c r="K482" s="5">
        <f>COUNTIFS('C-E'!$F$6:$F$994,PCMSO!$C482,'C-E'!$I$6:$I$994,PCMSO!K$5)</f>
        <v>0</v>
      </c>
      <c r="L482" s="5">
        <f>COUNTIFS('C-E'!$F$6:$F$994,PCMSO!$C482,'C-E'!$I$6:$I$994,PCMSO!L$5)</f>
        <v>0</v>
      </c>
    </row>
    <row r="483" spans="2:12" ht="30" customHeight="1" x14ac:dyDescent="0.25">
      <c r="B483" s="5">
        <f t="shared" si="21"/>
        <v>4.7800000000000511E-4</v>
      </c>
      <c r="C483" s="79"/>
      <c r="D483" s="79"/>
      <c r="E483" s="79"/>
      <c r="F483" s="79"/>
      <c r="H483" s="5">
        <f t="shared" si="22"/>
        <v>0</v>
      </c>
      <c r="I483" s="5">
        <f t="shared" si="23"/>
        <v>4.7800000000000511E-4</v>
      </c>
      <c r="J483" s="5">
        <f>COUNTIFS('C-E'!$F$6:$F$994,PCMSO!C483)</f>
        <v>0</v>
      </c>
      <c r="K483" s="5">
        <f>COUNTIFS('C-E'!$F$6:$F$994,PCMSO!$C483,'C-E'!$I$6:$I$994,PCMSO!K$5)</f>
        <v>0</v>
      </c>
      <c r="L483" s="5">
        <f>COUNTIFS('C-E'!$F$6:$F$994,PCMSO!$C483,'C-E'!$I$6:$I$994,PCMSO!L$5)</f>
        <v>0</v>
      </c>
    </row>
    <row r="484" spans="2:12" ht="30" customHeight="1" x14ac:dyDescent="0.25">
      <c r="B484" s="5">
        <f t="shared" si="21"/>
        <v>4.7900000000000514E-4</v>
      </c>
      <c r="C484" s="79"/>
      <c r="D484" s="79"/>
      <c r="E484" s="79"/>
      <c r="F484" s="79"/>
      <c r="H484" s="5">
        <f t="shared" si="22"/>
        <v>0</v>
      </c>
      <c r="I484" s="5">
        <f t="shared" si="23"/>
        <v>4.7900000000000514E-4</v>
      </c>
      <c r="J484" s="5">
        <f>COUNTIFS('C-E'!$F$6:$F$994,PCMSO!C484)</f>
        <v>0</v>
      </c>
      <c r="K484" s="5">
        <f>COUNTIFS('C-E'!$F$6:$F$994,PCMSO!$C484,'C-E'!$I$6:$I$994,PCMSO!K$5)</f>
        <v>0</v>
      </c>
      <c r="L484" s="5">
        <f>COUNTIFS('C-E'!$F$6:$F$994,PCMSO!$C484,'C-E'!$I$6:$I$994,PCMSO!L$5)</f>
        <v>0</v>
      </c>
    </row>
    <row r="485" spans="2:12" ht="30" customHeight="1" x14ac:dyDescent="0.25">
      <c r="B485" s="5">
        <f t="shared" si="21"/>
        <v>4.8000000000000516E-4</v>
      </c>
      <c r="C485" s="79"/>
      <c r="D485" s="79"/>
      <c r="E485" s="79"/>
      <c r="F485" s="79"/>
      <c r="H485" s="5">
        <f t="shared" si="22"/>
        <v>0</v>
      </c>
      <c r="I485" s="5">
        <f t="shared" si="23"/>
        <v>4.8000000000000516E-4</v>
      </c>
      <c r="J485" s="5">
        <f>COUNTIFS('C-E'!$F$6:$F$994,PCMSO!C485)</f>
        <v>0</v>
      </c>
      <c r="K485" s="5">
        <f>COUNTIFS('C-E'!$F$6:$F$994,PCMSO!$C485,'C-E'!$I$6:$I$994,PCMSO!K$5)</f>
        <v>0</v>
      </c>
      <c r="L485" s="5">
        <f>COUNTIFS('C-E'!$F$6:$F$994,PCMSO!$C485,'C-E'!$I$6:$I$994,PCMSO!L$5)</f>
        <v>0</v>
      </c>
    </row>
    <row r="486" spans="2:12" ht="30" customHeight="1" x14ac:dyDescent="0.25">
      <c r="B486" s="5">
        <f t="shared" si="21"/>
        <v>4.8100000000000519E-4</v>
      </c>
      <c r="C486" s="79"/>
      <c r="D486" s="79"/>
      <c r="E486" s="79"/>
      <c r="F486" s="79"/>
      <c r="H486" s="5">
        <f t="shared" si="22"/>
        <v>0</v>
      </c>
      <c r="I486" s="5">
        <f t="shared" si="23"/>
        <v>4.8100000000000519E-4</v>
      </c>
      <c r="J486" s="5">
        <f>COUNTIFS('C-E'!$F$6:$F$994,PCMSO!C486)</f>
        <v>0</v>
      </c>
      <c r="K486" s="5">
        <f>COUNTIFS('C-E'!$F$6:$F$994,PCMSO!$C486,'C-E'!$I$6:$I$994,PCMSO!K$5)</f>
        <v>0</v>
      </c>
      <c r="L486" s="5">
        <f>COUNTIFS('C-E'!$F$6:$F$994,PCMSO!$C486,'C-E'!$I$6:$I$994,PCMSO!L$5)</f>
        <v>0</v>
      </c>
    </row>
    <row r="487" spans="2:12" ht="30" customHeight="1" x14ac:dyDescent="0.25">
      <c r="B487" s="5">
        <f t="shared" si="21"/>
        <v>4.8200000000000521E-4</v>
      </c>
      <c r="C487" s="79"/>
      <c r="D487" s="79"/>
      <c r="E487" s="79"/>
      <c r="F487" s="79"/>
      <c r="H487" s="5">
        <f t="shared" si="22"/>
        <v>0</v>
      </c>
      <c r="I487" s="5">
        <f t="shared" si="23"/>
        <v>4.8200000000000521E-4</v>
      </c>
      <c r="J487" s="5">
        <f>COUNTIFS('C-E'!$F$6:$F$994,PCMSO!C487)</f>
        <v>0</v>
      </c>
      <c r="K487" s="5">
        <f>COUNTIFS('C-E'!$F$6:$F$994,PCMSO!$C487,'C-E'!$I$6:$I$994,PCMSO!K$5)</f>
        <v>0</v>
      </c>
      <c r="L487" s="5">
        <f>COUNTIFS('C-E'!$F$6:$F$994,PCMSO!$C487,'C-E'!$I$6:$I$994,PCMSO!L$5)</f>
        <v>0</v>
      </c>
    </row>
    <row r="488" spans="2:12" ht="30" customHeight="1" x14ac:dyDescent="0.25">
      <c r="B488" s="5">
        <f t="shared" si="21"/>
        <v>4.8300000000000524E-4</v>
      </c>
      <c r="C488" s="79"/>
      <c r="D488" s="79"/>
      <c r="E488" s="79"/>
      <c r="F488" s="79"/>
      <c r="H488" s="5">
        <f t="shared" si="22"/>
        <v>0</v>
      </c>
      <c r="I488" s="5">
        <f t="shared" si="23"/>
        <v>4.8300000000000524E-4</v>
      </c>
      <c r="J488" s="5">
        <f>COUNTIFS('C-E'!$F$6:$F$994,PCMSO!C488)</f>
        <v>0</v>
      </c>
      <c r="K488" s="5">
        <f>COUNTIFS('C-E'!$F$6:$F$994,PCMSO!$C488,'C-E'!$I$6:$I$994,PCMSO!K$5)</f>
        <v>0</v>
      </c>
      <c r="L488" s="5">
        <f>COUNTIFS('C-E'!$F$6:$F$994,PCMSO!$C488,'C-E'!$I$6:$I$994,PCMSO!L$5)</f>
        <v>0</v>
      </c>
    </row>
    <row r="489" spans="2:12" ht="30" customHeight="1" x14ac:dyDescent="0.25">
      <c r="B489" s="5">
        <f t="shared" si="21"/>
        <v>4.8400000000000526E-4</v>
      </c>
      <c r="C489" s="79"/>
      <c r="D489" s="79"/>
      <c r="E489" s="79"/>
      <c r="F489" s="79"/>
      <c r="H489" s="5">
        <f t="shared" si="22"/>
        <v>0</v>
      </c>
      <c r="I489" s="5">
        <f t="shared" si="23"/>
        <v>4.8400000000000526E-4</v>
      </c>
      <c r="J489" s="5">
        <f>COUNTIFS('C-E'!$F$6:$F$994,PCMSO!C489)</f>
        <v>0</v>
      </c>
      <c r="K489" s="5">
        <f>COUNTIFS('C-E'!$F$6:$F$994,PCMSO!$C489,'C-E'!$I$6:$I$994,PCMSO!K$5)</f>
        <v>0</v>
      </c>
      <c r="L489" s="5">
        <f>COUNTIFS('C-E'!$F$6:$F$994,PCMSO!$C489,'C-E'!$I$6:$I$994,PCMSO!L$5)</f>
        <v>0</v>
      </c>
    </row>
    <row r="490" spans="2:12" ht="30" customHeight="1" x14ac:dyDescent="0.25">
      <c r="B490" s="5">
        <f t="shared" si="21"/>
        <v>4.8500000000000528E-4</v>
      </c>
      <c r="C490" s="79"/>
      <c r="D490" s="79"/>
      <c r="E490" s="79"/>
      <c r="F490" s="79"/>
      <c r="H490" s="5">
        <f t="shared" si="22"/>
        <v>0</v>
      </c>
      <c r="I490" s="5">
        <f t="shared" si="23"/>
        <v>4.8500000000000528E-4</v>
      </c>
      <c r="J490" s="5">
        <f>COUNTIFS('C-E'!$F$6:$F$994,PCMSO!C490)</f>
        <v>0</v>
      </c>
      <c r="K490" s="5">
        <f>COUNTIFS('C-E'!$F$6:$F$994,PCMSO!$C490,'C-E'!$I$6:$I$994,PCMSO!K$5)</f>
        <v>0</v>
      </c>
      <c r="L490" s="5">
        <f>COUNTIFS('C-E'!$F$6:$F$994,PCMSO!$C490,'C-E'!$I$6:$I$994,PCMSO!L$5)</f>
        <v>0</v>
      </c>
    </row>
    <row r="491" spans="2:12" ht="30" customHeight="1" x14ac:dyDescent="0.25">
      <c r="B491" s="5">
        <f t="shared" si="21"/>
        <v>4.8600000000000531E-4</v>
      </c>
      <c r="C491" s="79"/>
      <c r="D491" s="79"/>
      <c r="E491" s="79"/>
      <c r="F491" s="79"/>
      <c r="H491" s="5">
        <f t="shared" si="22"/>
        <v>0</v>
      </c>
      <c r="I491" s="5">
        <f t="shared" si="23"/>
        <v>4.8600000000000531E-4</v>
      </c>
      <c r="J491" s="5">
        <f>COUNTIFS('C-E'!$F$6:$F$994,PCMSO!C491)</f>
        <v>0</v>
      </c>
      <c r="K491" s="5">
        <f>COUNTIFS('C-E'!$F$6:$F$994,PCMSO!$C491,'C-E'!$I$6:$I$994,PCMSO!K$5)</f>
        <v>0</v>
      </c>
      <c r="L491" s="5">
        <f>COUNTIFS('C-E'!$F$6:$F$994,PCMSO!$C491,'C-E'!$I$6:$I$994,PCMSO!L$5)</f>
        <v>0</v>
      </c>
    </row>
    <row r="492" spans="2:12" ht="30" customHeight="1" x14ac:dyDescent="0.25">
      <c r="B492" s="5">
        <f t="shared" si="21"/>
        <v>4.8700000000000533E-4</v>
      </c>
      <c r="C492" s="79"/>
      <c r="D492" s="79"/>
      <c r="E492" s="79"/>
      <c r="F492" s="79"/>
      <c r="H492" s="5">
        <f t="shared" si="22"/>
        <v>0</v>
      </c>
      <c r="I492" s="5">
        <f t="shared" si="23"/>
        <v>4.8700000000000533E-4</v>
      </c>
      <c r="J492" s="5">
        <f>COUNTIFS('C-E'!$F$6:$F$994,PCMSO!C492)</f>
        <v>0</v>
      </c>
      <c r="K492" s="5">
        <f>COUNTIFS('C-E'!$F$6:$F$994,PCMSO!$C492,'C-E'!$I$6:$I$994,PCMSO!K$5)</f>
        <v>0</v>
      </c>
      <c r="L492" s="5">
        <f>COUNTIFS('C-E'!$F$6:$F$994,PCMSO!$C492,'C-E'!$I$6:$I$994,PCMSO!L$5)</f>
        <v>0</v>
      </c>
    </row>
    <row r="493" spans="2:12" ht="30" customHeight="1" x14ac:dyDescent="0.25">
      <c r="B493" s="5">
        <f t="shared" si="21"/>
        <v>4.8800000000000536E-4</v>
      </c>
      <c r="C493" s="79"/>
      <c r="D493" s="79"/>
      <c r="E493" s="79"/>
      <c r="F493" s="79"/>
      <c r="H493" s="5">
        <f t="shared" si="22"/>
        <v>0</v>
      </c>
      <c r="I493" s="5">
        <f t="shared" si="23"/>
        <v>4.8800000000000536E-4</v>
      </c>
      <c r="J493" s="5">
        <f>COUNTIFS('C-E'!$F$6:$F$994,PCMSO!C493)</f>
        <v>0</v>
      </c>
      <c r="K493" s="5">
        <f>COUNTIFS('C-E'!$F$6:$F$994,PCMSO!$C493,'C-E'!$I$6:$I$994,PCMSO!K$5)</f>
        <v>0</v>
      </c>
      <c r="L493" s="5">
        <f>COUNTIFS('C-E'!$F$6:$F$994,PCMSO!$C493,'C-E'!$I$6:$I$994,PCMSO!L$5)</f>
        <v>0</v>
      </c>
    </row>
    <row r="494" spans="2:12" ht="30" customHeight="1" x14ac:dyDescent="0.25">
      <c r="B494" s="5">
        <f t="shared" si="21"/>
        <v>4.8900000000000538E-4</v>
      </c>
      <c r="C494" s="79"/>
      <c r="D494" s="79"/>
      <c r="E494" s="79"/>
      <c r="F494" s="79"/>
      <c r="H494" s="5">
        <f t="shared" si="22"/>
        <v>0</v>
      </c>
      <c r="I494" s="5">
        <f t="shared" si="23"/>
        <v>4.8900000000000538E-4</v>
      </c>
      <c r="J494" s="5">
        <f>COUNTIFS('C-E'!$F$6:$F$994,PCMSO!C494)</f>
        <v>0</v>
      </c>
      <c r="K494" s="5">
        <f>COUNTIFS('C-E'!$F$6:$F$994,PCMSO!$C494,'C-E'!$I$6:$I$994,PCMSO!K$5)</f>
        <v>0</v>
      </c>
      <c r="L494" s="5">
        <f>COUNTIFS('C-E'!$F$6:$F$994,PCMSO!$C494,'C-E'!$I$6:$I$994,PCMSO!L$5)</f>
        <v>0</v>
      </c>
    </row>
    <row r="495" spans="2:12" ht="30" customHeight="1" x14ac:dyDescent="0.25">
      <c r="B495" s="5">
        <f t="shared" si="21"/>
        <v>4.9000000000000541E-4</v>
      </c>
      <c r="C495" s="79"/>
      <c r="D495" s="79"/>
      <c r="E495" s="79"/>
      <c r="F495" s="79"/>
      <c r="H495" s="5">
        <f t="shared" si="22"/>
        <v>0</v>
      </c>
      <c r="I495" s="5">
        <f t="shared" si="23"/>
        <v>4.9000000000000541E-4</v>
      </c>
      <c r="J495" s="5">
        <f>COUNTIFS('C-E'!$F$6:$F$994,PCMSO!C495)</f>
        <v>0</v>
      </c>
      <c r="K495" s="5">
        <f>COUNTIFS('C-E'!$F$6:$F$994,PCMSO!$C495,'C-E'!$I$6:$I$994,PCMSO!K$5)</f>
        <v>0</v>
      </c>
      <c r="L495" s="5">
        <f>COUNTIFS('C-E'!$F$6:$F$994,PCMSO!$C495,'C-E'!$I$6:$I$994,PCMSO!L$5)</f>
        <v>0</v>
      </c>
    </row>
    <row r="496" spans="2:12" ht="30" customHeight="1" x14ac:dyDescent="0.25">
      <c r="B496" s="5">
        <f t="shared" si="21"/>
        <v>4.9100000000000543E-4</v>
      </c>
      <c r="C496" s="79"/>
      <c r="D496" s="79"/>
      <c r="E496" s="79"/>
      <c r="F496" s="79"/>
      <c r="H496" s="5">
        <f t="shared" si="22"/>
        <v>0</v>
      </c>
      <c r="I496" s="5">
        <f t="shared" si="23"/>
        <v>4.9100000000000543E-4</v>
      </c>
      <c r="J496" s="5">
        <f>COUNTIFS('C-E'!$F$6:$F$994,PCMSO!C496)</f>
        <v>0</v>
      </c>
      <c r="K496" s="5">
        <f>COUNTIFS('C-E'!$F$6:$F$994,PCMSO!$C496,'C-E'!$I$6:$I$994,PCMSO!K$5)</f>
        <v>0</v>
      </c>
      <c r="L496" s="5">
        <f>COUNTIFS('C-E'!$F$6:$F$994,PCMSO!$C496,'C-E'!$I$6:$I$994,PCMSO!L$5)</f>
        <v>0</v>
      </c>
    </row>
    <row r="497" spans="2:12" ht="30" customHeight="1" x14ac:dyDescent="0.25">
      <c r="B497" s="5">
        <f t="shared" si="21"/>
        <v>4.9200000000000545E-4</v>
      </c>
      <c r="C497" s="79"/>
      <c r="D497" s="79"/>
      <c r="E497" s="79"/>
      <c r="F497" s="79"/>
      <c r="H497" s="5">
        <f t="shared" si="22"/>
        <v>0</v>
      </c>
      <c r="I497" s="5">
        <f t="shared" si="23"/>
        <v>4.9200000000000545E-4</v>
      </c>
      <c r="J497" s="5">
        <f>COUNTIFS('C-E'!$F$6:$F$994,PCMSO!C497)</f>
        <v>0</v>
      </c>
      <c r="K497" s="5">
        <f>COUNTIFS('C-E'!$F$6:$F$994,PCMSO!$C497,'C-E'!$I$6:$I$994,PCMSO!K$5)</f>
        <v>0</v>
      </c>
      <c r="L497" s="5">
        <f>COUNTIFS('C-E'!$F$6:$F$994,PCMSO!$C497,'C-E'!$I$6:$I$994,PCMSO!L$5)</f>
        <v>0</v>
      </c>
    </row>
    <row r="498" spans="2:12" ht="30" customHeight="1" x14ac:dyDescent="0.25">
      <c r="B498" s="5">
        <f t="shared" si="21"/>
        <v>4.9300000000000548E-4</v>
      </c>
      <c r="C498" s="79"/>
      <c r="D498" s="79"/>
      <c r="E498" s="79"/>
      <c r="F498" s="79"/>
      <c r="H498" s="5">
        <f t="shared" si="22"/>
        <v>0</v>
      </c>
      <c r="I498" s="5">
        <f t="shared" si="23"/>
        <v>4.9300000000000548E-4</v>
      </c>
      <c r="J498" s="5">
        <f>COUNTIFS('C-E'!$F$6:$F$994,PCMSO!C498)</f>
        <v>0</v>
      </c>
      <c r="K498" s="5">
        <f>COUNTIFS('C-E'!$F$6:$F$994,PCMSO!$C498,'C-E'!$I$6:$I$994,PCMSO!K$5)</f>
        <v>0</v>
      </c>
      <c r="L498" s="5">
        <f>COUNTIFS('C-E'!$F$6:$F$994,PCMSO!$C498,'C-E'!$I$6:$I$994,PCMSO!L$5)</f>
        <v>0</v>
      </c>
    </row>
    <row r="499" spans="2:12" ht="30" customHeight="1" x14ac:dyDescent="0.25">
      <c r="B499" s="5">
        <f t="shared" si="21"/>
        <v>4.940000000000055E-4</v>
      </c>
      <c r="C499" s="79"/>
      <c r="D499" s="79"/>
      <c r="E499" s="79"/>
      <c r="F499" s="79"/>
      <c r="H499" s="5">
        <f t="shared" si="22"/>
        <v>0</v>
      </c>
      <c r="I499" s="5">
        <f t="shared" si="23"/>
        <v>4.940000000000055E-4</v>
      </c>
      <c r="J499" s="5">
        <f>COUNTIFS('C-E'!$F$6:$F$994,PCMSO!C499)</f>
        <v>0</v>
      </c>
      <c r="K499" s="5">
        <f>COUNTIFS('C-E'!$F$6:$F$994,PCMSO!$C499,'C-E'!$I$6:$I$994,PCMSO!K$5)</f>
        <v>0</v>
      </c>
      <c r="L499" s="5">
        <f>COUNTIFS('C-E'!$F$6:$F$994,PCMSO!$C499,'C-E'!$I$6:$I$994,PCMSO!L$5)</f>
        <v>0</v>
      </c>
    </row>
    <row r="500" spans="2:12" ht="30" customHeight="1" x14ac:dyDescent="0.25">
      <c r="B500" s="5">
        <f t="shared" si="21"/>
        <v>4.9500000000000553E-4</v>
      </c>
      <c r="C500" s="79"/>
      <c r="D500" s="79"/>
      <c r="E500" s="79"/>
      <c r="F500" s="79"/>
      <c r="H500" s="5">
        <f t="shared" si="22"/>
        <v>0</v>
      </c>
      <c r="I500" s="5">
        <f t="shared" si="23"/>
        <v>4.9500000000000553E-4</v>
      </c>
      <c r="J500" s="5">
        <f>COUNTIFS('C-E'!$F$6:$F$994,PCMSO!C500)</f>
        <v>0</v>
      </c>
      <c r="K500" s="5">
        <f>COUNTIFS('C-E'!$F$6:$F$994,PCMSO!$C500,'C-E'!$I$6:$I$994,PCMSO!K$5)</f>
        <v>0</v>
      </c>
      <c r="L500" s="5">
        <f>COUNTIFS('C-E'!$F$6:$F$994,PCMSO!$C500,'C-E'!$I$6:$I$994,PCMSO!L$5)</f>
        <v>0</v>
      </c>
    </row>
    <row r="501" spans="2:12" ht="30" customHeight="1" x14ac:dyDescent="0.25">
      <c r="B501" s="5">
        <f t="shared" si="21"/>
        <v>4.9600000000000555E-4</v>
      </c>
      <c r="C501" s="79"/>
      <c r="D501" s="79"/>
      <c r="E501" s="79"/>
      <c r="F501" s="79"/>
      <c r="H501" s="5">
        <f t="shared" si="22"/>
        <v>0</v>
      </c>
      <c r="I501" s="5">
        <f t="shared" si="23"/>
        <v>4.9600000000000555E-4</v>
      </c>
      <c r="J501" s="5">
        <f>COUNTIFS('C-E'!$F$6:$F$994,PCMSO!C501)</f>
        <v>0</v>
      </c>
      <c r="K501" s="5">
        <f>COUNTIFS('C-E'!$F$6:$F$994,PCMSO!$C501,'C-E'!$I$6:$I$994,PCMSO!K$5)</f>
        <v>0</v>
      </c>
      <c r="L501" s="5">
        <f>COUNTIFS('C-E'!$F$6:$F$994,PCMSO!$C501,'C-E'!$I$6:$I$994,PCMSO!L$5)</f>
        <v>0</v>
      </c>
    </row>
    <row r="502" spans="2:12" ht="30" customHeight="1" x14ac:dyDescent="0.25">
      <c r="B502" s="5">
        <f t="shared" si="21"/>
        <v>4.9700000000000558E-4</v>
      </c>
      <c r="C502" s="79"/>
      <c r="D502" s="79"/>
      <c r="E502" s="79"/>
      <c r="F502" s="79"/>
      <c r="H502" s="5">
        <f t="shared" si="22"/>
        <v>0</v>
      </c>
      <c r="I502" s="5">
        <f t="shared" si="23"/>
        <v>4.9700000000000558E-4</v>
      </c>
      <c r="J502" s="5">
        <f>COUNTIFS('C-E'!$F$6:$F$994,PCMSO!C502)</f>
        <v>0</v>
      </c>
      <c r="K502" s="5">
        <f>COUNTIFS('C-E'!$F$6:$F$994,PCMSO!$C502,'C-E'!$I$6:$I$994,PCMSO!K$5)</f>
        <v>0</v>
      </c>
      <c r="L502" s="5">
        <f>COUNTIFS('C-E'!$F$6:$F$994,PCMSO!$C502,'C-E'!$I$6:$I$994,PCMSO!L$5)</f>
        <v>0</v>
      </c>
    </row>
    <row r="503" spans="2:12" ht="30" customHeight="1" x14ac:dyDescent="0.25">
      <c r="B503" s="5">
        <f t="shared" si="21"/>
        <v>4.980000000000056E-4</v>
      </c>
      <c r="C503" s="79"/>
      <c r="D503" s="79"/>
      <c r="E503" s="79"/>
      <c r="F503" s="79"/>
      <c r="H503" s="5">
        <f t="shared" si="22"/>
        <v>0</v>
      </c>
      <c r="I503" s="5">
        <f t="shared" si="23"/>
        <v>4.980000000000056E-4</v>
      </c>
      <c r="J503" s="5">
        <f>COUNTIFS('C-E'!$F$6:$F$994,PCMSO!C503)</f>
        <v>0</v>
      </c>
      <c r="K503" s="5">
        <f>COUNTIFS('C-E'!$F$6:$F$994,PCMSO!$C503,'C-E'!$I$6:$I$994,PCMSO!K$5)</f>
        <v>0</v>
      </c>
      <c r="L503" s="5">
        <f>COUNTIFS('C-E'!$F$6:$F$994,PCMSO!$C503,'C-E'!$I$6:$I$994,PCMSO!L$5)</f>
        <v>0</v>
      </c>
    </row>
    <row r="504" spans="2:12" ht="30" customHeight="1" x14ac:dyDescent="0.25">
      <c r="B504" s="5">
        <f t="shared" si="21"/>
        <v>4.9900000000000562E-4</v>
      </c>
      <c r="C504" s="79"/>
      <c r="D504" s="79"/>
      <c r="E504" s="79"/>
      <c r="F504" s="79"/>
      <c r="H504" s="5">
        <f t="shared" si="22"/>
        <v>0</v>
      </c>
      <c r="I504" s="5">
        <f t="shared" si="23"/>
        <v>4.9900000000000562E-4</v>
      </c>
      <c r="J504" s="5">
        <f>COUNTIFS('C-E'!$F$6:$F$994,PCMSO!C504)</f>
        <v>0</v>
      </c>
      <c r="K504" s="5">
        <f>COUNTIFS('C-E'!$F$6:$F$994,PCMSO!$C504,'C-E'!$I$6:$I$994,PCMSO!K$5)</f>
        <v>0</v>
      </c>
      <c r="L504" s="5">
        <f>COUNTIFS('C-E'!$F$6:$F$994,PCMSO!$C504,'C-E'!$I$6:$I$994,PCMSO!L$5)</f>
        <v>0</v>
      </c>
    </row>
    <row r="505" spans="2:12" ht="30" customHeight="1" x14ac:dyDescent="0.25">
      <c r="B505" s="5">
        <f t="shared" si="21"/>
        <v>5.0000000000000565E-4</v>
      </c>
      <c r="C505" s="79"/>
      <c r="D505" s="79"/>
      <c r="E505" s="79"/>
      <c r="F505" s="79"/>
      <c r="H505" s="5">
        <f t="shared" si="22"/>
        <v>0</v>
      </c>
      <c r="I505" s="5">
        <f t="shared" si="23"/>
        <v>5.0000000000000565E-4</v>
      </c>
      <c r="J505" s="5">
        <f>COUNTIFS('C-E'!$F$6:$F$994,PCMSO!C505)</f>
        <v>0</v>
      </c>
      <c r="K505" s="5">
        <f>COUNTIFS('C-E'!$F$6:$F$994,PCMSO!$C505,'C-E'!$I$6:$I$994,PCMSO!K$5)</f>
        <v>0</v>
      </c>
      <c r="L505" s="5">
        <f>COUNTIFS('C-E'!$F$6:$F$994,PCMSO!$C505,'C-E'!$I$6:$I$994,PCMSO!L$5)</f>
        <v>0</v>
      </c>
    </row>
    <row r="506" spans="2:12" ht="30" customHeight="1" x14ac:dyDescent="0.25">
      <c r="B506" s="5">
        <f t="shared" si="21"/>
        <v>5.0100000000000567E-4</v>
      </c>
      <c r="C506" s="79"/>
      <c r="D506" s="79"/>
      <c r="E506" s="79"/>
      <c r="F506" s="79"/>
      <c r="H506" s="5">
        <f t="shared" si="22"/>
        <v>0</v>
      </c>
      <c r="I506" s="5">
        <f t="shared" si="23"/>
        <v>5.0100000000000567E-4</v>
      </c>
      <c r="J506" s="5">
        <f>COUNTIFS('C-E'!$F$6:$F$994,PCMSO!C506)</f>
        <v>0</v>
      </c>
      <c r="K506" s="5">
        <f>COUNTIFS('C-E'!$F$6:$F$994,PCMSO!$C506,'C-E'!$I$6:$I$994,PCMSO!K$5)</f>
        <v>0</v>
      </c>
      <c r="L506" s="5">
        <f>COUNTIFS('C-E'!$F$6:$F$994,PCMSO!$C506,'C-E'!$I$6:$I$994,PCMSO!L$5)</f>
        <v>0</v>
      </c>
    </row>
    <row r="507" spans="2:12" ht="30" customHeight="1" x14ac:dyDescent="0.25">
      <c r="B507" s="5">
        <f t="shared" si="21"/>
        <v>5.020000000000057E-4</v>
      </c>
      <c r="C507" s="79"/>
      <c r="D507" s="79"/>
      <c r="E507" s="79"/>
      <c r="F507" s="79"/>
      <c r="H507" s="5">
        <f t="shared" si="22"/>
        <v>0</v>
      </c>
      <c r="I507" s="5">
        <f t="shared" si="23"/>
        <v>5.020000000000057E-4</v>
      </c>
      <c r="J507" s="5">
        <f>COUNTIFS('C-E'!$F$6:$F$994,PCMSO!C507)</f>
        <v>0</v>
      </c>
      <c r="K507" s="5">
        <f>COUNTIFS('C-E'!$F$6:$F$994,PCMSO!$C507,'C-E'!$I$6:$I$994,PCMSO!K$5)</f>
        <v>0</v>
      </c>
      <c r="L507" s="5">
        <f>COUNTIFS('C-E'!$F$6:$F$994,PCMSO!$C507,'C-E'!$I$6:$I$994,PCMSO!L$5)</f>
        <v>0</v>
      </c>
    </row>
    <row r="508" spans="2:12" ht="30" customHeight="1" x14ac:dyDescent="0.25">
      <c r="B508" s="5">
        <f t="shared" si="21"/>
        <v>5.0300000000000572E-4</v>
      </c>
      <c r="C508" s="79"/>
      <c r="D508" s="79"/>
      <c r="E508" s="79"/>
      <c r="F508" s="79"/>
      <c r="H508" s="5">
        <f t="shared" si="22"/>
        <v>0</v>
      </c>
      <c r="I508" s="5">
        <f t="shared" si="23"/>
        <v>5.0300000000000572E-4</v>
      </c>
      <c r="J508" s="5">
        <f>COUNTIFS('C-E'!$F$6:$F$994,PCMSO!C508)</f>
        <v>0</v>
      </c>
      <c r="K508" s="5">
        <f>COUNTIFS('C-E'!$F$6:$F$994,PCMSO!$C508,'C-E'!$I$6:$I$994,PCMSO!K$5)</f>
        <v>0</v>
      </c>
      <c r="L508" s="5">
        <f>COUNTIFS('C-E'!$F$6:$F$994,PCMSO!$C508,'C-E'!$I$6:$I$994,PCMSO!L$5)</f>
        <v>0</v>
      </c>
    </row>
    <row r="509" spans="2:12" ht="30" customHeight="1" x14ac:dyDescent="0.25">
      <c r="B509" s="5">
        <f t="shared" si="21"/>
        <v>5.0400000000000575E-4</v>
      </c>
      <c r="C509" s="79"/>
      <c r="D509" s="79"/>
      <c r="E509" s="79"/>
      <c r="F509" s="79"/>
      <c r="H509" s="5">
        <f t="shared" si="22"/>
        <v>0</v>
      </c>
      <c r="I509" s="5">
        <f t="shared" si="23"/>
        <v>5.0400000000000575E-4</v>
      </c>
      <c r="J509" s="5">
        <f>COUNTIFS('C-E'!$F$6:$F$994,PCMSO!C509)</f>
        <v>0</v>
      </c>
      <c r="K509" s="5">
        <f>COUNTIFS('C-E'!$F$6:$F$994,PCMSO!$C509,'C-E'!$I$6:$I$994,PCMSO!K$5)</f>
        <v>0</v>
      </c>
      <c r="L509" s="5">
        <f>COUNTIFS('C-E'!$F$6:$F$994,PCMSO!$C509,'C-E'!$I$6:$I$994,PCMSO!L$5)</f>
        <v>0</v>
      </c>
    </row>
    <row r="510" spans="2:12" ht="30" customHeight="1" x14ac:dyDescent="0.25">
      <c r="B510" s="5">
        <f t="shared" si="21"/>
        <v>5.0500000000000577E-4</v>
      </c>
      <c r="C510" s="79"/>
      <c r="D510" s="79"/>
      <c r="E510" s="79"/>
      <c r="F510" s="79"/>
      <c r="H510" s="5">
        <f t="shared" si="22"/>
        <v>0</v>
      </c>
      <c r="I510" s="5">
        <f t="shared" si="23"/>
        <v>5.0500000000000577E-4</v>
      </c>
      <c r="J510" s="5">
        <f>COUNTIFS('C-E'!$F$6:$F$994,PCMSO!C510)</f>
        <v>0</v>
      </c>
      <c r="K510" s="5">
        <f>COUNTIFS('C-E'!$F$6:$F$994,PCMSO!$C510,'C-E'!$I$6:$I$994,PCMSO!K$5)</f>
        <v>0</v>
      </c>
      <c r="L510" s="5">
        <f>COUNTIFS('C-E'!$F$6:$F$994,PCMSO!$C510,'C-E'!$I$6:$I$994,PCMSO!L$5)</f>
        <v>0</v>
      </c>
    </row>
    <row r="511" spans="2:12" ht="30" customHeight="1" x14ac:dyDescent="0.25">
      <c r="B511" s="5">
        <f t="shared" si="21"/>
        <v>5.0600000000000579E-4</v>
      </c>
      <c r="C511" s="79"/>
      <c r="D511" s="79"/>
      <c r="E511" s="79"/>
      <c r="F511" s="79"/>
      <c r="H511" s="5">
        <f t="shared" si="22"/>
        <v>0</v>
      </c>
      <c r="I511" s="5">
        <f t="shared" si="23"/>
        <v>5.0600000000000579E-4</v>
      </c>
      <c r="J511" s="5">
        <f>COUNTIFS('C-E'!$F$6:$F$994,PCMSO!C511)</f>
        <v>0</v>
      </c>
      <c r="K511" s="5">
        <f>COUNTIFS('C-E'!$F$6:$F$994,PCMSO!$C511,'C-E'!$I$6:$I$994,PCMSO!K$5)</f>
        <v>0</v>
      </c>
      <c r="L511" s="5">
        <f>COUNTIFS('C-E'!$F$6:$F$994,PCMSO!$C511,'C-E'!$I$6:$I$994,PCMSO!L$5)</f>
        <v>0</v>
      </c>
    </row>
    <row r="512" spans="2:12" ht="30" customHeight="1" x14ac:dyDescent="0.25">
      <c r="B512" s="5">
        <f t="shared" si="21"/>
        <v>5.0700000000000582E-4</v>
      </c>
      <c r="C512" s="79"/>
      <c r="D512" s="79"/>
      <c r="E512" s="79"/>
      <c r="F512" s="79"/>
      <c r="H512" s="5">
        <f t="shared" si="22"/>
        <v>0</v>
      </c>
      <c r="I512" s="5">
        <f t="shared" si="23"/>
        <v>5.0700000000000582E-4</v>
      </c>
      <c r="J512" s="5">
        <f>COUNTIFS('C-E'!$F$6:$F$994,PCMSO!C512)</f>
        <v>0</v>
      </c>
      <c r="K512" s="5">
        <f>COUNTIFS('C-E'!$F$6:$F$994,PCMSO!$C512,'C-E'!$I$6:$I$994,PCMSO!K$5)</f>
        <v>0</v>
      </c>
      <c r="L512" s="5">
        <f>COUNTIFS('C-E'!$F$6:$F$994,PCMSO!$C512,'C-E'!$I$6:$I$994,PCMSO!L$5)</f>
        <v>0</v>
      </c>
    </row>
    <row r="513" spans="2:12" ht="30" customHeight="1" x14ac:dyDescent="0.25">
      <c r="B513" s="5">
        <f t="shared" si="21"/>
        <v>5.0800000000000584E-4</v>
      </c>
      <c r="C513" s="79"/>
      <c r="D513" s="79"/>
      <c r="E513" s="79"/>
      <c r="F513" s="79"/>
      <c r="H513" s="5">
        <f t="shared" si="22"/>
        <v>0</v>
      </c>
      <c r="I513" s="5">
        <f t="shared" si="23"/>
        <v>5.0800000000000584E-4</v>
      </c>
      <c r="J513" s="5">
        <f>COUNTIFS('C-E'!$F$6:$F$994,PCMSO!C513)</f>
        <v>0</v>
      </c>
      <c r="K513" s="5">
        <f>COUNTIFS('C-E'!$F$6:$F$994,PCMSO!$C513,'C-E'!$I$6:$I$994,PCMSO!K$5)</f>
        <v>0</v>
      </c>
      <c r="L513" s="5">
        <f>COUNTIFS('C-E'!$F$6:$F$994,PCMSO!$C513,'C-E'!$I$6:$I$994,PCMSO!L$5)</f>
        <v>0</v>
      </c>
    </row>
    <row r="514" spans="2:12" ht="30" customHeight="1" x14ac:dyDescent="0.25">
      <c r="B514" s="5">
        <f t="shared" si="21"/>
        <v>5.0900000000000587E-4</v>
      </c>
      <c r="C514" s="79"/>
      <c r="D514" s="79"/>
      <c r="E514" s="79"/>
      <c r="F514" s="79"/>
      <c r="H514" s="5">
        <f t="shared" si="22"/>
        <v>0</v>
      </c>
      <c r="I514" s="5">
        <f t="shared" si="23"/>
        <v>5.0900000000000587E-4</v>
      </c>
      <c r="J514" s="5">
        <f>COUNTIFS('C-E'!$F$6:$F$994,PCMSO!C514)</f>
        <v>0</v>
      </c>
      <c r="K514" s="5">
        <f>COUNTIFS('C-E'!$F$6:$F$994,PCMSO!$C514,'C-E'!$I$6:$I$994,PCMSO!K$5)</f>
        <v>0</v>
      </c>
      <c r="L514" s="5">
        <f>COUNTIFS('C-E'!$F$6:$F$994,PCMSO!$C514,'C-E'!$I$6:$I$994,PCMSO!L$5)</f>
        <v>0</v>
      </c>
    </row>
    <row r="515" spans="2:12" ht="30" customHeight="1" x14ac:dyDescent="0.25">
      <c r="B515" s="5">
        <f t="shared" si="21"/>
        <v>5.1000000000000589E-4</v>
      </c>
      <c r="C515" s="79"/>
      <c r="D515" s="79"/>
      <c r="E515" s="79"/>
      <c r="F515" s="79"/>
      <c r="H515" s="5">
        <f t="shared" si="22"/>
        <v>0</v>
      </c>
      <c r="I515" s="5">
        <f t="shared" si="23"/>
        <v>5.1000000000000589E-4</v>
      </c>
      <c r="J515" s="5">
        <f>COUNTIFS('C-E'!$F$6:$F$994,PCMSO!C515)</f>
        <v>0</v>
      </c>
      <c r="K515" s="5">
        <f>COUNTIFS('C-E'!$F$6:$F$994,PCMSO!$C515,'C-E'!$I$6:$I$994,PCMSO!K$5)</f>
        <v>0</v>
      </c>
      <c r="L515" s="5">
        <f>COUNTIFS('C-E'!$F$6:$F$994,PCMSO!$C515,'C-E'!$I$6:$I$994,PCMSO!L$5)</f>
        <v>0</v>
      </c>
    </row>
    <row r="516" spans="2:12" ht="30" customHeight="1" x14ac:dyDescent="0.25">
      <c r="B516" s="5">
        <f t="shared" si="21"/>
        <v>5.1100000000000592E-4</v>
      </c>
      <c r="C516" s="79"/>
      <c r="D516" s="79"/>
      <c r="E516" s="79"/>
      <c r="F516" s="79"/>
      <c r="H516" s="5">
        <f t="shared" si="22"/>
        <v>0</v>
      </c>
      <c r="I516" s="5">
        <f t="shared" si="23"/>
        <v>5.1100000000000592E-4</v>
      </c>
      <c r="J516" s="5">
        <f>COUNTIFS('C-E'!$F$6:$F$994,PCMSO!C516)</f>
        <v>0</v>
      </c>
      <c r="K516" s="5">
        <f>COUNTIFS('C-E'!$F$6:$F$994,PCMSO!$C516,'C-E'!$I$6:$I$994,PCMSO!K$5)</f>
        <v>0</v>
      </c>
      <c r="L516" s="5">
        <f>COUNTIFS('C-E'!$F$6:$F$994,PCMSO!$C516,'C-E'!$I$6:$I$994,PCMSO!L$5)</f>
        <v>0</v>
      </c>
    </row>
    <row r="517" spans="2:12" ht="30" customHeight="1" x14ac:dyDescent="0.25">
      <c r="B517" s="5">
        <f t="shared" si="21"/>
        <v>5.1200000000000594E-4</v>
      </c>
      <c r="C517" s="79"/>
      <c r="D517" s="79"/>
      <c r="E517" s="79"/>
      <c r="F517" s="79"/>
      <c r="H517" s="5">
        <f t="shared" si="22"/>
        <v>0</v>
      </c>
      <c r="I517" s="5">
        <f t="shared" si="23"/>
        <v>5.1200000000000594E-4</v>
      </c>
      <c r="J517" s="5">
        <f>COUNTIFS('C-E'!$F$6:$F$994,PCMSO!C517)</f>
        <v>0</v>
      </c>
      <c r="K517" s="5">
        <f>COUNTIFS('C-E'!$F$6:$F$994,PCMSO!$C517,'C-E'!$I$6:$I$994,PCMSO!K$5)</f>
        <v>0</v>
      </c>
      <c r="L517" s="5">
        <f>COUNTIFS('C-E'!$F$6:$F$994,PCMSO!$C517,'C-E'!$I$6:$I$994,PCMSO!L$5)</f>
        <v>0</v>
      </c>
    </row>
    <row r="518" spans="2:12" ht="30" customHeight="1" x14ac:dyDescent="0.25">
      <c r="B518" s="5">
        <f t="shared" ref="B518:B581" si="24">SUM(I518:J518)</f>
        <v>5.1300000000000596E-4</v>
      </c>
      <c r="C518" s="79"/>
      <c r="D518" s="79"/>
      <c r="E518" s="79"/>
      <c r="F518" s="79"/>
      <c r="H518" s="5">
        <f t="shared" si="22"/>
        <v>0</v>
      </c>
      <c r="I518" s="5">
        <f t="shared" si="23"/>
        <v>5.1300000000000596E-4</v>
      </c>
      <c r="J518" s="5">
        <f>COUNTIFS('C-E'!$F$6:$F$994,PCMSO!C518)</f>
        <v>0</v>
      </c>
      <c r="K518" s="5">
        <f>COUNTIFS('C-E'!$F$6:$F$994,PCMSO!$C518,'C-E'!$I$6:$I$994,PCMSO!K$5)</f>
        <v>0</v>
      </c>
      <c r="L518" s="5">
        <f>COUNTIFS('C-E'!$F$6:$F$994,PCMSO!$C518,'C-E'!$I$6:$I$994,PCMSO!L$5)</f>
        <v>0</v>
      </c>
    </row>
    <row r="519" spans="2:12" ht="30" customHeight="1" x14ac:dyDescent="0.25">
      <c r="B519" s="5">
        <f t="shared" si="24"/>
        <v>5.1400000000000599E-4</v>
      </c>
      <c r="C519" s="79"/>
      <c r="D519" s="79"/>
      <c r="E519" s="79"/>
      <c r="F519" s="79"/>
      <c r="H519" s="5">
        <f t="shared" ref="H519:H582" si="25">C519</f>
        <v>0</v>
      </c>
      <c r="I519" s="5">
        <f t="shared" si="23"/>
        <v>5.1400000000000599E-4</v>
      </c>
      <c r="J519" s="5">
        <f>COUNTIFS('C-E'!$F$6:$F$994,PCMSO!C519)</f>
        <v>0</v>
      </c>
      <c r="K519" s="5">
        <f>COUNTIFS('C-E'!$F$6:$F$994,PCMSO!$C519,'C-E'!$I$6:$I$994,PCMSO!K$5)</f>
        <v>0</v>
      </c>
      <c r="L519" s="5">
        <f>COUNTIFS('C-E'!$F$6:$F$994,PCMSO!$C519,'C-E'!$I$6:$I$994,PCMSO!L$5)</f>
        <v>0</v>
      </c>
    </row>
    <row r="520" spans="2:12" ht="30" customHeight="1" x14ac:dyDescent="0.25">
      <c r="B520" s="5">
        <f t="shared" si="24"/>
        <v>5.1500000000000601E-4</v>
      </c>
      <c r="C520" s="79"/>
      <c r="D520" s="79"/>
      <c r="E520" s="79"/>
      <c r="F520" s="79"/>
      <c r="H520" s="5">
        <f t="shared" si="25"/>
        <v>0</v>
      </c>
      <c r="I520" s="5">
        <f t="shared" ref="I520:I583" si="26">I519+$I$6</f>
        <v>5.1500000000000601E-4</v>
      </c>
      <c r="J520" s="5">
        <f>COUNTIFS('C-E'!$F$6:$F$994,PCMSO!C520)</f>
        <v>0</v>
      </c>
      <c r="K520" s="5">
        <f>COUNTIFS('C-E'!$F$6:$F$994,PCMSO!$C520,'C-E'!$I$6:$I$994,PCMSO!K$5)</f>
        <v>0</v>
      </c>
      <c r="L520" s="5">
        <f>COUNTIFS('C-E'!$F$6:$F$994,PCMSO!$C520,'C-E'!$I$6:$I$994,PCMSO!L$5)</f>
        <v>0</v>
      </c>
    </row>
    <row r="521" spans="2:12" ht="30" customHeight="1" x14ac:dyDescent="0.25">
      <c r="B521" s="5">
        <f t="shared" si="24"/>
        <v>5.1600000000000604E-4</v>
      </c>
      <c r="C521" s="79"/>
      <c r="D521" s="79"/>
      <c r="E521" s="79"/>
      <c r="F521" s="79"/>
      <c r="H521" s="5">
        <f t="shared" si="25"/>
        <v>0</v>
      </c>
      <c r="I521" s="5">
        <f t="shared" si="26"/>
        <v>5.1600000000000604E-4</v>
      </c>
      <c r="J521" s="5">
        <f>COUNTIFS('C-E'!$F$6:$F$994,PCMSO!C521)</f>
        <v>0</v>
      </c>
      <c r="K521" s="5">
        <f>COUNTIFS('C-E'!$F$6:$F$994,PCMSO!$C521,'C-E'!$I$6:$I$994,PCMSO!K$5)</f>
        <v>0</v>
      </c>
      <c r="L521" s="5">
        <f>COUNTIFS('C-E'!$F$6:$F$994,PCMSO!$C521,'C-E'!$I$6:$I$994,PCMSO!L$5)</f>
        <v>0</v>
      </c>
    </row>
    <row r="522" spans="2:12" ht="30" customHeight="1" x14ac:dyDescent="0.25">
      <c r="B522" s="5">
        <f t="shared" si="24"/>
        <v>5.1700000000000606E-4</v>
      </c>
      <c r="C522" s="79"/>
      <c r="D522" s="79"/>
      <c r="E522" s="79"/>
      <c r="F522" s="79"/>
      <c r="H522" s="5">
        <f t="shared" si="25"/>
        <v>0</v>
      </c>
      <c r="I522" s="5">
        <f t="shared" si="26"/>
        <v>5.1700000000000606E-4</v>
      </c>
      <c r="J522" s="5">
        <f>COUNTIFS('C-E'!$F$6:$F$994,PCMSO!C522)</f>
        <v>0</v>
      </c>
      <c r="K522" s="5">
        <f>COUNTIFS('C-E'!$F$6:$F$994,PCMSO!$C522,'C-E'!$I$6:$I$994,PCMSO!K$5)</f>
        <v>0</v>
      </c>
      <c r="L522" s="5">
        <f>COUNTIFS('C-E'!$F$6:$F$994,PCMSO!$C522,'C-E'!$I$6:$I$994,PCMSO!L$5)</f>
        <v>0</v>
      </c>
    </row>
    <row r="523" spans="2:12" ht="30" customHeight="1" x14ac:dyDescent="0.25">
      <c r="B523" s="5">
        <f t="shared" si="24"/>
        <v>5.1800000000000609E-4</v>
      </c>
      <c r="C523" s="79"/>
      <c r="D523" s="79"/>
      <c r="E523" s="79"/>
      <c r="F523" s="79"/>
      <c r="H523" s="5">
        <f t="shared" si="25"/>
        <v>0</v>
      </c>
      <c r="I523" s="5">
        <f t="shared" si="26"/>
        <v>5.1800000000000609E-4</v>
      </c>
      <c r="J523" s="5">
        <f>COUNTIFS('C-E'!$F$6:$F$994,PCMSO!C523)</f>
        <v>0</v>
      </c>
      <c r="K523" s="5">
        <f>COUNTIFS('C-E'!$F$6:$F$994,PCMSO!$C523,'C-E'!$I$6:$I$994,PCMSO!K$5)</f>
        <v>0</v>
      </c>
      <c r="L523" s="5">
        <f>COUNTIFS('C-E'!$F$6:$F$994,PCMSO!$C523,'C-E'!$I$6:$I$994,PCMSO!L$5)</f>
        <v>0</v>
      </c>
    </row>
    <row r="524" spans="2:12" ht="30" customHeight="1" x14ac:dyDescent="0.25">
      <c r="B524" s="5">
        <f t="shared" si="24"/>
        <v>5.1900000000000611E-4</v>
      </c>
      <c r="C524" s="79"/>
      <c r="D524" s="79"/>
      <c r="E524" s="79"/>
      <c r="F524" s="79"/>
      <c r="H524" s="5">
        <f t="shared" si="25"/>
        <v>0</v>
      </c>
      <c r="I524" s="5">
        <f t="shared" si="26"/>
        <v>5.1900000000000611E-4</v>
      </c>
      <c r="J524" s="5">
        <f>COUNTIFS('C-E'!$F$6:$F$994,PCMSO!C524)</f>
        <v>0</v>
      </c>
      <c r="K524" s="5">
        <f>COUNTIFS('C-E'!$F$6:$F$994,PCMSO!$C524,'C-E'!$I$6:$I$994,PCMSO!K$5)</f>
        <v>0</v>
      </c>
      <c r="L524" s="5">
        <f>COUNTIFS('C-E'!$F$6:$F$994,PCMSO!$C524,'C-E'!$I$6:$I$994,PCMSO!L$5)</f>
        <v>0</v>
      </c>
    </row>
    <row r="525" spans="2:12" ht="30" customHeight="1" x14ac:dyDescent="0.25">
      <c r="B525" s="5">
        <f t="shared" si="24"/>
        <v>5.2000000000000613E-4</v>
      </c>
      <c r="C525" s="79"/>
      <c r="D525" s="79"/>
      <c r="E525" s="79"/>
      <c r="F525" s="79"/>
      <c r="H525" s="5">
        <f t="shared" si="25"/>
        <v>0</v>
      </c>
      <c r="I525" s="5">
        <f t="shared" si="26"/>
        <v>5.2000000000000613E-4</v>
      </c>
      <c r="J525" s="5">
        <f>COUNTIFS('C-E'!$F$6:$F$994,PCMSO!C525)</f>
        <v>0</v>
      </c>
      <c r="K525" s="5">
        <f>COUNTIFS('C-E'!$F$6:$F$994,PCMSO!$C525,'C-E'!$I$6:$I$994,PCMSO!K$5)</f>
        <v>0</v>
      </c>
      <c r="L525" s="5">
        <f>COUNTIFS('C-E'!$F$6:$F$994,PCMSO!$C525,'C-E'!$I$6:$I$994,PCMSO!L$5)</f>
        <v>0</v>
      </c>
    </row>
    <row r="526" spans="2:12" ht="30" customHeight="1" x14ac:dyDescent="0.25">
      <c r="B526" s="5">
        <f t="shared" si="24"/>
        <v>5.2100000000000616E-4</v>
      </c>
      <c r="C526" s="79"/>
      <c r="D526" s="79"/>
      <c r="E526" s="79"/>
      <c r="F526" s="79"/>
      <c r="H526" s="5">
        <f t="shared" si="25"/>
        <v>0</v>
      </c>
      <c r="I526" s="5">
        <f t="shared" si="26"/>
        <v>5.2100000000000616E-4</v>
      </c>
      <c r="J526" s="5">
        <f>COUNTIFS('C-E'!$F$6:$F$994,PCMSO!C526)</f>
        <v>0</v>
      </c>
      <c r="K526" s="5">
        <f>COUNTIFS('C-E'!$F$6:$F$994,PCMSO!$C526,'C-E'!$I$6:$I$994,PCMSO!K$5)</f>
        <v>0</v>
      </c>
      <c r="L526" s="5">
        <f>COUNTIFS('C-E'!$F$6:$F$994,PCMSO!$C526,'C-E'!$I$6:$I$994,PCMSO!L$5)</f>
        <v>0</v>
      </c>
    </row>
    <row r="527" spans="2:12" ht="30" customHeight="1" x14ac:dyDescent="0.25">
      <c r="B527" s="5">
        <f t="shared" si="24"/>
        <v>5.2200000000000618E-4</v>
      </c>
      <c r="C527" s="79"/>
      <c r="D527" s="79"/>
      <c r="E527" s="79"/>
      <c r="F527" s="79"/>
      <c r="H527" s="5">
        <f t="shared" si="25"/>
        <v>0</v>
      </c>
      <c r="I527" s="5">
        <f t="shared" si="26"/>
        <v>5.2200000000000618E-4</v>
      </c>
      <c r="J527" s="5">
        <f>COUNTIFS('C-E'!$F$6:$F$994,PCMSO!C527)</f>
        <v>0</v>
      </c>
      <c r="K527" s="5">
        <f>COUNTIFS('C-E'!$F$6:$F$994,PCMSO!$C527,'C-E'!$I$6:$I$994,PCMSO!K$5)</f>
        <v>0</v>
      </c>
      <c r="L527" s="5">
        <f>COUNTIFS('C-E'!$F$6:$F$994,PCMSO!$C527,'C-E'!$I$6:$I$994,PCMSO!L$5)</f>
        <v>0</v>
      </c>
    </row>
    <row r="528" spans="2:12" ht="30" customHeight="1" x14ac:dyDescent="0.25">
      <c r="B528" s="5">
        <f t="shared" si="24"/>
        <v>5.2300000000000621E-4</v>
      </c>
      <c r="C528" s="79"/>
      <c r="D528" s="79"/>
      <c r="E528" s="79"/>
      <c r="F528" s="79"/>
      <c r="H528" s="5">
        <f t="shared" si="25"/>
        <v>0</v>
      </c>
      <c r="I528" s="5">
        <f t="shared" si="26"/>
        <v>5.2300000000000621E-4</v>
      </c>
      <c r="J528" s="5">
        <f>COUNTIFS('C-E'!$F$6:$F$994,PCMSO!C528)</f>
        <v>0</v>
      </c>
      <c r="K528" s="5">
        <f>COUNTIFS('C-E'!$F$6:$F$994,PCMSO!$C528,'C-E'!$I$6:$I$994,PCMSO!K$5)</f>
        <v>0</v>
      </c>
      <c r="L528" s="5">
        <f>COUNTIFS('C-E'!$F$6:$F$994,PCMSO!$C528,'C-E'!$I$6:$I$994,PCMSO!L$5)</f>
        <v>0</v>
      </c>
    </row>
    <row r="529" spans="2:12" ht="30" customHeight="1" x14ac:dyDescent="0.25">
      <c r="B529" s="5">
        <f t="shared" si="24"/>
        <v>5.2400000000000623E-4</v>
      </c>
      <c r="C529" s="79"/>
      <c r="D529" s="79"/>
      <c r="E529" s="79"/>
      <c r="F529" s="79"/>
      <c r="H529" s="5">
        <f t="shared" si="25"/>
        <v>0</v>
      </c>
      <c r="I529" s="5">
        <f t="shared" si="26"/>
        <v>5.2400000000000623E-4</v>
      </c>
      <c r="J529" s="5">
        <f>COUNTIFS('C-E'!$F$6:$F$994,PCMSO!C529)</f>
        <v>0</v>
      </c>
      <c r="K529" s="5">
        <f>COUNTIFS('C-E'!$F$6:$F$994,PCMSO!$C529,'C-E'!$I$6:$I$994,PCMSO!K$5)</f>
        <v>0</v>
      </c>
      <c r="L529" s="5">
        <f>COUNTIFS('C-E'!$F$6:$F$994,PCMSO!$C529,'C-E'!$I$6:$I$994,PCMSO!L$5)</f>
        <v>0</v>
      </c>
    </row>
    <row r="530" spans="2:12" ht="30" customHeight="1" x14ac:dyDescent="0.25">
      <c r="B530" s="5">
        <f t="shared" si="24"/>
        <v>5.2500000000000626E-4</v>
      </c>
      <c r="C530" s="79"/>
      <c r="D530" s="79"/>
      <c r="E530" s="79"/>
      <c r="F530" s="79"/>
      <c r="H530" s="5">
        <f t="shared" si="25"/>
        <v>0</v>
      </c>
      <c r="I530" s="5">
        <f t="shared" si="26"/>
        <v>5.2500000000000626E-4</v>
      </c>
      <c r="J530" s="5">
        <f>COUNTIFS('C-E'!$F$6:$F$994,PCMSO!C530)</f>
        <v>0</v>
      </c>
      <c r="K530" s="5">
        <f>COUNTIFS('C-E'!$F$6:$F$994,PCMSO!$C530,'C-E'!$I$6:$I$994,PCMSO!K$5)</f>
        <v>0</v>
      </c>
      <c r="L530" s="5">
        <f>COUNTIFS('C-E'!$F$6:$F$994,PCMSO!$C530,'C-E'!$I$6:$I$994,PCMSO!L$5)</f>
        <v>0</v>
      </c>
    </row>
    <row r="531" spans="2:12" ht="30" customHeight="1" x14ac:dyDescent="0.25">
      <c r="B531" s="5">
        <f t="shared" si="24"/>
        <v>5.2600000000000628E-4</v>
      </c>
      <c r="C531" s="79"/>
      <c r="D531" s="79"/>
      <c r="E531" s="79"/>
      <c r="F531" s="79"/>
      <c r="H531" s="5">
        <f t="shared" si="25"/>
        <v>0</v>
      </c>
      <c r="I531" s="5">
        <f t="shared" si="26"/>
        <v>5.2600000000000628E-4</v>
      </c>
      <c r="J531" s="5">
        <f>COUNTIFS('C-E'!$F$6:$F$994,PCMSO!C531)</f>
        <v>0</v>
      </c>
      <c r="K531" s="5">
        <f>COUNTIFS('C-E'!$F$6:$F$994,PCMSO!$C531,'C-E'!$I$6:$I$994,PCMSO!K$5)</f>
        <v>0</v>
      </c>
      <c r="L531" s="5">
        <f>COUNTIFS('C-E'!$F$6:$F$994,PCMSO!$C531,'C-E'!$I$6:$I$994,PCMSO!L$5)</f>
        <v>0</v>
      </c>
    </row>
    <row r="532" spans="2:12" ht="30" customHeight="1" x14ac:dyDescent="0.25">
      <c r="B532" s="5">
        <f t="shared" si="24"/>
        <v>5.270000000000063E-4</v>
      </c>
      <c r="C532" s="79"/>
      <c r="D532" s="79"/>
      <c r="E532" s="79"/>
      <c r="F532" s="79"/>
      <c r="H532" s="5">
        <f t="shared" si="25"/>
        <v>0</v>
      </c>
      <c r="I532" s="5">
        <f t="shared" si="26"/>
        <v>5.270000000000063E-4</v>
      </c>
      <c r="J532" s="5">
        <f>COUNTIFS('C-E'!$F$6:$F$994,PCMSO!C532)</f>
        <v>0</v>
      </c>
      <c r="K532" s="5">
        <f>COUNTIFS('C-E'!$F$6:$F$994,PCMSO!$C532,'C-E'!$I$6:$I$994,PCMSO!K$5)</f>
        <v>0</v>
      </c>
      <c r="L532" s="5">
        <f>COUNTIFS('C-E'!$F$6:$F$994,PCMSO!$C532,'C-E'!$I$6:$I$994,PCMSO!L$5)</f>
        <v>0</v>
      </c>
    </row>
    <row r="533" spans="2:12" ht="30" customHeight="1" x14ac:dyDescent="0.25">
      <c r="B533" s="5">
        <f t="shared" si="24"/>
        <v>5.2800000000000633E-4</v>
      </c>
      <c r="C533" s="79"/>
      <c r="D533" s="79"/>
      <c r="E533" s="79"/>
      <c r="F533" s="79"/>
      <c r="H533" s="5">
        <f t="shared" si="25"/>
        <v>0</v>
      </c>
      <c r="I533" s="5">
        <f t="shared" si="26"/>
        <v>5.2800000000000633E-4</v>
      </c>
      <c r="J533" s="5">
        <f>COUNTIFS('C-E'!$F$6:$F$994,PCMSO!C533)</f>
        <v>0</v>
      </c>
      <c r="K533" s="5">
        <f>COUNTIFS('C-E'!$F$6:$F$994,PCMSO!$C533,'C-E'!$I$6:$I$994,PCMSO!K$5)</f>
        <v>0</v>
      </c>
      <c r="L533" s="5">
        <f>COUNTIFS('C-E'!$F$6:$F$994,PCMSO!$C533,'C-E'!$I$6:$I$994,PCMSO!L$5)</f>
        <v>0</v>
      </c>
    </row>
    <row r="534" spans="2:12" ht="30" customHeight="1" x14ac:dyDescent="0.25">
      <c r="B534" s="5">
        <f t="shared" si="24"/>
        <v>5.2900000000000635E-4</v>
      </c>
      <c r="C534" s="79"/>
      <c r="D534" s="79"/>
      <c r="E534" s="79"/>
      <c r="F534" s="79"/>
      <c r="H534" s="5">
        <f t="shared" si="25"/>
        <v>0</v>
      </c>
      <c r="I534" s="5">
        <f t="shared" si="26"/>
        <v>5.2900000000000635E-4</v>
      </c>
      <c r="J534" s="5">
        <f>COUNTIFS('C-E'!$F$6:$F$994,PCMSO!C534)</f>
        <v>0</v>
      </c>
      <c r="K534" s="5">
        <f>COUNTIFS('C-E'!$F$6:$F$994,PCMSO!$C534,'C-E'!$I$6:$I$994,PCMSO!K$5)</f>
        <v>0</v>
      </c>
      <c r="L534" s="5">
        <f>COUNTIFS('C-E'!$F$6:$F$994,PCMSO!$C534,'C-E'!$I$6:$I$994,PCMSO!L$5)</f>
        <v>0</v>
      </c>
    </row>
    <row r="535" spans="2:12" ht="30" customHeight="1" x14ac:dyDescent="0.25">
      <c r="B535" s="5">
        <f t="shared" si="24"/>
        <v>5.3000000000000638E-4</v>
      </c>
      <c r="C535" s="79"/>
      <c r="D535" s="79"/>
      <c r="E535" s="79"/>
      <c r="F535" s="79"/>
      <c r="H535" s="5">
        <f t="shared" si="25"/>
        <v>0</v>
      </c>
      <c r="I535" s="5">
        <f t="shared" si="26"/>
        <v>5.3000000000000638E-4</v>
      </c>
      <c r="J535" s="5">
        <f>COUNTIFS('C-E'!$F$6:$F$994,PCMSO!C535)</f>
        <v>0</v>
      </c>
      <c r="K535" s="5">
        <f>COUNTIFS('C-E'!$F$6:$F$994,PCMSO!$C535,'C-E'!$I$6:$I$994,PCMSO!K$5)</f>
        <v>0</v>
      </c>
      <c r="L535" s="5">
        <f>COUNTIFS('C-E'!$F$6:$F$994,PCMSO!$C535,'C-E'!$I$6:$I$994,PCMSO!L$5)</f>
        <v>0</v>
      </c>
    </row>
    <row r="536" spans="2:12" ht="30" customHeight="1" x14ac:dyDescent="0.25">
      <c r="B536" s="5">
        <f t="shared" si="24"/>
        <v>5.310000000000064E-4</v>
      </c>
      <c r="C536" s="79"/>
      <c r="D536" s="79"/>
      <c r="E536" s="79"/>
      <c r="F536" s="79"/>
      <c r="H536" s="5">
        <f t="shared" si="25"/>
        <v>0</v>
      </c>
      <c r="I536" s="5">
        <f t="shared" si="26"/>
        <v>5.310000000000064E-4</v>
      </c>
      <c r="J536" s="5">
        <f>COUNTIFS('C-E'!$F$6:$F$994,PCMSO!C536)</f>
        <v>0</v>
      </c>
      <c r="K536" s="5">
        <f>COUNTIFS('C-E'!$F$6:$F$994,PCMSO!$C536,'C-E'!$I$6:$I$994,PCMSO!K$5)</f>
        <v>0</v>
      </c>
      <c r="L536" s="5">
        <f>COUNTIFS('C-E'!$F$6:$F$994,PCMSO!$C536,'C-E'!$I$6:$I$994,PCMSO!L$5)</f>
        <v>0</v>
      </c>
    </row>
    <row r="537" spans="2:12" ht="30" customHeight="1" x14ac:dyDescent="0.25">
      <c r="B537" s="5">
        <f t="shared" si="24"/>
        <v>5.3200000000000643E-4</v>
      </c>
      <c r="C537" s="79"/>
      <c r="D537" s="79"/>
      <c r="E537" s="79"/>
      <c r="F537" s="79"/>
      <c r="H537" s="5">
        <f t="shared" si="25"/>
        <v>0</v>
      </c>
      <c r="I537" s="5">
        <f t="shared" si="26"/>
        <v>5.3200000000000643E-4</v>
      </c>
      <c r="J537" s="5">
        <f>COUNTIFS('C-E'!$F$6:$F$994,PCMSO!C537)</f>
        <v>0</v>
      </c>
      <c r="K537" s="5">
        <f>COUNTIFS('C-E'!$F$6:$F$994,PCMSO!$C537,'C-E'!$I$6:$I$994,PCMSO!K$5)</f>
        <v>0</v>
      </c>
      <c r="L537" s="5">
        <f>COUNTIFS('C-E'!$F$6:$F$994,PCMSO!$C537,'C-E'!$I$6:$I$994,PCMSO!L$5)</f>
        <v>0</v>
      </c>
    </row>
    <row r="538" spans="2:12" ht="30" customHeight="1" x14ac:dyDescent="0.25">
      <c r="B538" s="5">
        <f t="shared" si="24"/>
        <v>5.3300000000000645E-4</v>
      </c>
      <c r="C538" s="79"/>
      <c r="D538" s="79"/>
      <c r="E538" s="79"/>
      <c r="F538" s="79"/>
      <c r="H538" s="5">
        <f t="shared" si="25"/>
        <v>0</v>
      </c>
      <c r="I538" s="5">
        <f t="shared" si="26"/>
        <v>5.3300000000000645E-4</v>
      </c>
      <c r="J538" s="5">
        <f>COUNTIFS('C-E'!$F$6:$F$994,PCMSO!C538)</f>
        <v>0</v>
      </c>
      <c r="K538" s="5">
        <f>COUNTIFS('C-E'!$F$6:$F$994,PCMSO!$C538,'C-E'!$I$6:$I$994,PCMSO!K$5)</f>
        <v>0</v>
      </c>
      <c r="L538" s="5">
        <f>COUNTIFS('C-E'!$F$6:$F$994,PCMSO!$C538,'C-E'!$I$6:$I$994,PCMSO!L$5)</f>
        <v>0</v>
      </c>
    </row>
    <row r="539" spans="2:12" ht="30" customHeight="1" x14ac:dyDescent="0.25">
      <c r="B539" s="5">
        <f t="shared" si="24"/>
        <v>5.3400000000000647E-4</v>
      </c>
      <c r="C539" s="79"/>
      <c r="D539" s="79"/>
      <c r="E539" s="79"/>
      <c r="F539" s="79"/>
      <c r="H539" s="5">
        <f t="shared" si="25"/>
        <v>0</v>
      </c>
      <c r="I539" s="5">
        <f t="shared" si="26"/>
        <v>5.3400000000000647E-4</v>
      </c>
      <c r="J539" s="5">
        <f>COUNTIFS('C-E'!$F$6:$F$994,PCMSO!C539)</f>
        <v>0</v>
      </c>
      <c r="K539" s="5">
        <f>COUNTIFS('C-E'!$F$6:$F$994,PCMSO!$C539,'C-E'!$I$6:$I$994,PCMSO!K$5)</f>
        <v>0</v>
      </c>
      <c r="L539" s="5">
        <f>COUNTIFS('C-E'!$F$6:$F$994,PCMSO!$C539,'C-E'!$I$6:$I$994,PCMSO!L$5)</f>
        <v>0</v>
      </c>
    </row>
    <row r="540" spans="2:12" ht="30" customHeight="1" x14ac:dyDescent="0.25">
      <c r="B540" s="5">
        <f t="shared" si="24"/>
        <v>5.350000000000065E-4</v>
      </c>
      <c r="C540" s="79"/>
      <c r="D540" s="79"/>
      <c r="E540" s="79"/>
      <c r="F540" s="79"/>
      <c r="H540" s="5">
        <f t="shared" si="25"/>
        <v>0</v>
      </c>
      <c r="I540" s="5">
        <f t="shared" si="26"/>
        <v>5.350000000000065E-4</v>
      </c>
      <c r="J540" s="5">
        <f>COUNTIFS('C-E'!$F$6:$F$994,PCMSO!C540)</f>
        <v>0</v>
      </c>
      <c r="K540" s="5">
        <f>COUNTIFS('C-E'!$F$6:$F$994,PCMSO!$C540,'C-E'!$I$6:$I$994,PCMSO!K$5)</f>
        <v>0</v>
      </c>
      <c r="L540" s="5">
        <f>COUNTIFS('C-E'!$F$6:$F$994,PCMSO!$C540,'C-E'!$I$6:$I$994,PCMSO!L$5)</f>
        <v>0</v>
      </c>
    </row>
    <row r="541" spans="2:12" ht="30" customHeight="1" x14ac:dyDescent="0.25">
      <c r="B541" s="5">
        <f t="shared" si="24"/>
        <v>5.3600000000000652E-4</v>
      </c>
      <c r="C541" s="79"/>
      <c r="D541" s="79"/>
      <c r="E541" s="79"/>
      <c r="F541" s="79"/>
      <c r="H541" s="5">
        <f t="shared" si="25"/>
        <v>0</v>
      </c>
      <c r="I541" s="5">
        <f t="shared" si="26"/>
        <v>5.3600000000000652E-4</v>
      </c>
      <c r="J541" s="5">
        <f>COUNTIFS('C-E'!$F$6:$F$994,PCMSO!C541)</f>
        <v>0</v>
      </c>
      <c r="K541" s="5">
        <f>COUNTIFS('C-E'!$F$6:$F$994,PCMSO!$C541,'C-E'!$I$6:$I$994,PCMSO!K$5)</f>
        <v>0</v>
      </c>
      <c r="L541" s="5">
        <f>COUNTIFS('C-E'!$F$6:$F$994,PCMSO!$C541,'C-E'!$I$6:$I$994,PCMSO!L$5)</f>
        <v>0</v>
      </c>
    </row>
    <row r="542" spans="2:12" ht="30" customHeight="1" x14ac:dyDescent="0.25">
      <c r="B542" s="5">
        <f t="shared" si="24"/>
        <v>5.3700000000000655E-4</v>
      </c>
      <c r="C542" s="79"/>
      <c r="D542" s="79"/>
      <c r="E542" s="79"/>
      <c r="F542" s="79"/>
      <c r="H542" s="5">
        <f t="shared" si="25"/>
        <v>0</v>
      </c>
      <c r="I542" s="5">
        <f t="shared" si="26"/>
        <v>5.3700000000000655E-4</v>
      </c>
      <c r="J542" s="5">
        <f>COUNTIFS('C-E'!$F$6:$F$994,PCMSO!C542)</f>
        <v>0</v>
      </c>
      <c r="K542" s="5">
        <f>COUNTIFS('C-E'!$F$6:$F$994,PCMSO!$C542,'C-E'!$I$6:$I$994,PCMSO!K$5)</f>
        <v>0</v>
      </c>
      <c r="L542" s="5">
        <f>COUNTIFS('C-E'!$F$6:$F$994,PCMSO!$C542,'C-E'!$I$6:$I$994,PCMSO!L$5)</f>
        <v>0</v>
      </c>
    </row>
    <row r="543" spans="2:12" ht="30" customHeight="1" x14ac:dyDescent="0.25">
      <c r="B543" s="5">
        <f t="shared" si="24"/>
        <v>5.3800000000000657E-4</v>
      </c>
      <c r="C543" s="79"/>
      <c r="D543" s="79"/>
      <c r="E543" s="79"/>
      <c r="F543" s="79"/>
      <c r="H543" s="5">
        <f t="shared" si="25"/>
        <v>0</v>
      </c>
      <c r="I543" s="5">
        <f t="shared" si="26"/>
        <v>5.3800000000000657E-4</v>
      </c>
      <c r="J543" s="5">
        <f>COUNTIFS('C-E'!$F$6:$F$994,PCMSO!C543)</f>
        <v>0</v>
      </c>
      <c r="K543" s="5">
        <f>COUNTIFS('C-E'!$F$6:$F$994,PCMSO!$C543,'C-E'!$I$6:$I$994,PCMSO!K$5)</f>
        <v>0</v>
      </c>
      <c r="L543" s="5">
        <f>COUNTIFS('C-E'!$F$6:$F$994,PCMSO!$C543,'C-E'!$I$6:$I$994,PCMSO!L$5)</f>
        <v>0</v>
      </c>
    </row>
    <row r="544" spans="2:12" ht="30" customHeight="1" x14ac:dyDescent="0.25">
      <c r="B544" s="5">
        <f t="shared" si="24"/>
        <v>5.390000000000066E-4</v>
      </c>
      <c r="C544" s="79"/>
      <c r="D544" s="79"/>
      <c r="E544" s="79"/>
      <c r="F544" s="79"/>
      <c r="H544" s="5">
        <f t="shared" si="25"/>
        <v>0</v>
      </c>
      <c r="I544" s="5">
        <f t="shared" si="26"/>
        <v>5.390000000000066E-4</v>
      </c>
      <c r="J544" s="5">
        <f>COUNTIFS('C-E'!$F$6:$F$994,PCMSO!C544)</f>
        <v>0</v>
      </c>
      <c r="K544" s="5">
        <f>COUNTIFS('C-E'!$F$6:$F$994,PCMSO!$C544,'C-E'!$I$6:$I$994,PCMSO!K$5)</f>
        <v>0</v>
      </c>
      <c r="L544" s="5">
        <f>COUNTIFS('C-E'!$F$6:$F$994,PCMSO!$C544,'C-E'!$I$6:$I$994,PCMSO!L$5)</f>
        <v>0</v>
      </c>
    </row>
    <row r="545" spans="2:12" ht="30" customHeight="1" x14ac:dyDescent="0.25">
      <c r="B545" s="5">
        <f t="shared" si="24"/>
        <v>5.4000000000000662E-4</v>
      </c>
      <c r="C545" s="79"/>
      <c r="D545" s="79"/>
      <c r="E545" s="79"/>
      <c r="F545" s="79"/>
      <c r="H545" s="5">
        <f t="shared" si="25"/>
        <v>0</v>
      </c>
      <c r="I545" s="5">
        <f t="shared" si="26"/>
        <v>5.4000000000000662E-4</v>
      </c>
      <c r="J545" s="5">
        <f>COUNTIFS('C-E'!$F$6:$F$994,PCMSO!C545)</f>
        <v>0</v>
      </c>
      <c r="K545" s="5">
        <f>COUNTIFS('C-E'!$F$6:$F$994,PCMSO!$C545,'C-E'!$I$6:$I$994,PCMSO!K$5)</f>
        <v>0</v>
      </c>
      <c r="L545" s="5">
        <f>COUNTIFS('C-E'!$F$6:$F$994,PCMSO!$C545,'C-E'!$I$6:$I$994,PCMSO!L$5)</f>
        <v>0</v>
      </c>
    </row>
    <row r="546" spans="2:12" ht="30" customHeight="1" x14ac:dyDescent="0.25">
      <c r="B546" s="5">
        <f t="shared" si="24"/>
        <v>5.4100000000000664E-4</v>
      </c>
      <c r="C546" s="79"/>
      <c r="D546" s="79"/>
      <c r="E546" s="79"/>
      <c r="F546" s="79"/>
      <c r="H546" s="5">
        <f t="shared" si="25"/>
        <v>0</v>
      </c>
      <c r="I546" s="5">
        <f t="shared" si="26"/>
        <v>5.4100000000000664E-4</v>
      </c>
      <c r="J546" s="5">
        <f>COUNTIFS('C-E'!$F$6:$F$994,PCMSO!C546)</f>
        <v>0</v>
      </c>
      <c r="K546" s="5">
        <f>COUNTIFS('C-E'!$F$6:$F$994,PCMSO!$C546,'C-E'!$I$6:$I$994,PCMSO!K$5)</f>
        <v>0</v>
      </c>
      <c r="L546" s="5">
        <f>COUNTIFS('C-E'!$F$6:$F$994,PCMSO!$C546,'C-E'!$I$6:$I$994,PCMSO!L$5)</f>
        <v>0</v>
      </c>
    </row>
    <row r="547" spans="2:12" ht="30" customHeight="1" x14ac:dyDescent="0.25">
      <c r="B547" s="5">
        <f t="shared" si="24"/>
        <v>5.4200000000000667E-4</v>
      </c>
      <c r="C547" s="79"/>
      <c r="D547" s="79"/>
      <c r="E547" s="79"/>
      <c r="F547" s="79"/>
      <c r="H547" s="5">
        <f t="shared" si="25"/>
        <v>0</v>
      </c>
      <c r="I547" s="5">
        <f t="shared" si="26"/>
        <v>5.4200000000000667E-4</v>
      </c>
      <c r="J547" s="5">
        <f>COUNTIFS('C-E'!$F$6:$F$994,PCMSO!C547)</f>
        <v>0</v>
      </c>
      <c r="K547" s="5">
        <f>COUNTIFS('C-E'!$F$6:$F$994,PCMSO!$C547,'C-E'!$I$6:$I$994,PCMSO!K$5)</f>
        <v>0</v>
      </c>
      <c r="L547" s="5">
        <f>COUNTIFS('C-E'!$F$6:$F$994,PCMSO!$C547,'C-E'!$I$6:$I$994,PCMSO!L$5)</f>
        <v>0</v>
      </c>
    </row>
    <row r="548" spans="2:12" ht="30" customHeight="1" x14ac:dyDescent="0.25">
      <c r="B548" s="5">
        <f t="shared" si="24"/>
        <v>5.4300000000000669E-4</v>
      </c>
      <c r="C548" s="79"/>
      <c r="D548" s="79"/>
      <c r="E548" s="79"/>
      <c r="F548" s="79"/>
      <c r="H548" s="5">
        <f t="shared" si="25"/>
        <v>0</v>
      </c>
      <c r="I548" s="5">
        <f t="shared" si="26"/>
        <v>5.4300000000000669E-4</v>
      </c>
      <c r="J548" s="5">
        <f>COUNTIFS('C-E'!$F$6:$F$994,PCMSO!C548)</f>
        <v>0</v>
      </c>
      <c r="K548" s="5">
        <f>COUNTIFS('C-E'!$F$6:$F$994,PCMSO!$C548,'C-E'!$I$6:$I$994,PCMSO!K$5)</f>
        <v>0</v>
      </c>
      <c r="L548" s="5">
        <f>COUNTIFS('C-E'!$F$6:$F$994,PCMSO!$C548,'C-E'!$I$6:$I$994,PCMSO!L$5)</f>
        <v>0</v>
      </c>
    </row>
    <row r="549" spans="2:12" ht="30" customHeight="1" x14ac:dyDescent="0.25">
      <c r="B549" s="5">
        <f t="shared" si="24"/>
        <v>5.4400000000000672E-4</v>
      </c>
      <c r="C549" s="79"/>
      <c r="D549" s="79"/>
      <c r="E549" s="79"/>
      <c r="F549" s="79"/>
      <c r="H549" s="5">
        <f t="shared" si="25"/>
        <v>0</v>
      </c>
      <c r="I549" s="5">
        <f t="shared" si="26"/>
        <v>5.4400000000000672E-4</v>
      </c>
      <c r="J549" s="5">
        <f>COUNTIFS('C-E'!$F$6:$F$994,PCMSO!C549)</f>
        <v>0</v>
      </c>
      <c r="K549" s="5">
        <f>COUNTIFS('C-E'!$F$6:$F$994,PCMSO!$C549,'C-E'!$I$6:$I$994,PCMSO!K$5)</f>
        <v>0</v>
      </c>
      <c r="L549" s="5">
        <f>COUNTIFS('C-E'!$F$6:$F$994,PCMSO!$C549,'C-E'!$I$6:$I$994,PCMSO!L$5)</f>
        <v>0</v>
      </c>
    </row>
    <row r="550" spans="2:12" ht="30" customHeight="1" x14ac:dyDescent="0.25">
      <c r="B550" s="5">
        <f t="shared" si="24"/>
        <v>5.4500000000000674E-4</v>
      </c>
      <c r="C550" s="79"/>
      <c r="D550" s="79"/>
      <c r="E550" s="79"/>
      <c r="F550" s="79"/>
      <c r="H550" s="5">
        <f t="shared" si="25"/>
        <v>0</v>
      </c>
      <c r="I550" s="5">
        <f t="shared" si="26"/>
        <v>5.4500000000000674E-4</v>
      </c>
      <c r="J550" s="5">
        <f>COUNTIFS('C-E'!$F$6:$F$994,PCMSO!C550)</f>
        <v>0</v>
      </c>
      <c r="K550" s="5">
        <f>COUNTIFS('C-E'!$F$6:$F$994,PCMSO!$C550,'C-E'!$I$6:$I$994,PCMSO!K$5)</f>
        <v>0</v>
      </c>
      <c r="L550" s="5">
        <f>COUNTIFS('C-E'!$F$6:$F$994,PCMSO!$C550,'C-E'!$I$6:$I$994,PCMSO!L$5)</f>
        <v>0</v>
      </c>
    </row>
    <row r="551" spans="2:12" ht="30" customHeight="1" x14ac:dyDescent="0.25">
      <c r="B551" s="5">
        <f t="shared" si="24"/>
        <v>5.4600000000000677E-4</v>
      </c>
      <c r="C551" s="79"/>
      <c r="D551" s="79"/>
      <c r="E551" s="79"/>
      <c r="F551" s="79"/>
      <c r="H551" s="5">
        <f t="shared" si="25"/>
        <v>0</v>
      </c>
      <c r="I551" s="5">
        <f t="shared" si="26"/>
        <v>5.4600000000000677E-4</v>
      </c>
      <c r="J551" s="5">
        <f>COUNTIFS('C-E'!$F$6:$F$994,PCMSO!C551)</f>
        <v>0</v>
      </c>
      <c r="K551" s="5">
        <f>COUNTIFS('C-E'!$F$6:$F$994,PCMSO!$C551,'C-E'!$I$6:$I$994,PCMSO!K$5)</f>
        <v>0</v>
      </c>
      <c r="L551" s="5">
        <f>COUNTIFS('C-E'!$F$6:$F$994,PCMSO!$C551,'C-E'!$I$6:$I$994,PCMSO!L$5)</f>
        <v>0</v>
      </c>
    </row>
    <row r="552" spans="2:12" ht="30" customHeight="1" x14ac:dyDescent="0.25">
      <c r="B552" s="5">
        <f t="shared" si="24"/>
        <v>5.4700000000000679E-4</v>
      </c>
      <c r="C552" s="79"/>
      <c r="D552" s="79"/>
      <c r="E552" s="79"/>
      <c r="F552" s="79"/>
      <c r="H552" s="5">
        <f t="shared" si="25"/>
        <v>0</v>
      </c>
      <c r="I552" s="5">
        <f t="shared" si="26"/>
        <v>5.4700000000000679E-4</v>
      </c>
      <c r="J552" s="5">
        <f>COUNTIFS('C-E'!$F$6:$F$994,PCMSO!C552)</f>
        <v>0</v>
      </c>
      <c r="K552" s="5">
        <f>COUNTIFS('C-E'!$F$6:$F$994,PCMSO!$C552,'C-E'!$I$6:$I$994,PCMSO!K$5)</f>
        <v>0</v>
      </c>
      <c r="L552" s="5">
        <f>COUNTIFS('C-E'!$F$6:$F$994,PCMSO!$C552,'C-E'!$I$6:$I$994,PCMSO!L$5)</f>
        <v>0</v>
      </c>
    </row>
    <row r="553" spans="2:12" ht="30" customHeight="1" x14ac:dyDescent="0.25">
      <c r="B553" s="5">
        <f t="shared" si="24"/>
        <v>5.4800000000000681E-4</v>
      </c>
      <c r="C553" s="79"/>
      <c r="D553" s="79"/>
      <c r="E553" s="79"/>
      <c r="F553" s="79"/>
      <c r="H553" s="5">
        <f t="shared" si="25"/>
        <v>0</v>
      </c>
      <c r="I553" s="5">
        <f t="shared" si="26"/>
        <v>5.4800000000000681E-4</v>
      </c>
      <c r="J553" s="5">
        <f>COUNTIFS('C-E'!$F$6:$F$994,PCMSO!C553)</f>
        <v>0</v>
      </c>
      <c r="K553" s="5">
        <f>COUNTIFS('C-E'!$F$6:$F$994,PCMSO!$C553,'C-E'!$I$6:$I$994,PCMSO!K$5)</f>
        <v>0</v>
      </c>
      <c r="L553" s="5">
        <f>COUNTIFS('C-E'!$F$6:$F$994,PCMSO!$C553,'C-E'!$I$6:$I$994,PCMSO!L$5)</f>
        <v>0</v>
      </c>
    </row>
    <row r="554" spans="2:12" ht="30" customHeight="1" x14ac:dyDescent="0.25">
      <c r="B554" s="5">
        <f t="shared" si="24"/>
        <v>5.4900000000000684E-4</v>
      </c>
      <c r="C554" s="79"/>
      <c r="D554" s="79"/>
      <c r="E554" s="79"/>
      <c r="F554" s="79"/>
      <c r="H554" s="5">
        <f t="shared" si="25"/>
        <v>0</v>
      </c>
      <c r="I554" s="5">
        <f t="shared" si="26"/>
        <v>5.4900000000000684E-4</v>
      </c>
      <c r="J554" s="5">
        <f>COUNTIFS('C-E'!$F$6:$F$994,PCMSO!C554)</f>
        <v>0</v>
      </c>
      <c r="K554" s="5">
        <f>COUNTIFS('C-E'!$F$6:$F$994,PCMSO!$C554,'C-E'!$I$6:$I$994,PCMSO!K$5)</f>
        <v>0</v>
      </c>
      <c r="L554" s="5">
        <f>COUNTIFS('C-E'!$F$6:$F$994,PCMSO!$C554,'C-E'!$I$6:$I$994,PCMSO!L$5)</f>
        <v>0</v>
      </c>
    </row>
    <row r="555" spans="2:12" ht="30" customHeight="1" x14ac:dyDescent="0.25">
      <c r="B555" s="5">
        <f t="shared" si="24"/>
        <v>5.5000000000000686E-4</v>
      </c>
      <c r="C555" s="79"/>
      <c r="D555" s="79"/>
      <c r="E555" s="79"/>
      <c r="F555" s="79"/>
      <c r="H555" s="5">
        <f t="shared" si="25"/>
        <v>0</v>
      </c>
      <c r="I555" s="5">
        <f t="shared" si="26"/>
        <v>5.5000000000000686E-4</v>
      </c>
      <c r="J555" s="5">
        <f>COUNTIFS('C-E'!$F$6:$F$994,PCMSO!C555)</f>
        <v>0</v>
      </c>
      <c r="K555" s="5">
        <f>COUNTIFS('C-E'!$F$6:$F$994,PCMSO!$C555,'C-E'!$I$6:$I$994,PCMSO!K$5)</f>
        <v>0</v>
      </c>
      <c r="L555" s="5">
        <f>COUNTIFS('C-E'!$F$6:$F$994,PCMSO!$C555,'C-E'!$I$6:$I$994,PCMSO!L$5)</f>
        <v>0</v>
      </c>
    </row>
    <row r="556" spans="2:12" ht="30" customHeight="1" x14ac:dyDescent="0.25">
      <c r="B556" s="5">
        <f t="shared" si="24"/>
        <v>5.5100000000000689E-4</v>
      </c>
      <c r="C556" s="79"/>
      <c r="D556" s="79"/>
      <c r="E556" s="79"/>
      <c r="F556" s="79"/>
      <c r="H556" s="5">
        <f t="shared" si="25"/>
        <v>0</v>
      </c>
      <c r="I556" s="5">
        <f t="shared" si="26"/>
        <v>5.5100000000000689E-4</v>
      </c>
      <c r="J556" s="5">
        <f>COUNTIFS('C-E'!$F$6:$F$994,PCMSO!C556)</f>
        <v>0</v>
      </c>
      <c r="K556" s="5">
        <f>COUNTIFS('C-E'!$F$6:$F$994,PCMSO!$C556,'C-E'!$I$6:$I$994,PCMSO!K$5)</f>
        <v>0</v>
      </c>
      <c r="L556" s="5">
        <f>COUNTIFS('C-E'!$F$6:$F$994,PCMSO!$C556,'C-E'!$I$6:$I$994,PCMSO!L$5)</f>
        <v>0</v>
      </c>
    </row>
    <row r="557" spans="2:12" ht="30" customHeight="1" x14ac:dyDescent="0.25">
      <c r="B557" s="5">
        <f t="shared" si="24"/>
        <v>5.5200000000000691E-4</v>
      </c>
      <c r="C557" s="79"/>
      <c r="D557" s="79"/>
      <c r="E557" s="79"/>
      <c r="F557" s="79"/>
      <c r="H557" s="5">
        <f t="shared" si="25"/>
        <v>0</v>
      </c>
      <c r="I557" s="5">
        <f t="shared" si="26"/>
        <v>5.5200000000000691E-4</v>
      </c>
      <c r="J557" s="5">
        <f>COUNTIFS('C-E'!$F$6:$F$994,PCMSO!C557)</f>
        <v>0</v>
      </c>
      <c r="K557" s="5">
        <f>COUNTIFS('C-E'!$F$6:$F$994,PCMSO!$C557,'C-E'!$I$6:$I$994,PCMSO!K$5)</f>
        <v>0</v>
      </c>
      <c r="L557" s="5">
        <f>COUNTIFS('C-E'!$F$6:$F$994,PCMSO!$C557,'C-E'!$I$6:$I$994,PCMSO!L$5)</f>
        <v>0</v>
      </c>
    </row>
    <row r="558" spans="2:12" ht="30" customHeight="1" x14ac:dyDescent="0.25">
      <c r="B558" s="5">
        <f t="shared" si="24"/>
        <v>5.5300000000000694E-4</v>
      </c>
      <c r="C558" s="79"/>
      <c r="D558" s="79"/>
      <c r="E558" s="79"/>
      <c r="F558" s="79"/>
      <c r="H558" s="5">
        <f t="shared" si="25"/>
        <v>0</v>
      </c>
      <c r="I558" s="5">
        <f t="shared" si="26"/>
        <v>5.5300000000000694E-4</v>
      </c>
      <c r="J558" s="5">
        <f>COUNTIFS('C-E'!$F$6:$F$994,PCMSO!C558)</f>
        <v>0</v>
      </c>
      <c r="K558" s="5">
        <f>COUNTIFS('C-E'!$F$6:$F$994,PCMSO!$C558,'C-E'!$I$6:$I$994,PCMSO!K$5)</f>
        <v>0</v>
      </c>
      <c r="L558" s="5">
        <f>COUNTIFS('C-E'!$F$6:$F$994,PCMSO!$C558,'C-E'!$I$6:$I$994,PCMSO!L$5)</f>
        <v>0</v>
      </c>
    </row>
    <row r="559" spans="2:12" ht="30" customHeight="1" x14ac:dyDescent="0.25">
      <c r="B559" s="5">
        <f t="shared" si="24"/>
        <v>5.5400000000000696E-4</v>
      </c>
      <c r="C559" s="79"/>
      <c r="D559" s="79"/>
      <c r="E559" s="79"/>
      <c r="F559" s="79"/>
      <c r="H559" s="5">
        <f t="shared" si="25"/>
        <v>0</v>
      </c>
      <c r="I559" s="5">
        <f t="shared" si="26"/>
        <v>5.5400000000000696E-4</v>
      </c>
      <c r="J559" s="5">
        <f>COUNTIFS('C-E'!$F$6:$F$994,PCMSO!C559)</f>
        <v>0</v>
      </c>
      <c r="K559" s="5">
        <f>COUNTIFS('C-E'!$F$6:$F$994,PCMSO!$C559,'C-E'!$I$6:$I$994,PCMSO!K$5)</f>
        <v>0</v>
      </c>
      <c r="L559" s="5">
        <f>COUNTIFS('C-E'!$F$6:$F$994,PCMSO!$C559,'C-E'!$I$6:$I$994,PCMSO!L$5)</f>
        <v>0</v>
      </c>
    </row>
    <row r="560" spans="2:12" ht="30" customHeight="1" x14ac:dyDescent="0.25">
      <c r="B560" s="5">
        <f t="shared" si="24"/>
        <v>5.5500000000000699E-4</v>
      </c>
      <c r="C560" s="79"/>
      <c r="D560" s="79"/>
      <c r="E560" s="79"/>
      <c r="F560" s="79"/>
      <c r="H560" s="5">
        <f t="shared" si="25"/>
        <v>0</v>
      </c>
      <c r="I560" s="5">
        <f t="shared" si="26"/>
        <v>5.5500000000000699E-4</v>
      </c>
      <c r="J560" s="5">
        <f>COUNTIFS('C-E'!$F$6:$F$994,PCMSO!C560)</f>
        <v>0</v>
      </c>
      <c r="K560" s="5">
        <f>COUNTIFS('C-E'!$F$6:$F$994,PCMSO!$C560,'C-E'!$I$6:$I$994,PCMSO!K$5)</f>
        <v>0</v>
      </c>
      <c r="L560" s="5">
        <f>COUNTIFS('C-E'!$F$6:$F$994,PCMSO!$C560,'C-E'!$I$6:$I$994,PCMSO!L$5)</f>
        <v>0</v>
      </c>
    </row>
    <row r="561" spans="2:12" ht="30" customHeight="1" x14ac:dyDescent="0.25">
      <c r="B561" s="5">
        <f t="shared" si="24"/>
        <v>5.5600000000000701E-4</v>
      </c>
      <c r="C561" s="79"/>
      <c r="D561" s="79"/>
      <c r="E561" s="79"/>
      <c r="F561" s="79"/>
      <c r="H561" s="5">
        <f t="shared" si="25"/>
        <v>0</v>
      </c>
      <c r="I561" s="5">
        <f t="shared" si="26"/>
        <v>5.5600000000000701E-4</v>
      </c>
      <c r="J561" s="5">
        <f>COUNTIFS('C-E'!$F$6:$F$994,PCMSO!C561)</f>
        <v>0</v>
      </c>
      <c r="K561" s="5">
        <f>COUNTIFS('C-E'!$F$6:$F$994,PCMSO!$C561,'C-E'!$I$6:$I$994,PCMSO!K$5)</f>
        <v>0</v>
      </c>
      <c r="L561" s="5">
        <f>COUNTIFS('C-E'!$F$6:$F$994,PCMSO!$C561,'C-E'!$I$6:$I$994,PCMSO!L$5)</f>
        <v>0</v>
      </c>
    </row>
    <row r="562" spans="2:12" ht="30" customHeight="1" x14ac:dyDescent="0.25">
      <c r="B562" s="5">
        <f t="shared" si="24"/>
        <v>5.5700000000000703E-4</v>
      </c>
      <c r="C562" s="79"/>
      <c r="D562" s="79"/>
      <c r="E562" s="79"/>
      <c r="F562" s="79"/>
      <c r="H562" s="5">
        <f t="shared" si="25"/>
        <v>0</v>
      </c>
      <c r="I562" s="5">
        <f t="shared" si="26"/>
        <v>5.5700000000000703E-4</v>
      </c>
      <c r="J562" s="5">
        <f>COUNTIFS('C-E'!$F$6:$F$994,PCMSO!C562)</f>
        <v>0</v>
      </c>
      <c r="K562" s="5">
        <f>COUNTIFS('C-E'!$F$6:$F$994,PCMSO!$C562,'C-E'!$I$6:$I$994,PCMSO!K$5)</f>
        <v>0</v>
      </c>
      <c r="L562" s="5">
        <f>COUNTIFS('C-E'!$F$6:$F$994,PCMSO!$C562,'C-E'!$I$6:$I$994,PCMSO!L$5)</f>
        <v>0</v>
      </c>
    </row>
    <row r="563" spans="2:12" ht="30" customHeight="1" x14ac:dyDescent="0.25">
      <c r="B563" s="5">
        <f t="shared" si="24"/>
        <v>5.5800000000000706E-4</v>
      </c>
      <c r="C563" s="79"/>
      <c r="D563" s="79"/>
      <c r="E563" s="79"/>
      <c r="F563" s="79"/>
      <c r="H563" s="5">
        <f t="shared" si="25"/>
        <v>0</v>
      </c>
      <c r="I563" s="5">
        <f t="shared" si="26"/>
        <v>5.5800000000000706E-4</v>
      </c>
      <c r="J563" s="5">
        <f>COUNTIFS('C-E'!$F$6:$F$994,PCMSO!C563)</f>
        <v>0</v>
      </c>
      <c r="K563" s="5">
        <f>COUNTIFS('C-E'!$F$6:$F$994,PCMSO!$C563,'C-E'!$I$6:$I$994,PCMSO!K$5)</f>
        <v>0</v>
      </c>
      <c r="L563" s="5">
        <f>COUNTIFS('C-E'!$F$6:$F$994,PCMSO!$C563,'C-E'!$I$6:$I$994,PCMSO!L$5)</f>
        <v>0</v>
      </c>
    </row>
    <row r="564" spans="2:12" ht="30" customHeight="1" x14ac:dyDescent="0.25">
      <c r="B564" s="5">
        <f t="shared" si="24"/>
        <v>5.5900000000000708E-4</v>
      </c>
      <c r="C564" s="79"/>
      <c r="D564" s="79"/>
      <c r="E564" s="79"/>
      <c r="F564" s="79"/>
      <c r="H564" s="5">
        <f t="shared" si="25"/>
        <v>0</v>
      </c>
      <c r="I564" s="5">
        <f t="shared" si="26"/>
        <v>5.5900000000000708E-4</v>
      </c>
      <c r="J564" s="5">
        <f>COUNTIFS('C-E'!$F$6:$F$994,PCMSO!C564)</f>
        <v>0</v>
      </c>
      <c r="K564" s="5">
        <f>COUNTIFS('C-E'!$F$6:$F$994,PCMSO!$C564,'C-E'!$I$6:$I$994,PCMSO!K$5)</f>
        <v>0</v>
      </c>
      <c r="L564" s="5">
        <f>COUNTIFS('C-E'!$F$6:$F$994,PCMSO!$C564,'C-E'!$I$6:$I$994,PCMSO!L$5)</f>
        <v>0</v>
      </c>
    </row>
    <row r="565" spans="2:12" ht="30" customHeight="1" x14ac:dyDescent="0.25">
      <c r="B565" s="5">
        <f t="shared" si="24"/>
        <v>5.6000000000000711E-4</v>
      </c>
      <c r="C565" s="79"/>
      <c r="D565" s="79"/>
      <c r="E565" s="79"/>
      <c r="F565" s="79"/>
      <c r="H565" s="5">
        <f t="shared" si="25"/>
        <v>0</v>
      </c>
      <c r="I565" s="5">
        <f t="shared" si="26"/>
        <v>5.6000000000000711E-4</v>
      </c>
      <c r="J565" s="5">
        <f>COUNTIFS('C-E'!$F$6:$F$994,PCMSO!C565)</f>
        <v>0</v>
      </c>
      <c r="K565" s="5">
        <f>COUNTIFS('C-E'!$F$6:$F$994,PCMSO!$C565,'C-E'!$I$6:$I$994,PCMSO!K$5)</f>
        <v>0</v>
      </c>
      <c r="L565" s="5">
        <f>COUNTIFS('C-E'!$F$6:$F$994,PCMSO!$C565,'C-E'!$I$6:$I$994,PCMSO!L$5)</f>
        <v>0</v>
      </c>
    </row>
    <row r="566" spans="2:12" ht="30" customHeight="1" x14ac:dyDescent="0.25">
      <c r="B566" s="5">
        <f t="shared" si="24"/>
        <v>5.6100000000000713E-4</v>
      </c>
      <c r="C566" s="79"/>
      <c r="D566" s="79"/>
      <c r="E566" s="79"/>
      <c r="F566" s="79"/>
      <c r="H566" s="5">
        <f t="shared" si="25"/>
        <v>0</v>
      </c>
      <c r="I566" s="5">
        <f t="shared" si="26"/>
        <v>5.6100000000000713E-4</v>
      </c>
      <c r="J566" s="5">
        <f>COUNTIFS('C-E'!$F$6:$F$994,PCMSO!C566)</f>
        <v>0</v>
      </c>
      <c r="K566" s="5">
        <f>COUNTIFS('C-E'!$F$6:$F$994,PCMSO!$C566,'C-E'!$I$6:$I$994,PCMSO!K$5)</f>
        <v>0</v>
      </c>
      <c r="L566" s="5">
        <f>COUNTIFS('C-E'!$F$6:$F$994,PCMSO!$C566,'C-E'!$I$6:$I$994,PCMSO!L$5)</f>
        <v>0</v>
      </c>
    </row>
    <row r="567" spans="2:12" ht="30" customHeight="1" x14ac:dyDescent="0.25">
      <c r="B567" s="5">
        <f t="shared" si="24"/>
        <v>5.6200000000000716E-4</v>
      </c>
      <c r="C567" s="79"/>
      <c r="D567" s="79"/>
      <c r="E567" s="79"/>
      <c r="F567" s="79"/>
      <c r="H567" s="5">
        <f t="shared" si="25"/>
        <v>0</v>
      </c>
      <c r="I567" s="5">
        <f t="shared" si="26"/>
        <v>5.6200000000000716E-4</v>
      </c>
      <c r="J567" s="5">
        <f>COUNTIFS('C-E'!$F$6:$F$994,PCMSO!C567)</f>
        <v>0</v>
      </c>
      <c r="K567" s="5">
        <f>COUNTIFS('C-E'!$F$6:$F$994,PCMSO!$C567,'C-E'!$I$6:$I$994,PCMSO!K$5)</f>
        <v>0</v>
      </c>
      <c r="L567" s="5">
        <f>COUNTIFS('C-E'!$F$6:$F$994,PCMSO!$C567,'C-E'!$I$6:$I$994,PCMSO!L$5)</f>
        <v>0</v>
      </c>
    </row>
    <row r="568" spans="2:12" ht="30" customHeight="1" x14ac:dyDescent="0.25">
      <c r="B568" s="5">
        <f t="shared" si="24"/>
        <v>5.6300000000000718E-4</v>
      </c>
      <c r="C568" s="79"/>
      <c r="D568" s="79"/>
      <c r="E568" s="79"/>
      <c r="F568" s="79"/>
      <c r="H568" s="5">
        <f t="shared" si="25"/>
        <v>0</v>
      </c>
      <c r="I568" s="5">
        <f t="shared" si="26"/>
        <v>5.6300000000000718E-4</v>
      </c>
      <c r="J568" s="5">
        <f>COUNTIFS('C-E'!$F$6:$F$994,PCMSO!C568)</f>
        <v>0</v>
      </c>
      <c r="K568" s="5">
        <f>COUNTIFS('C-E'!$F$6:$F$994,PCMSO!$C568,'C-E'!$I$6:$I$994,PCMSO!K$5)</f>
        <v>0</v>
      </c>
      <c r="L568" s="5">
        <f>COUNTIFS('C-E'!$F$6:$F$994,PCMSO!$C568,'C-E'!$I$6:$I$994,PCMSO!L$5)</f>
        <v>0</v>
      </c>
    </row>
    <row r="569" spans="2:12" ht="30" customHeight="1" x14ac:dyDescent="0.25">
      <c r="B569" s="5">
        <f t="shared" si="24"/>
        <v>5.640000000000072E-4</v>
      </c>
      <c r="C569" s="79"/>
      <c r="D569" s="79"/>
      <c r="E569" s="79"/>
      <c r="F569" s="79"/>
      <c r="H569" s="5">
        <f t="shared" si="25"/>
        <v>0</v>
      </c>
      <c r="I569" s="5">
        <f t="shared" si="26"/>
        <v>5.640000000000072E-4</v>
      </c>
      <c r="J569" s="5">
        <f>COUNTIFS('C-E'!$F$6:$F$994,PCMSO!C569)</f>
        <v>0</v>
      </c>
      <c r="K569" s="5">
        <f>COUNTIFS('C-E'!$F$6:$F$994,PCMSO!$C569,'C-E'!$I$6:$I$994,PCMSO!K$5)</f>
        <v>0</v>
      </c>
      <c r="L569" s="5">
        <f>COUNTIFS('C-E'!$F$6:$F$994,PCMSO!$C569,'C-E'!$I$6:$I$994,PCMSO!L$5)</f>
        <v>0</v>
      </c>
    </row>
    <row r="570" spans="2:12" ht="30" customHeight="1" x14ac:dyDescent="0.25">
      <c r="B570" s="5">
        <f t="shared" si="24"/>
        <v>5.6500000000000723E-4</v>
      </c>
      <c r="C570" s="79"/>
      <c r="D570" s="79"/>
      <c r="E570" s="79"/>
      <c r="F570" s="79"/>
      <c r="H570" s="5">
        <f t="shared" si="25"/>
        <v>0</v>
      </c>
      <c r="I570" s="5">
        <f t="shared" si="26"/>
        <v>5.6500000000000723E-4</v>
      </c>
      <c r="J570" s="5">
        <f>COUNTIFS('C-E'!$F$6:$F$994,PCMSO!C570)</f>
        <v>0</v>
      </c>
      <c r="K570" s="5">
        <f>COUNTIFS('C-E'!$F$6:$F$994,PCMSO!$C570,'C-E'!$I$6:$I$994,PCMSO!K$5)</f>
        <v>0</v>
      </c>
      <c r="L570" s="5">
        <f>COUNTIFS('C-E'!$F$6:$F$994,PCMSO!$C570,'C-E'!$I$6:$I$994,PCMSO!L$5)</f>
        <v>0</v>
      </c>
    </row>
    <row r="571" spans="2:12" ht="30" customHeight="1" x14ac:dyDescent="0.25">
      <c r="B571" s="5">
        <f t="shared" si="24"/>
        <v>5.6600000000000725E-4</v>
      </c>
      <c r="C571" s="79"/>
      <c r="D571" s="79"/>
      <c r="E571" s="79"/>
      <c r="F571" s="79"/>
      <c r="H571" s="5">
        <f t="shared" si="25"/>
        <v>0</v>
      </c>
      <c r="I571" s="5">
        <f t="shared" si="26"/>
        <v>5.6600000000000725E-4</v>
      </c>
      <c r="J571" s="5">
        <f>COUNTIFS('C-E'!$F$6:$F$994,PCMSO!C571)</f>
        <v>0</v>
      </c>
      <c r="K571" s="5">
        <f>COUNTIFS('C-E'!$F$6:$F$994,PCMSO!$C571,'C-E'!$I$6:$I$994,PCMSO!K$5)</f>
        <v>0</v>
      </c>
      <c r="L571" s="5">
        <f>COUNTIFS('C-E'!$F$6:$F$994,PCMSO!$C571,'C-E'!$I$6:$I$994,PCMSO!L$5)</f>
        <v>0</v>
      </c>
    </row>
    <row r="572" spans="2:12" ht="30" customHeight="1" x14ac:dyDescent="0.25">
      <c r="B572" s="5">
        <f t="shared" si="24"/>
        <v>5.6700000000000728E-4</v>
      </c>
      <c r="C572" s="79"/>
      <c r="D572" s="79"/>
      <c r="E572" s="79"/>
      <c r="F572" s="79"/>
      <c r="H572" s="5">
        <f t="shared" si="25"/>
        <v>0</v>
      </c>
      <c r="I572" s="5">
        <f t="shared" si="26"/>
        <v>5.6700000000000728E-4</v>
      </c>
      <c r="J572" s="5">
        <f>COUNTIFS('C-E'!$F$6:$F$994,PCMSO!C572)</f>
        <v>0</v>
      </c>
      <c r="K572" s="5">
        <f>COUNTIFS('C-E'!$F$6:$F$994,PCMSO!$C572,'C-E'!$I$6:$I$994,PCMSO!K$5)</f>
        <v>0</v>
      </c>
      <c r="L572" s="5">
        <f>COUNTIFS('C-E'!$F$6:$F$994,PCMSO!$C572,'C-E'!$I$6:$I$994,PCMSO!L$5)</f>
        <v>0</v>
      </c>
    </row>
    <row r="573" spans="2:12" ht="30" customHeight="1" x14ac:dyDescent="0.25">
      <c r="B573" s="5">
        <f t="shared" si="24"/>
        <v>5.680000000000073E-4</v>
      </c>
      <c r="C573" s="79"/>
      <c r="D573" s="79"/>
      <c r="E573" s="79"/>
      <c r="F573" s="79"/>
      <c r="H573" s="5">
        <f t="shared" si="25"/>
        <v>0</v>
      </c>
      <c r="I573" s="5">
        <f t="shared" si="26"/>
        <v>5.680000000000073E-4</v>
      </c>
      <c r="J573" s="5">
        <f>COUNTIFS('C-E'!$F$6:$F$994,PCMSO!C573)</f>
        <v>0</v>
      </c>
      <c r="K573" s="5">
        <f>COUNTIFS('C-E'!$F$6:$F$994,PCMSO!$C573,'C-E'!$I$6:$I$994,PCMSO!K$5)</f>
        <v>0</v>
      </c>
      <c r="L573" s="5">
        <f>COUNTIFS('C-E'!$F$6:$F$994,PCMSO!$C573,'C-E'!$I$6:$I$994,PCMSO!L$5)</f>
        <v>0</v>
      </c>
    </row>
    <row r="574" spans="2:12" ht="30" customHeight="1" x14ac:dyDescent="0.25">
      <c r="B574" s="5">
        <f t="shared" si="24"/>
        <v>5.6900000000000733E-4</v>
      </c>
      <c r="C574" s="79"/>
      <c r="D574" s="79"/>
      <c r="E574" s="79"/>
      <c r="F574" s="79"/>
      <c r="H574" s="5">
        <f t="shared" si="25"/>
        <v>0</v>
      </c>
      <c r="I574" s="5">
        <f t="shared" si="26"/>
        <v>5.6900000000000733E-4</v>
      </c>
      <c r="J574" s="5">
        <f>COUNTIFS('C-E'!$F$6:$F$994,PCMSO!C574)</f>
        <v>0</v>
      </c>
      <c r="K574" s="5">
        <f>COUNTIFS('C-E'!$F$6:$F$994,PCMSO!$C574,'C-E'!$I$6:$I$994,PCMSO!K$5)</f>
        <v>0</v>
      </c>
      <c r="L574" s="5">
        <f>COUNTIFS('C-E'!$F$6:$F$994,PCMSO!$C574,'C-E'!$I$6:$I$994,PCMSO!L$5)</f>
        <v>0</v>
      </c>
    </row>
    <row r="575" spans="2:12" ht="30" customHeight="1" x14ac:dyDescent="0.25">
      <c r="B575" s="5">
        <f t="shared" si="24"/>
        <v>5.7000000000000735E-4</v>
      </c>
      <c r="C575" s="79"/>
      <c r="D575" s="79"/>
      <c r="E575" s="79"/>
      <c r="F575" s="79"/>
      <c r="H575" s="5">
        <f t="shared" si="25"/>
        <v>0</v>
      </c>
      <c r="I575" s="5">
        <f t="shared" si="26"/>
        <v>5.7000000000000735E-4</v>
      </c>
      <c r="J575" s="5">
        <f>COUNTIFS('C-E'!$F$6:$F$994,PCMSO!C575)</f>
        <v>0</v>
      </c>
      <c r="K575" s="5">
        <f>COUNTIFS('C-E'!$F$6:$F$994,PCMSO!$C575,'C-E'!$I$6:$I$994,PCMSO!K$5)</f>
        <v>0</v>
      </c>
      <c r="L575" s="5">
        <f>COUNTIFS('C-E'!$F$6:$F$994,PCMSO!$C575,'C-E'!$I$6:$I$994,PCMSO!L$5)</f>
        <v>0</v>
      </c>
    </row>
    <row r="576" spans="2:12" ht="30" customHeight="1" x14ac:dyDescent="0.25">
      <c r="B576" s="5">
        <f t="shared" si="24"/>
        <v>5.7100000000000737E-4</v>
      </c>
      <c r="C576" s="79"/>
      <c r="D576" s="79"/>
      <c r="E576" s="79"/>
      <c r="F576" s="79"/>
      <c r="H576" s="5">
        <f t="shared" si="25"/>
        <v>0</v>
      </c>
      <c r="I576" s="5">
        <f t="shared" si="26"/>
        <v>5.7100000000000737E-4</v>
      </c>
      <c r="J576" s="5">
        <f>COUNTIFS('C-E'!$F$6:$F$994,PCMSO!C576)</f>
        <v>0</v>
      </c>
      <c r="K576" s="5">
        <f>COUNTIFS('C-E'!$F$6:$F$994,PCMSO!$C576,'C-E'!$I$6:$I$994,PCMSO!K$5)</f>
        <v>0</v>
      </c>
      <c r="L576" s="5">
        <f>COUNTIFS('C-E'!$F$6:$F$994,PCMSO!$C576,'C-E'!$I$6:$I$994,PCMSO!L$5)</f>
        <v>0</v>
      </c>
    </row>
    <row r="577" spans="2:12" ht="30" customHeight="1" x14ac:dyDescent="0.25">
      <c r="B577" s="5">
        <f t="shared" si="24"/>
        <v>5.720000000000074E-4</v>
      </c>
      <c r="C577" s="79"/>
      <c r="D577" s="79"/>
      <c r="E577" s="79"/>
      <c r="F577" s="79"/>
      <c r="H577" s="5">
        <f t="shared" si="25"/>
        <v>0</v>
      </c>
      <c r="I577" s="5">
        <f t="shared" si="26"/>
        <v>5.720000000000074E-4</v>
      </c>
      <c r="J577" s="5">
        <f>COUNTIFS('C-E'!$F$6:$F$994,PCMSO!C577)</f>
        <v>0</v>
      </c>
      <c r="K577" s="5">
        <f>COUNTIFS('C-E'!$F$6:$F$994,PCMSO!$C577,'C-E'!$I$6:$I$994,PCMSO!K$5)</f>
        <v>0</v>
      </c>
      <c r="L577" s="5">
        <f>COUNTIFS('C-E'!$F$6:$F$994,PCMSO!$C577,'C-E'!$I$6:$I$994,PCMSO!L$5)</f>
        <v>0</v>
      </c>
    </row>
    <row r="578" spans="2:12" ht="30" customHeight="1" x14ac:dyDescent="0.25">
      <c r="B578" s="5">
        <f t="shared" si="24"/>
        <v>5.7300000000000742E-4</v>
      </c>
      <c r="C578" s="79"/>
      <c r="D578" s="79"/>
      <c r="E578" s="79"/>
      <c r="F578" s="79"/>
      <c r="H578" s="5">
        <f t="shared" si="25"/>
        <v>0</v>
      </c>
      <c r="I578" s="5">
        <f t="shared" si="26"/>
        <v>5.7300000000000742E-4</v>
      </c>
      <c r="J578" s="5">
        <f>COUNTIFS('C-E'!$F$6:$F$994,PCMSO!C578)</f>
        <v>0</v>
      </c>
      <c r="K578" s="5">
        <f>COUNTIFS('C-E'!$F$6:$F$994,PCMSO!$C578,'C-E'!$I$6:$I$994,PCMSO!K$5)</f>
        <v>0</v>
      </c>
      <c r="L578" s="5">
        <f>COUNTIFS('C-E'!$F$6:$F$994,PCMSO!$C578,'C-E'!$I$6:$I$994,PCMSO!L$5)</f>
        <v>0</v>
      </c>
    </row>
    <row r="579" spans="2:12" ht="30" customHeight="1" x14ac:dyDescent="0.25">
      <c r="B579" s="5">
        <f t="shared" si="24"/>
        <v>5.7400000000000745E-4</v>
      </c>
      <c r="C579" s="79"/>
      <c r="D579" s="79"/>
      <c r="E579" s="79"/>
      <c r="F579" s="79"/>
      <c r="H579" s="5">
        <f t="shared" si="25"/>
        <v>0</v>
      </c>
      <c r="I579" s="5">
        <f t="shared" si="26"/>
        <v>5.7400000000000745E-4</v>
      </c>
      <c r="J579" s="5">
        <f>COUNTIFS('C-E'!$F$6:$F$994,PCMSO!C579)</f>
        <v>0</v>
      </c>
      <c r="K579" s="5">
        <f>COUNTIFS('C-E'!$F$6:$F$994,PCMSO!$C579,'C-E'!$I$6:$I$994,PCMSO!K$5)</f>
        <v>0</v>
      </c>
      <c r="L579" s="5">
        <f>COUNTIFS('C-E'!$F$6:$F$994,PCMSO!$C579,'C-E'!$I$6:$I$994,PCMSO!L$5)</f>
        <v>0</v>
      </c>
    </row>
    <row r="580" spans="2:12" ht="30" customHeight="1" x14ac:dyDescent="0.25">
      <c r="B580" s="5">
        <f t="shared" si="24"/>
        <v>5.7500000000000747E-4</v>
      </c>
      <c r="C580" s="79"/>
      <c r="D580" s="79"/>
      <c r="E580" s="79"/>
      <c r="F580" s="79"/>
      <c r="H580" s="5">
        <f t="shared" si="25"/>
        <v>0</v>
      </c>
      <c r="I580" s="5">
        <f t="shared" si="26"/>
        <v>5.7500000000000747E-4</v>
      </c>
      <c r="J580" s="5">
        <f>COUNTIFS('C-E'!$F$6:$F$994,PCMSO!C580)</f>
        <v>0</v>
      </c>
      <c r="K580" s="5">
        <f>COUNTIFS('C-E'!$F$6:$F$994,PCMSO!$C580,'C-E'!$I$6:$I$994,PCMSO!K$5)</f>
        <v>0</v>
      </c>
      <c r="L580" s="5">
        <f>COUNTIFS('C-E'!$F$6:$F$994,PCMSO!$C580,'C-E'!$I$6:$I$994,PCMSO!L$5)</f>
        <v>0</v>
      </c>
    </row>
    <row r="581" spans="2:12" ht="30" customHeight="1" x14ac:dyDescent="0.25">
      <c r="B581" s="5">
        <f t="shared" si="24"/>
        <v>5.760000000000075E-4</v>
      </c>
      <c r="C581" s="79"/>
      <c r="D581" s="79"/>
      <c r="E581" s="79"/>
      <c r="F581" s="79"/>
      <c r="H581" s="5">
        <f t="shared" si="25"/>
        <v>0</v>
      </c>
      <c r="I581" s="5">
        <f t="shared" si="26"/>
        <v>5.760000000000075E-4</v>
      </c>
      <c r="J581" s="5">
        <f>COUNTIFS('C-E'!$F$6:$F$994,PCMSO!C581)</f>
        <v>0</v>
      </c>
      <c r="K581" s="5">
        <f>COUNTIFS('C-E'!$F$6:$F$994,PCMSO!$C581,'C-E'!$I$6:$I$994,PCMSO!K$5)</f>
        <v>0</v>
      </c>
      <c r="L581" s="5">
        <f>COUNTIFS('C-E'!$F$6:$F$994,PCMSO!$C581,'C-E'!$I$6:$I$994,PCMSO!L$5)</f>
        <v>0</v>
      </c>
    </row>
    <row r="582" spans="2:12" ht="30" customHeight="1" x14ac:dyDescent="0.25">
      <c r="B582" s="5">
        <f t="shared" ref="B582:B607" si="27">SUM(I582:J582)</f>
        <v>5.7700000000000752E-4</v>
      </c>
      <c r="C582" s="79"/>
      <c r="D582" s="79"/>
      <c r="E582" s="79"/>
      <c r="F582" s="79"/>
      <c r="H582" s="5">
        <f t="shared" si="25"/>
        <v>0</v>
      </c>
      <c r="I582" s="5">
        <f t="shared" si="26"/>
        <v>5.7700000000000752E-4</v>
      </c>
      <c r="J582" s="5">
        <f>COUNTIFS('C-E'!$F$6:$F$994,PCMSO!C582)</f>
        <v>0</v>
      </c>
      <c r="K582" s="5">
        <f>COUNTIFS('C-E'!$F$6:$F$994,PCMSO!$C582,'C-E'!$I$6:$I$994,PCMSO!K$5)</f>
        <v>0</v>
      </c>
      <c r="L582" s="5">
        <f>COUNTIFS('C-E'!$F$6:$F$994,PCMSO!$C582,'C-E'!$I$6:$I$994,PCMSO!L$5)</f>
        <v>0</v>
      </c>
    </row>
    <row r="583" spans="2:12" ht="30" customHeight="1" x14ac:dyDescent="0.25">
      <c r="B583" s="5">
        <f t="shared" si="27"/>
        <v>5.7800000000000754E-4</v>
      </c>
      <c r="C583" s="79"/>
      <c r="D583" s="79"/>
      <c r="E583" s="79"/>
      <c r="F583" s="79"/>
      <c r="H583" s="5">
        <f t="shared" ref="H583:H607" si="28">C583</f>
        <v>0</v>
      </c>
      <c r="I583" s="5">
        <f t="shared" si="26"/>
        <v>5.7800000000000754E-4</v>
      </c>
      <c r="J583" s="5">
        <f>COUNTIFS('C-E'!$F$6:$F$994,PCMSO!C583)</f>
        <v>0</v>
      </c>
      <c r="K583" s="5">
        <f>COUNTIFS('C-E'!$F$6:$F$994,PCMSO!$C583,'C-E'!$I$6:$I$994,PCMSO!K$5)</f>
        <v>0</v>
      </c>
      <c r="L583" s="5">
        <f>COUNTIFS('C-E'!$F$6:$F$994,PCMSO!$C583,'C-E'!$I$6:$I$994,PCMSO!L$5)</f>
        <v>0</v>
      </c>
    </row>
    <row r="584" spans="2:12" ht="30" customHeight="1" x14ac:dyDescent="0.25">
      <c r="B584" s="5">
        <f t="shared" si="27"/>
        <v>5.7900000000000757E-4</v>
      </c>
      <c r="C584" s="79"/>
      <c r="D584" s="79"/>
      <c r="E584" s="79"/>
      <c r="F584" s="79"/>
      <c r="H584" s="5">
        <f t="shared" si="28"/>
        <v>0</v>
      </c>
      <c r="I584" s="5">
        <f t="shared" ref="I584:I607" si="29">I583+$I$6</f>
        <v>5.7900000000000757E-4</v>
      </c>
      <c r="J584" s="5">
        <f>COUNTIFS('C-E'!$F$6:$F$994,PCMSO!C584)</f>
        <v>0</v>
      </c>
      <c r="K584" s="5">
        <f>COUNTIFS('C-E'!$F$6:$F$994,PCMSO!$C584,'C-E'!$I$6:$I$994,PCMSO!K$5)</f>
        <v>0</v>
      </c>
      <c r="L584" s="5">
        <f>COUNTIFS('C-E'!$F$6:$F$994,PCMSO!$C584,'C-E'!$I$6:$I$994,PCMSO!L$5)</f>
        <v>0</v>
      </c>
    </row>
    <row r="585" spans="2:12" ht="30" customHeight="1" x14ac:dyDescent="0.25">
      <c r="B585" s="5">
        <f t="shared" si="27"/>
        <v>5.8000000000000759E-4</v>
      </c>
      <c r="C585" s="79"/>
      <c r="D585" s="79"/>
      <c r="E585" s="79"/>
      <c r="F585" s="79"/>
      <c r="H585" s="5">
        <f t="shared" si="28"/>
        <v>0</v>
      </c>
      <c r="I585" s="5">
        <f t="shared" si="29"/>
        <v>5.8000000000000759E-4</v>
      </c>
      <c r="J585" s="5">
        <f>COUNTIFS('C-E'!$F$6:$F$994,PCMSO!C585)</f>
        <v>0</v>
      </c>
      <c r="K585" s="5">
        <f>COUNTIFS('C-E'!$F$6:$F$994,PCMSO!$C585,'C-E'!$I$6:$I$994,PCMSO!K$5)</f>
        <v>0</v>
      </c>
      <c r="L585" s="5">
        <f>COUNTIFS('C-E'!$F$6:$F$994,PCMSO!$C585,'C-E'!$I$6:$I$994,PCMSO!L$5)</f>
        <v>0</v>
      </c>
    </row>
    <row r="586" spans="2:12" ht="30" customHeight="1" x14ac:dyDescent="0.25">
      <c r="B586" s="5">
        <f t="shared" si="27"/>
        <v>5.8100000000000762E-4</v>
      </c>
      <c r="C586" s="79"/>
      <c r="D586" s="79"/>
      <c r="E586" s="79"/>
      <c r="F586" s="79"/>
      <c r="H586" s="5">
        <f t="shared" si="28"/>
        <v>0</v>
      </c>
      <c r="I586" s="5">
        <f t="shared" si="29"/>
        <v>5.8100000000000762E-4</v>
      </c>
      <c r="J586" s="5">
        <f>COUNTIFS('C-E'!$F$6:$F$994,PCMSO!C586)</f>
        <v>0</v>
      </c>
      <c r="K586" s="5">
        <f>COUNTIFS('C-E'!$F$6:$F$994,PCMSO!$C586,'C-E'!$I$6:$I$994,PCMSO!K$5)</f>
        <v>0</v>
      </c>
      <c r="L586" s="5">
        <f>COUNTIFS('C-E'!$F$6:$F$994,PCMSO!$C586,'C-E'!$I$6:$I$994,PCMSO!L$5)</f>
        <v>0</v>
      </c>
    </row>
    <row r="587" spans="2:12" ht="30" customHeight="1" x14ac:dyDescent="0.25">
      <c r="B587" s="5">
        <f t="shared" si="27"/>
        <v>5.8200000000000764E-4</v>
      </c>
      <c r="C587" s="79"/>
      <c r="D587" s="79"/>
      <c r="E587" s="79"/>
      <c r="F587" s="79"/>
      <c r="H587" s="5">
        <f t="shared" si="28"/>
        <v>0</v>
      </c>
      <c r="I587" s="5">
        <f t="shared" si="29"/>
        <v>5.8200000000000764E-4</v>
      </c>
      <c r="J587" s="5">
        <f>COUNTIFS('C-E'!$F$6:$F$994,PCMSO!C587)</f>
        <v>0</v>
      </c>
      <c r="K587" s="5">
        <f>COUNTIFS('C-E'!$F$6:$F$994,PCMSO!$C587,'C-E'!$I$6:$I$994,PCMSO!K$5)</f>
        <v>0</v>
      </c>
      <c r="L587" s="5">
        <f>COUNTIFS('C-E'!$F$6:$F$994,PCMSO!$C587,'C-E'!$I$6:$I$994,PCMSO!L$5)</f>
        <v>0</v>
      </c>
    </row>
    <row r="588" spans="2:12" ht="30" customHeight="1" x14ac:dyDescent="0.25">
      <c r="B588" s="5">
        <f t="shared" si="27"/>
        <v>5.8300000000000767E-4</v>
      </c>
      <c r="C588" s="79"/>
      <c r="D588" s="79"/>
      <c r="E588" s="79"/>
      <c r="F588" s="79"/>
      <c r="H588" s="5">
        <f t="shared" si="28"/>
        <v>0</v>
      </c>
      <c r="I588" s="5">
        <f t="shared" si="29"/>
        <v>5.8300000000000767E-4</v>
      </c>
      <c r="J588" s="5">
        <f>COUNTIFS('C-E'!$F$6:$F$994,PCMSO!C588)</f>
        <v>0</v>
      </c>
      <c r="K588" s="5">
        <f>COUNTIFS('C-E'!$F$6:$F$994,PCMSO!$C588,'C-E'!$I$6:$I$994,PCMSO!K$5)</f>
        <v>0</v>
      </c>
      <c r="L588" s="5">
        <f>COUNTIFS('C-E'!$F$6:$F$994,PCMSO!$C588,'C-E'!$I$6:$I$994,PCMSO!L$5)</f>
        <v>0</v>
      </c>
    </row>
    <row r="589" spans="2:12" ht="30" customHeight="1" x14ac:dyDescent="0.25">
      <c r="B589" s="5">
        <f t="shared" si="27"/>
        <v>5.8400000000000769E-4</v>
      </c>
      <c r="C589" s="79"/>
      <c r="D589" s="79"/>
      <c r="E589" s="79"/>
      <c r="F589" s="79"/>
      <c r="H589" s="5">
        <f t="shared" si="28"/>
        <v>0</v>
      </c>
      <c r="I589" s="5">
        <f t="shared" si="29"/>
        <v>5.8400000000000769E-4</v>
      </c>
      <c r="J589" s="5">
        <f>COUNTIFS('C-E'!$F$6:$F$994,PCMSO!C589)</f>
        <v>0</v>
      </c>
      <c r="K589" s="5">
        <f>COUNTIFS('C-E'!$F$6:$F$994,PCMSO!$C589,'C-E'!$I$6:$I$994,PCMSO!K$5)</f>
        <v>0</v>
      </c>
      <c r="L589" s="5">
        <f>COUNTIFS('C-E'!$F$6:$F$994,PCMSO!$C589,'C-E'!$I$6:$I$994,PCMSO!L$5)</f>
        <v>0</v>
      </c>
    </row>
    <row r="590" spans="2:12" ht="30" customHeight="1" x14ac:dyDescent="0.25">
      <c r="B590" s="5">
        <f t="shared" si="27"/>
        <v>5.8500000000000771E-4</v>
      </c>
      <c r="C590" s="79"/>
      <c r="D590" s="79"/>
      <c r="E590" s="79"/>
      <c r="F590" s="79"/>
      <c r="H590" s="5">
        <f t="shared" si="28"/>
        <v>0</v>
      </c>
      <c r="I590" s="5">
        <f t="shared" si="29"/>
        <v>5.8500000000000771E-4</v>
      </c>
      <c r="J590" s="5">
        <f>COUNTIFS('C-E'!$F$6:$F$994,PCMSO!C590)</f>
        <v>0</v>
      </c>
      <c r="K590" s="5">
        <f>COUNTIFS('C-E'!$F$6:$F$994,PCMSO!$C590,'C-E'!$I$6:$I$994,PCMSO!K$5)</f>
        <v>0</v>
      </c>
      <c r="L590" s="5">
        <f>COUNTIFS('C-E'!$F$6:$F$994,PCMSO!$C590,'C-E'!$I$6:$I$994,PCMSO!L$5)</f>
        <v>0</v>
      </c>
    </row>
    <row r="591" spans="2:12" ht="30" customHeight="1" x14ac:dyDescent="0.25">
      <c r="B591" s="5">
        <f t="shared" si="27"/>
        <v>5.8600000000000774E-4</v>
      </c>
      <c r="C591" s="79"/>
      <c r="D591" s="79"/>
      <c r="E591" s="79"/>
      <c r="F591" s="79"/>
      <c r="H591" s="5">
        <f t="shared" si="28"/>
        <v>0</v>
      </c>
      <c r="I591" s="5">
        <f t="shared" si="29"/>
        <v>5.8600000000000774E-4</v>
      </c>
      <c r="J591" s="5">
        <f>COUNTIFS('C-E'!$F$6:$F$994,PCMSO!C591)</f>
        <v>0</v>
      </c>
      <c r="K591" s="5">
        <f>COUNTIFS('C-E'!$F$6:$F$994,PCMSO!$C591,'C-E'!$I$6:$I$994,PCMSO!K$5)</f>
        <v>0</v>
      </c>
      <c r="L591" s="5">
        <f>COUNTIFS('C-E'!$F$6:$F$994,PCMSO!$C591,'C-E'!$I$6:$I$994,PCMSO!L$5)</f>
        <v>0</v>
      </c>
    </row>
    <row r="592" spans="2:12" ht="30" customHeight="1" x14ac:dyDescent="0.25">
      <c r="B592" s="5">
        <f t="shared" si="27"/>
        <v>5.8700000000000776E-4</v>
      </c>
      <c r="C592" s="79"/>
      <c r="D592" s="79"/>
      <c r="E592" s="79"/>
      <c r="F592" s="79"/>
      <c r="H592" s="5">
        <f t="shared" si="28"/>
        <v>0</v>
      </c>
      <c r="I592" s="5">
        <f t="shared" si="29"/>
        <v>5.8700000000000776E-4</v>
      </c>
      <c r="J592" s="5">
        <f>COUNTIFS('C-E'!$F$6:$F$994,PCMSO!C592)</f>
        <v>0</v>
      </c>
      <c r="K592" s="5">
        <f>COUNTIFS('C-E'!$F$6:$F$994,PCMSO!$C592,'C-E'!$I$6:$I$994,PCMSO!K$5)</f>
        <v>0</v>
      </c>
      <c r="L592" s="5">
        <f>COUNTIFS('C-E'!$F$6:$F$994,PCMSO!$C592,'C-E'!$I$6:$I$994,PCMSO!L$5)</f>
        <v>0</v>
      </c>
    </row>
    <row r="593" spans="1:38" ht="30" customHeight="1" x14ac:dyDescent="0.25">
      <c r="B593" s="5">
        <f t="shared" si="27"/>
        <v>5.8800000000000779E-4</v>
      </c>
      <c r="C593" s="79"/>
      <c r="D593" s="79"/>
      <c r="E593" s="79"/>
      <c r="F593" s="79"/>
      <c r="H593" s="5">
        <f t="shared" si="28"/>
        <v>0</v>
      </c>
      <c r="I593" s="5">
        <f t="shared" si="29"/>
        <v>5.8800000000000779E-4</v>
      </c>
      <c r="J593" s="5">
        <f>COUNTIFS('C-E'!$F$6:$F$994,PCMSO!C593)</f>
        <v>0</v>
      </c>
      <c r="K593" s="5">
        <f>COUNTIFS('C-E'!$F$6:$F$994,PCMSO!$C593,'C-E'!$I$6:$I$994,PCMSO!K$5)</f>
        <v>0</v>
      </c>
      <c r="L593" s="5">
        <f>COUNTIFS('C-E'!$F$6:$F$994,PCMSO!$C593,'C-E'!$I$6:$I$994,PCMSO!L$5)</f>
        <v>0</v>
      </c>
    </row>
    <row r="594" spans="1:38" ht="30" customHeight="1" x14ac:dyDescent="0.25">
      <c r="B594" s="5">
        <f t="shared" si="27"/>
        <v>5.8900000000000781E-4</v>
      </c>
      <c r="C594" s="79"/>
      <c r="D594" s="79"/>
      <c r="E594" s="79"/>
      <c r="F594" s="79"/>
      <c r="H594" s="5">
        <f t="shared" si="28"/>
        <v>0</v>
      </c>
      <c r="I594" s="5">
        <f t="shared" si="29"/>
        <v>5.8900000000000781E-4</v>
      </c>
      <c r="J594" s="5">
        <f>COUNTIFS('C-E'!$F$6:$F$994,PCMSO!C594)</f>
        <v>0</v>
      </c>
      <c r="K594" s="5">
        <f>COUNTIFS('C-E'!$F$6:$F$994,PCMSO!$C594,'C-E'!$I$6:$I$994,PCMSO!K$5)</f>
        <v>0</v>
      </c>
      <c r="L594" s="5">
        <f>COUNTIFS('C-E'!$F$6:$F$994,PCMSO!$C594,'C-E'!$I$6:$I$994,PCMSO!L$5)</f>
        <v>0</v>
      </c>
    </row>
    <row r="595" spans="1:38" ht="30" customHeight="1" x14ac:dyDescent="0.25">
      <c r="B595" s="5">
        <f t="shared" si="27"/>
        <v>5.9000000000000784E-4</v>
      </c>
      <c r="C595" s="79"/>
      <c r="D595" s="79"/>
      <c r="E595" s="79"/>
      <c r="F595" s="79"/>
      <c r="H595" s="5">
        <f t="shared" si="28"/>
        <v>0</v>
      </c>
      <c r="I595" s="5">
        <f t="shared" si="29"/>
        <v>5.9000000000000784E-4</v>
      </c>
      <c r="J595" s="5">
        <f>COUNTIFS('C-E'!$F$6:$F$994,PCMSO!C595)</f>
        <v>0</v>
      </c>
      <c r="K595" s="5">
        <f>COUNTIFS('C-E'!$F$6:$F$994,PCMSO!$C595,'C-E'!$I$6:$I$994,PCMSO!K$5)</f>
        <v>0</v>
      </c>
      <c r="L595" s="5">
        <f>COUNTIFS('C-E'!$F$6:$F$994,PCMSO!$C595,'C-E'!$I$6:$I$994,PCMSO!L$5)</f>
        <v>0</v>
      </c>
    </row>
    <row r="596" spans="1:38" ht="30" customHeight="1" x14ac:dyDescent="0.25">
      <c r="B596" s="5">
        <f t="shared" si="27"/>
        <v>5.9100000000000786E-4</v>
      </c>
      <c r="C596" s="79"/>
      <c r="D596" s="79"/>
      <c r="E596" s="79"/>
      <c r="F596" s="79"/>
      <c r="H596" s="5">
        <f t="shared" si="28"/>
        <v>0</v>
      </c>
      <c r="I596" s="5">
        <f t="shared" si="29"/>
        <v>5.9100000000000786E-4</v>
      </c>
      <c r="J596" s="5">
        <f>COUNTIFS('C-E'!$F$6:$F$994,PCMSO!C596)</f>
        <v>0</v>
      </c>
      <c r="K596" s="5">
        <f>COUNTIFS('C-E'!$F$6:$F$994,PCMSO!$C596,'C-E'!$I$6:$I$994,PCMSO!K$5)</f>
        <v>0</v>
      </c>
      <c r="L596" s="5">
        <f>COUNTIFS('C-E'!$F$6:$F$994,PCMSO!$C596,'C-E'!$I$6:$I$994,PCMSO!L$5)</f>
        <v>0</v>
      </c>
    </row>
    <row r="597" spans="1:38" ht="30" customHeight="1" x14ac:dyDescent="0.25">
      <c r="B597" s="5">
        <f t="shared" si="27"/>
        <v>5.9200000000000788E-4</v>
      </c>
      <c r="C597" s="79"/>
      <c r="D597" s="79"/>
      <c r="E597" s="79"/>
      <c r="F597" s="79"/>
      <c r="H597" s="5">
        <f t="shared" si="28"/>
        <v>0</v>
      </c>
      <c r="I597" s="5">
        <f t="shared" si="29"/>
        <v>5.9200000000000788E-4</v>
      </c>
      <c r="J597" s="5">
        <f>COUNTIFS('C-E'!$F$6:$F$994,PCMSO!C597)</f>
        <v>0</v>
      </c>
      <c r="K597" s="5">
        <f>COUNTIFS('C-E'!$F$6:$F$994,PCMSO!$C597,'C-E'!$I$6:$I$994,PCMSO!K$5)</f>
        <v>0</v>
      </c>
      <c r="L597" s="5">
        <f>COUNTIFS('C-E'!$F$6:$F$994,PCMSO!$C597,'C-E'!$I$6:$I$994,PCMSO!L$5)</f>
        <v>0</v>
      </c>
    </row>
    <row r="598" spans="1:38" ht="30" customHeight="1" x14ac:dyDescent="0.25">
      <c r="B598" s="5">
        <f t="shared" si="27"/>
        <v>5.9300000000000791E-4</v>
      </c>
      <c r="C598" s="79"/>
      <c r="D598" s="79"/>
      <c r="E598" s="79"/>
      <c r="F598" s="79"/>
      <c r="H598" s="5">
        <f t="shared" si="28"/>
        <v>0</v>
      </c>
      <c r="I598" s="5">
        <f t="shared" si="29"/>
        <v>5.9300000000000791E-4</v>
      </c>
      <c r="J598" s="5">
        <f>COUNTIFS('C-E'!$F$6:$F$994,PCMSO!C598)</f>
        <v>0</v>
      </c>
      <c r="K598" s="5">
        <f>COUNTIFS('C-E'!$F$6:$F$994,PCMSO!$C598,'C-E'!$I$6:$I$994,PCMSO!K$5)</f>
        <v>0</v>
      </c>
      <c r="L598" s="5">
        <f>COUNTIFS('C-E'!$F$6:$F$994,PCMSO!$C598,'C-E'!$I$6:$I$994,PCMSO!L$5)</f>
        <v>0</v>
      </c>
    </row>
    <row r="599" spans="1:38" ht="30" customHeight="1" x14ac:dyDescent="0.25">
      <c r="B599" s="5">
        <f t="shared" si="27"/>
        <v>5.9400000000000793E-4</v>
      </c>
      <c r="C599" s="79"/>
      <c r="D599" s="79"/>
      <c r="E599" s="79"/>
      <c r="F599" s="79"/>
      <c r="H599" s="5">
        <f t="shared" si="28"/>
        <v>0</v>
      </c>
      <c r="I599" s="5">
        <f t="shared" si="29"/>
        <v>5.9400000000000793E-4</v>
      </c>
      <c r="J599" s="5">
        <f>COUNTIFS('C-E'!$F$6:$F$994,PCMSO!C599)</f>
        <v>0</v>
      </c>
      <c r="K599" s="5">
        <f>COUNTIFS('C-E'!$F$6:$F$994,PCMSO!$C599,'C-E'!$I$6:$I$994,PCMSO!K$5)</f>
        <v>0</v>
      </c>
      <c r="L599" s="5">
        <f>COUNTIFS('C-E'!$F$6:$F$994,PCMSO!$C599,'C-E'!$I$6:$I$994,PCMSO!L$5)</f>
        <v>0</v>
      </c>
    </row>
    <row r="600" spans="1:38" ht="30" customHeight="1" x14ac:dyDescent="0.25">
      <c r="B600" s="5">
        <f t="shared" si="27"/>
        <v>5.9500000000000796E-4</v>
      </c>
      <c r="C600" s="79"/>
      <c r="D600" s="79"/>
      <c r="E600" s="79"/>
      <c r="F600" s="79"/>
      <c r="H600" s="5">
        <f t="shared" si="28"/>
        <v>0</v>
      </c>
      <c r="I600" s="5">
        <f t="shared" si="29"/>
        <v>5.9500000000000796E-4</v>
      </c>
      <c r="J600" s="5">
        <f>COUNTIFS('C-E'!$F$6:$F$994,PCMSO!C600)</f>
        <v>0</v>
      </c>
      <c r="K600" s="5">
        <f>COUNTIFS('C-E'!$F$6:$F$994,PCMSO!$C600,'C-E'!$I$6:$I$994,PCMSO!K$5)</f>
        <v>0</v>
      </c>
      <c r="L600" s="5">
        <f>COUNTIFS('C-E'!$F$6:$F$994,PCMSO!$C600,'C-E'!$I$6:$I$994,PCMSO!L$5)</f>
        <v>0</v>
      </c>
    </row>
    <row r="601" spans="1:38" ht="30" customHeight="1" x14ac:dyDescent="0.25">
      <c r="B601" s="5">
        <f t="shared" si="27"/>
        <v>5.9600000000000798E-4</v>
      </c>
      <c r="C601" s="79"/>
      <c r="D601" s="79"/>
      <c r="E601" s="79"/>
      <c r="F601" s="79"/>
      <c r="H601" s="5">
        <f t="shared" si="28"/>
        <v>0</v>
      </c>
      <c r="I601" s="5">
        <f t="shared" si="29"/>
        <v>5.9600000000000798E-4</v>
      </c>
      <c r="J601" s="5">
        <f>COUNTIFS('C-E'!$F$6:$F$994,PCMSO!C601)</f>
        <v>0</v>
      </c>
      <c r="K601" s="5">
        <f>COUNTIFS('C-E'!$F$6:$F$994,PCMSO!$C601,'C-E'!$I$6:$I$994,PCMSO!K$5)</f>
        <v>0</v>
      </c>
      <c r="L601" s="5">
        <f>COUNTIFS('C-E'!$F$6:$F$994,PCMSO!$C601,'C-E'!$I$6:$I$994,PCMSO!L$5)</f>
        <v>0</v>
      </c>
    </row>
    <row r="602" spans="1:38" ht="30" customHeight="1" x14ac:dyDescent="0.25">
      <c r="B602" s="5">
        <f t="shared" si="27"/>
        <v>5.9700000000000801E-4</v>
      </c>
      <c r="C602" s="79"/>
      <c r="D602" s="79"/>
      <c r="E602" s="79"/>
      <c r="F602" s="79"/>
      <c r="H602" s="5">
        <f t="shared" si="28"/>
        <v>0</v>
      </c>
      <c r="I602" s="5">
        <f t="shared" si="29"/>
        <v>5.9700000000000801E-4</v>
      </c>
      <c r="J602" s="5">
        <f>COUNTIFS('C-E'!$F$6:$F$994,PCMSO!C602)</f>
        <v>0</v>
      </c>
      <c r="K602" s="5">
        <f>COUNTIFS('C-E'!$F$6:$F$994,PCMSO!$C602,'C-E'!$I$6:$I$994,PCMSO!K$5)</f>
        <v>0</v>
      </c>
      <c r="L602" s="5">
        <f>COUNTIFS('C-E'!$F$6:$F$994,PCMSO!$C602,'C-E'!$I$6:$I$994,PCMSO!L$5)</f>
        <v>0</v>
      </c>
    </row>
    <row r="603" spans="1:38" ht="30" customHeight="1" x14ac:dyDescent="0.25">
      <c r="B603" s="5">
        <f t="shared" si="27"/>
        <v>5.9800000000000803E-4</v>
      </c>
      <c r="C603" s="79"/>
      <c r="D603" s="79"/>
      <c r="E603" s="79"/>
      <c r="F603" s="79"/>
      <c r="H603" s="5">
        <f t="shared" si="28"/>
        <v>0</v>
      </c>
      <c r="I603" s="5">
        <f t="shared" si="29"/>
        <v>5.9800000000000803E-4</v>
      </c>
      <c r="J603" s="5">
        <f>COUNTIFS('C-E'!$F$6:$F$994,PCMSO!C603)</f>
        <v>0</v>
      </c>
      <c r="K603" s="5">
        <f>COUNTIFS('C-E'!$F$6:$F$994,PCMSO!$C603,'C-E'!$I$6:$I$994,PCMSO!K$5)</f>
        <v>0</v>
      </c>
      <c r="L603" s="5">
        <f>COUNTIFS('C-E'!$F$6:$F$994,PCMSO!$C603,'C-E'!$I$6:$I$994,PCMSO!L$5)</f>
        <v>0</v>
      </c>
    </row>
    <row r="604" spans="1:38" ht="30" customHeight="1" x14ac:dyDescent="0.25">
      <c r="B604" s="5">
        <f t="shared" si="27"/>
        <v>5.9900000000000805E-4</v>
      </c>
      <c r="C604" s="79"/>
      <c r="D604" s="79"/>
      <c r="E604" s="79"/>
      <c r="F604" s="79"/>
      <c r="H604" s="5">
        <f t="shared" si="28"/>
        <v>0</v>
      </c>
      <c r="I604" s="5">
        <f t="shared" si="29"/>
        <v>5.9900000000000805E-4</v>
      </c>
      <c r="J604" s="5">
        <f>COUNTIFS('C-E'!$F$6:$F$994,PCMSO!C604)</f>
        <v>0</v>
      </c>
      <c r="K604" s="5">
        <f>COUNTIFS('C-E'!$F$6:$F$994,PCMSO!$C604,'C-E'!$I$6:$I$994,PCMSO!K$5)</f>
        <v>0</v>
      </c>
      <c r="L604" s="5">
        <f>COUNTIFS('C-E'!$F$6:$F$994,PCMSO!$C604,'C-E'!$I$6:$I$994,PCMSO!L$5)</f>
        <v>0</v>
      </c>
    </row>
    <row r="605" spans="1:38" ht="30" customHeight="1" x14ac:dyDescent="0.25">
      <c r="B605" s="5">
        <f t="shared" si="27"/>
        <v>6.0000000000000808E-4</v>
      </c>
      <c r="C605" s="79"/>
      <c r="D605" s="79"/>
      <c r="E605" s="79"/>
      <c r="F605" s="79"/>
      <c r="H605" s="5">
        <f t="shared" si="28"/>
        <v>0</v>
      </c>
      <c r="I605" s="5">
        <f t="shared" si="29"/>
        <v>6.0000000000000808E-4</v>
      </c>
      <c r="J605" s="5">
        <f>COUNTIFS('C-E'!$F$6:$F$994,PCMSO!C605)</f>
        <v>0</v>
      </c>
      <c r="K605" s="5">
        <f>COUNTIFS('C-E'!$F$6:$F$994,PCMSO!$C605,'C-E'!$I$6:$I$994,PCMSO!K$5)</f>
        <v>0</v>
      </c>
      <c r="L605" s="5">
        <f>COUNTIFS('C-E'!$F$6:$F$994,PCMSO!$C605,'C-E'!$I$6:$I$994,PCMSO!L$5)</f>
        <v>0</v>
      </c>
    </row>
    <row r="606" spans="1:38" ht="30" customHeight="1" x14ac:dyDescent="0.25">
      <c r="B606" s="5">
        <f t="shared" si="27"/>
        <v>6.010000000000081E-4</v>
      </c>
      <c r="C606" s="79"/>
      <c r="D606" s="79"/>
      <c r="E606" s="79"/>
      <c r="F606" s="79"/>
      <c r="H606" s="5">
        <f t="shared" si="28"/>
        <v>0</v>
      </c>
      <c r="I606" s="5">
        <f t="shared" si="29"/>
        <v>6.010000000000081E-4</v>
      </c>
      <c r="J606" s="5">
        <f>COUNTIFS('C-E'!$F$6:$F$994,PCMSO!C606)</f>
        <v>0</v>
      </c>
      <c r="K606" s="5">
        <f>COUNTIFS('C-E'!$F$6:$F$994,PCMSO!$C606,'C-E'!$I$6:$I$994,PCMSO!K$5)</f>
        <v>0</v>
      </c>
      <c r="L606" s="5">
        <f>COUNTIFS('C-E'!$F$6:$F$994,PCMSO!$C606,'C-E'!$I$6:$I$994,PCMSO!L$5)</f>
        <v>0</v>
      </c>
    </row>
    <row r="607" spans="1:38" ht="30" customHeight="1" x14ac:dyDescent="0.25">
      <c r="B607" s="5">
        <f t="shared" si="27"/>
        <v>6.0200000000000813E-4</v>
      </c>
      <c r="C607" s="79"/>
      <c r="D607" s="79"/>
      <c r="E607" s="79"/>
      <c r="F607" s="79"/>
      <c r="H607" s="5">
        <f t="shared" si="28"/>
        <v>0</v>
      </c>
      <c r="I607" s="5">
        <f t="shared" si="29"/>
        <v>6.0200000000000813E-4</v>
      </c>
      <c r="J607" s="5">
        <f>COUNTIFS('C-E'!$F$6:$F$994,PCMSO!C607)</f>
        <v>0</v>
      </c>
      <c r="K607" s="5">
        <f>COUNTIFS('C-E'!$F$6:$F$994,PCMSO!$C607,'C-E'!$I$6:$I$994,PCMSO!K$5)</f>
        <v>0</v>
      </c>
      <c r="L607" s="5">
        <f>COUNTIFS('C-E'!$F$6:$F$994,PCMSO!$C607,'C-E'!$I$6:$I$994,PCMSO!L$5)</f>
        <v>0</v>
      </c>
    </row>
    <row r="608" spans="1:38" s="1" customFormat="1" ht="30" customHeight="1" x14ac:dyDescent="0.25">
      <c r="A608" s="8"/>
      <c r="C608" s="81" t="s">
        <v>27</v>
      </c>
      <c r="D608" s="81" t="s">
        <v>27</v>
      </c>
      <c r="E608" s="81" t="s">
        <v>27</v>
      </c>
      <c r="F608" s="81" t="s">
        <v>27</v>
      </c>
      <c r="G608" s="5"/>
      <c r="H608" s="5" t="s">
        <v>27</v>
      </c>
      <c r="I608" s="5" t="s">
        <v>27</v>
      </c>
      <c r="J608" s="5" t="s">
        <v>27</v>
      </c>
      <c r="K608" s="5" t="s">
        <v>27</v>
      </c>
      <c r="L608" s="5" t="s">
        <v>27</v>
      </c>
      <c r="M608" s="5" t="s">
        <v>27</v>
      </c>
      <c r="N608" s="5" t="s">
        <v>27</v>
      </c>
      <c r="O608" s="5" t="s">
        <v>27</v>
      </c>
      <c r="P608" s="5" t="s">
        <v>27</v>
      </c>
      <c r="Q608" s="5" t="s">
        <v>27</v>
      </c>
      <c r="R608" s="5" t="s">
        <v>27</v>
      </c>
      <c r="S608" s="5" t="s">
        <v>27</v>
      </c>
      <c r="T608" s="5" t="s">
        <v>27</v>
      </c>
      <c r="U608" s="5" t="s">
        <v>27</v>
      </c>
      <c r="V608" s="5" t="s">
        <v>27</v>
      </c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</row>
  </sheetData>
  <sheetProtection formatCells="0" formatColumns="0" formatRows="0" selectLockedCells="1"/>
  <autoFilter ref="C5:F5" xr:uid="{00000000-0009-0000-0000-000004000000}"/>
  <dataValidations count="1">
    <dataValidation type="list" allowBlank="1" showInputMessage="1" showErrorMessage="1" sqref="F6:F607" xr:uid="{00000000-0002-0000-0400-000000000000}">
      <formula1>"Diariamente,Semanalmente,Quinzenalmente,Mensalmente,Trimestralmente,Semestralmente,Anualmente"</formula1>
    </dataValidation>
  </dataValidations>
  <pageMargins left="0.511811024" right="0.511811024" top="0.78740157499999996" bottom="0.78740157499999996" header="0.31496062000000002" footer="0.31496062000000002"/>
  <pageSetup paperSize="9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CAD_AREA!$C$6:$C$56</xm:f>
          </x14:formula1>
          <xm:sqref>D6:D9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B1007"/>
  <sheetViews>
    <sheetView showGridLines="0" zoomScale="90" zoomScaleNormal="90" workbookViewId="0">
      <pane ySplit="5" topLeftCell="A6" activePane="bottomLeft" state="frozen"/>
      <selection activeCell="D3" sqref="D3"/>
      <selection pane="bottomLeft"/>
    </sheetView>
  </sheetViews>
  <sheetFormatPr defaultColWidth="8.85546875" defaultRowHeight="30" customHeight="1" x14ac:dyDescent="0.25"/>
  <cols>
    <col min="1" max="1" width="2.28515625" style="45" customWidth="1"/>
    <col min="2" max="2" width="1.42578125" style="46" customWidth="1"/>
    <col min="3" max="3" width="13.7109375" style="46" customWidth="1"/>
    <col min="4" max="4" width="34.28515625" style="46" customWidth="1"/>
    <col min="5" max="6" width="23.42578125" style="46" customWidth="1"/>
    <col min="7" max="7" width="35.140625" style="46" customWidth="1"/>
    <col min="8" max="8" width="20.140625" style="46" customWidth="1"/>
    <col min="9" max="9" width="26.5703125" style="46" customWidth="1"/>
    <col min="10" max="10" width="8.85546875" style="46" customWidth="1"/>
    <col min="11" max="14" width="8.85546875" style="47"/>
    <col min="15" max="15" width="8.85546875" style="46"/>
    <col min="16" max="28" width="8.85546875" style="47"/>
    <col min="29" max="16384" width="8.85546875" style="46"/>
  </cols>
  <sheetData>
    <row r="1" spans="3:17" s="103" customFormat="1" ht="39" customHeight="1" x14ac:dyDescent="0.25"/>
    <row r="2" spans="3:17" s="97" customFormat="1" ht="30" customHeight="1" x14ac:dyDescent="0.25">
      <c r="C2" s="98"/>
      <c r="D2" s="99"/>
      <c r="E2" s="99"/>
      <c r="F2" s="99"/>
      <c r="G2" s="99"/>
      <c r="H2" s="99"/>
      <c r="I2" s="99"/>
    </row>
    <row r="3" spans="3:17" s="2" customFormat="1" ht="44.25" customHeight="1" x14ac:dyDescent="0.25">
      <c r="C3" s="91"/>
      <c r="E3" s="92"/>
      <c r="F3" s="92"/>
    </row>
    <row r="4" spans="3:17" ht="17.25" customHeight="1" thickBot="1" x14ac:dyDescent="0.3"/>
    <row r="5" spans="3:17" ht="36.75" customHeight="1" thickTop="1" thickBot="1" x14ac:dyDescent="0.3">
      <c r="C5" s="20" t="s">
        <v>32</v>
      </c>
      <c r="D5" s="20" t="s">
        <v>33</v>
      </c>
      <c r="E5" s="20" t="s">
        <v>35</v>
      </c>
      <c r="F5" s="20" t="s">
        <v>34</v>
      </c>
      <c r="G5" s="20" t="s">
        <v>50</v>
      </c>
      <c r="H5" s="20" t="s">
        <v>49</v>
      </c>
      <c r="I5" s="20" t="s">
        <v>51</v>
      </c>
      <c r="N5" s="47" t="s">
        <v>48</v>
      </c>
      <c r="Q5" s="47" t="s">
        <v>84</v>
      </c>
    </row>
    <row r="6" spans="3:17" ht="30" customHeight="1" thickTop="1" x14ac:dyDescent="0.25">
      <c r="C6" s="48">
        <v>42923</v>
      </c>
      <c r="D6" s="49" t="s">
        <v>125</v>
      </c>
      <c r="E6" s="49" t="s">
        <v>118</v>
      </c>
      <c r="F6" s="50" t="str">
        <f>IF(E6="","",VLOOKUP(E6,CAD_FUNC!$C$6:$E$106,3,FALSE))</f>
        <v>Jurídico</v>
      </c>
      <c r="G6" s="49" t="s">
        <v>135</v>
      </c>
      <c r="H6" s="49" t="s">
        <v>80</v>
      </c>
      <c r="I6" s="17" t="s">
        <v>136</v>
      </c>
      <c r="J6" s="47" t="str">
        <f>IF(D6="","",VLOOKUP(D6,PPRA!C:E,3,0))</f>
        <v>Físico</v>
      </c>
      <c r="K6" s="47">
        <v>1</v>
      </c>
      <c r="L6" s="47" t="s">
        <v>36</v>
      </c>
      <c r="N6" s="47" t="str">
        <f>IF(C6="","",VLOOKUP(MONTH(C6),$K$6:$L$17,2,FALSE))</f>
        <v>Julho</v>
      </c>
      <c r="Q6" s="47">
        <f>COUNTA($N$6:$N$1006)-COUNTBLANK($N$6:$N$1006)</f>
        <v>5</v>
      </c>
    </row>
    <row r="7" spans="3:17" ht="30" customHeight="1" x14ac:dyDescent="0.25">
      <c r="C7" s="48">
        <v>42924</v>
      </c>
      <c r="D7" s="49" t="s">
        <v>126</v>
      </c>
      <c r="E7" s="49" t="s">
        <v>119</v>
      </c>
      <c r="F7" s="50" t="str">
        <f>IF(E7="","",VLOOKUP(E7,CAD_FUNC!$C$6:$E$106,3,FALSE))</f>
        <v>Logística</v>
      </c>
      <c r="G7" s="49" t="s">
        <v>139</v>
      </c>
      <c r="H7" s="49" t="s">
        <v>82</v>
      </c>
      <c r="I7" s="17" t="s">
        <v>138</v>
      </c>
      <c r="J7" s="47" t="str">
        <f>IF(D7="","",VLOOKUP(D7,PPRA!C:E,3,0))</f>
        <v>Biológico</v>
      </c>
      <c r="K7" s="47">
        <v>2</v>
      </c>
      <c r="L7" s="47" t="s">
        <v>37</v>
      </c>
      <c r="N7" s="47" t="str">
        <f t="shared" ref="N7:N70" si="0">IF(C7="","",VLOOKUP(MONTH(C7),$K$6:$L$17,2,FALSE))</f>
        <v>Julho</v>
      </c>
    </row>
    <row r="8" spans="3:17" ht="30" customHeight="1" x14ac:dyDescent="0.25">
      <c r="C8" s="48">
        <v>42925</v>
      </c>
      <c r="D8" s="49" t="s">
        <v>129</v>
      </c>
      <c r="E8" s="49" t="s">
        <v>120</v>
      </c>
      <c r="F8" s="50" t="str">
        <f>IF(E8="","",VLOOKUP(E8,CAD_FUNC!$C$6:$E$106,3,FALSE))</f>
        <v>Contabilidade</v>
      </c>
      <c r="G8" s="49" t="s">
        <v>137</v>
      </c>
      <c r="H8" s="49" t="s">
        <v>78</v>
      </c>
      <c r="I8" s="17" t="s">
        <v>136</v>
      </c>
      <c r="J8" s="47" t="str">
        <f>IF(D8="","",VLOOKUP(D8,PPRA!C:E,3,0))</f>
        <v>Físico</v>
      </c>
      <c r="K8" s="47">
        <v>3</v>
      </c>
      <c r="L8" s="47" t="s">
        <v>38</v>
      </c>
      <c r="N8" s="47" t="str">
        <f t="shared" si="0"/>
        <v>Julho</v>
      </c>
    </row>
    <row r="9" spans="3:17" ht="30" customHeight="1" x14ac:dyDescent="0.25">
      <c r="C9" s="87">
        <v>42926</v>
      </c>
      <c r="D9" s="88" t="s">
        <v>140</v>
      </c>
      <c r="E9" s="49" t="s">
        <v>122</v>
      </c>
      <c r="F9" s="88" t="str">
        <f>IF(E9="","",VLOOKUP(E9,CAD_FUNC!$C$6:$E$106,3,FALSE))</f>
        <v>Financeiro</v>
      </c>
      <c r="G9" s="88" t="s">
        <v>141</v>
      </c>
      <c r="H9" s="88" t="s">
        <v>80</v>
      </c>
      <c r="I9" s="89" t="s">
        <v>142</v>
      </c>
      <c r="J9" s="47" t="str">
        <f>IF(D9="","",VLOOKUP(D9,PPRA!C:E,3,0))</f>
        <v>Outro</v>
      </c>
      <c r="K9" s="47">
        <v>4</v>
      </c>
      <c r="L9" s="47" t="s">
        <v>39</v>
      </c>
      <c r="N9" s="47" t="str">
        <f t="shared" si="0"/>
        <v>Julho</v>
      </c>
    </row>
    <row r="10" spans="3:17" ht="30" customHeight="1" x14ac:dyDescent="0.25">
      <c r="C10" s="87">
        <v>43132</v>
      </c>
      <c r="D10" s="88" t="s">
        <v>127</v>
      </c>
      <c r="E10" s="49" t="s">
        <v>151</v>
      </c>
      <c r="F10" s="88" t="str">
        <f>IF(E10="","",VLOOKUP(E10,CAD_FUNC!$C$6:$E$106,3,FALSE))</f>
        <v>Gestão de pessoas</v>
      </c>
      <c r="G10" s="88" t="s">
        <v>152</v>
      </c>
      <c r="H10" s="88" t="s">
        <v>81</v>
      </c>
      <c r="I10" s="89" t="s">
        <v>142</v>
      </c>
      <c r="J10" s="47" t="str">
        <f>IF(D10="","",VLOOKUP(D10,PPRA!C:E,3,0))</f>
        <v>Outro</v>
      </c>
      <c r="K10" s="47">
        <v>5</v>
      </c>
      <c r="L10" s="47" t="s">
        <v>40</v>
      </c>
      <c r="N10" s="47" t="str">
        <f t="shared" si="0"/>
        <v>Fevereiro</v>
      </c>
    </row>
    <row r="11" spans="3:17" ht="30" customHeight="1" x14ac:dyDescent="0.25">
      <c r="C11" s="87"/>
      <c r="D11" s="88"/>
      <c r="E11" s="88"/>
      <c r="F11" s="88" t="str">
        <f>IF(E11="","",VLOOKUP(E11,CAD_FUNC!$C$6:$E$106,3,FALSE))</f>
        <v/>
      </c>
      <c r="G11" s="88"/>
      <c r="H11" s="88"/>
      <c r="I11" s="89"/>
      <c r="J11" s="47" t="str">
        <f>IF(D11="","",VLOOKUP(D11,PPRA!C:E,3,0))</f>
        <v/>
      </c>
      <c r="K11" s="47">
        <v>6</v>
      </c>
      <c r="L11" s="47" t="s">
        <v>41</v>
      </c>
      <c r="N11" s="47" t="str">
        <f t="shared" si="0"/>
        <v/>
      </c>
    </row>
    <row r="12" spans="3:17" ht="30" customHeight="1" x14ac:dyDescent="0.25">
      <c r="C12" s="87"/>
      <c r="D12" s="88"/>
      <c r="E12" s="88"/>
      <c r="F12" s="88" t="str">
        <f>IF(E12="","",VLOOKUP(E12,CAD_FUNC!$C$6:$E$106,3,FALSE))</f>
        <v/>
      </c>
      <c r="G12" s="88"/>
      <c r="H12" s="88"/>
      <c r="I12" s="89"/>
      <c r="J12" s="47" t="str">
        <f>IF(D12="","",VLOOKUP(D12,PPRA!C:E,3,0))</f>
        <v/>
      </c>
      <c r="K12" s="47">
        <v>7</v>
      </c>
      <c r="L12" s="47" t="s">
        <v>42</v>
      </c>
      <c r="N12" s="47" t="str">
        <f t="shared" si="0"/>
        <v/>
      </c>
    </row>
    <row r="13" spans="3:17" ht="30" customHeight="1" x14ac:dyDescent="0.25">
      <c r="C13" s="87"/>
      <c r="D13" s="88"/>
      <c r="E13" s="88"/>
      <c r="F13" s="88" t="str">
        <f>IF(E13="","",VLOOKUP(E13,CAD_FUNC!$C$6:$E$106,3,FALSE))</f>
        <v/>
      </c>
      <c r="G13" s="88"/>
      <c r="H13" s="88"/>
      <c r="I13" s="89"/>
      <c r="J13" s="47" t="str">
        <f>IF(D13="","",VLOOKUP(D13,PPRA!C:E,3,0))</f>
        <v/>
      </c>
      <c r="K13" s="47">
        <v>8</v>
      </c>
      <c r="L13" s="47" t="s">
        <v>43</v>
      </c>
      <c r="N13" s="47" t="str">
        <f t="shared" si="0"/>
        <v/>
      </c>
    </row>
    <row r="14" spans="3:17" ht="30" customHeight="1" x14ac:dyDescent="0.25">
      <c r="C14" s="87"/>
      <c r="D14" s="88"/>
      <c r="E14" s="88"/>
      <c r="F14" s="88" t="str">
        <f>IF(E14="","",VLOOKUP(E14,CAD_FUNC!$C$6:$E$106,3,FALSE))</f>
        <v/>
      </c>
      <c r="G14" s="88"/>
      <c r="H14" s="88"/>
      <c r="I14" s="89"/>
      <c r="J14" s="47" t="str">
        <f>IF(D14="","",VLOOKUP(D14,PPRA!C:E,3,0))</f>
        <v/>
      </c>
      <c r="K14" s="47">
        <v>9</v>
      </c>
      <c r="L14" s="47" t="s">
        <v>44</v>
      </c>
      <c r="N14" s="47" t="str">
        <f t="shared" si="0"/>
        <v/>
      </c>
    </row>
    <row r="15" spans="3:17" ht="30" customHeight="1" x14ac:dyDescent="0.25">
      <c r="C15" s="87"/>
      <c r="D15" s="88"/>
      <c r="E15" s="88"/>
      <c r="F15" s="88" t="str">
        <f>IF(E15="","",VLOOKUP(E15,CAD_FUNC!$C$6:$E$106,3,FALSE))</f>
        <v/>
      </c>
      <c r="G15" s="88"/>
      <c r="H15" s="88"/>
      <c r="I15" s="89"/>
      <c r="J15" s="47" t="str">
        <f>IF(D15="","",VLOOKUP(D15,PPRA!C:E,3,0))</f>
        <v/>
      </c>
      <c r="K15" s="47">
        <v>10</v>
      </c>
      <c r="L15" s="47" t="s">
        <v>45</v>
      </c>
      <c r="N15" s="47" t="str">
        <f t="shared" si="0"/>
        <v/>
      </c>
    </row>
    <row r="16" spans="3:17" ht="30" customHeight="1" x14ac:dyDescent="0.25">
      <c r="C16" s="87"/>
      <c r="D16" s="88"/>
      <c r="E16" s="88"/>
      <c r="F16" s="88" t="str">
        <f>IF(E16="","",VLOOKUP(E16,CAD_FUNC!$C$6:$E$106,3,FALSE))</f>
        <v/>
      </c>
      <c r="G16" s="88"/>
      <c r="H16" s="88"/>
      <c r="I16" s="89"/>
      <c r="J16" s="47" t="str">
        <f>IF(D16="","",VLOOKUP(D16,PPRA!C:E,3,0))</f>
        <v/>
      </c>
      <c r="K16" s="47">
        <v>11</v>
      </c>
      <c r="L16" s="47" t="s">
        <v>46</v>
      </c>
      <c r="N16" s="47" t="str">
        <f t="shared" si="0"/>
        <v/>
      </c>
    </row>
    <row r="17" spans="3:14" ht="30" customHeight="1" x14ac:dyDescent="0.25">
      <c r="C17" s="87"/>
      <c r="D17" s="88"/>
      <c r="E17" s="88"/>
      <c r="F17" s="88" t="str">
        <f>IF(E17="","",VLOOKUP(E17,CAD_FUNC!$C$6:$E$106,3,FALSE))</f>
        <v/>
      </c>
      <c r="G17" s="88"/>
      <c r="H17" s="88"/>
      <c r="I17" s="89"/>
      <c r="J17" s="47" t="str">
        <f>IF(D17="","",VLOOKUP(D17,PPRA!C:E,3,0))</f>
        <v/>
      </c>
      <c r="K17" s="47">
        <v>12</v>
      </c>
      <c r="L17" s="47" t="s">
        <v>47</v>
      </c>
      <c r="N17" s="47" t="str">
        <f t="shared" si="0"/>
        <v/>
      </c>
    </row>
    <row r="18" spans="3:14" ht="30" customHeight="1" x14ac:dyDescent="0.25">
      <c r="C18" s="87"/>
      <c r="D18" s="88"/>
      <c r="E18" s="88"/>
      <c r="F18" s="88" t="str">
        <f>IF(E18="","",VLOOKUP(E18,CAD_FUNC!$C$6:$E$106,3,FALSE))</f>
        <v/>
      </c>
      <c r="G18" s="88"/>
      <c r="H18" s="88"/>
      <c r="I18" s="89"/>
      <c r="J18" s="47" t="str">
        <f>IF(D18="","",VLOOKUP(D18,PPRA!C:E,3,0))</f>
        <v/>
      </c>
      <c r="N18" s="47" t="str">
        <f t="shared" si="0"/>
        <v/>
      </c>
    </row>
    <row r="19" spans="3:14" ht="30" customHeight="1" x14ac:dyDescent="0.25">
      <c r="C19" s="87"/>
      <c r="D19" s="88"/>
      <c r="E19" s="88"/>
      <c r="F19" s="88" t="str">
        <f>IF(E19="","",VLOOKUP(E19,CAD_FUNC!$C$6:$E$106,3,FALSE))</f>
        <v/>
      </c>
      <c r="G19" s="88"/>
      <c r="H19" s="88"/>
      <c r="I19" s="89"/>
      <c r="J19" s="47" t="str">
        <f>IF(D19="","",VLOOKUP(D19,PPRA!C:E,3,0))</f>
        <v/>
      </c>
      <c r="N19" s="47" t="str">
        <f t="shared" si="0"/>
        <v/>
      </c>
    </row>
    <row r="20" spans="3:14" ht="30" customHeight="1" x14ac:dyDescent="0.25">
      <c r="C20" s="87"/>
      <c r="D20" s="88"/>
      <c r="E20" s="88"/>
      <c r="F20" s="88" t="str">
        <f>IF(E20="","",VLOOKUP(E20,CAD_FUNC!$C$6:$E$106,3,FALSE))</f>
        <v/>
      </c>
      <c r="G20" s="88"/>
      <c r="H20" s="88"/>
      <c r="I20" s="89"/>
      <c r="J20" s="47" t="str">
        <f>IF(D20="","",VLOOKUP(D20,PPRA!C:E,3,0))</f>
        <v/>
      </c>
      <c r="N20" s="47" t="str">
        <f t="shared" si="0"/>
        <v/>
      </c>
    </row>
    <row r="21" spans="3:14" ht="30" customHeight="1" x14ac:dyDescent="0.25">
      <c r="C21" s="87"/>
      <c r="D21" s="88"/>
      <c r="E21" s="88"/>
      <c r="F21" s="88" t="str">
        <f>IF(E21="","",VLOOKUP(E21,CAD_FUNC!$C$6:$E$106,3,FALSE))</f>
        <v/>
      </c>
      <c r="G21" s="88"/>
      <c r="H21" s="88"/>
      <c r="I21" s="89"/>
      <c r="J21" s="47" t="str">
        <f>IF(D21="","",VLOOKUP(D21,PPRA!C:E,3,0))</f>
        <v/>
      </c>
      <c r="N21" s="47" t="str">
        <f t="shared" si="0"/>
        <v/>
      </c>
    </row>
    <row r="22" spans="3:14" ht="30" customHeight="1" x14ac:dyDescent="0.25">
      <c r="C22" s="87"/>
      <c r="D22" s="88"/>
      <c r="E22" s="88"/>
      <c r="F22" s="88" t="str">
        <f>IF(E22="","",VLOOKUP(E22,CAD_FUNC!$C$6:$E$106,3,FALSE))</f>
        <v/>
      </c>
      <c r="G22" s="88"/>
      <c r="H22" s="88"/>
      <c r="I22" s="89"/>
      <c r="J22" s="47" t="str">
        <f>IF(D22="","",VLOOKUP(D22,PPRA!C:E,3,0))</f>
        <v/>
      </c>
      <c r="N22" s="47" t="str">
        <f t="shared" si="0"/>
        <v/>
      </c>
    </row>
    <row r="23" spans="3:14" ht="30" customHeight="1" x14ac:dyDescent="0.25">
      <c r="C23" s="87"/>
      <c r="D23" s="88"/>
      <c r="E23" s="88"/>
      <c r="F23" s="88" t="str">
        <f>IF(E23="","",VLOOKUP(E23,CAD_FUNC!$C$6:$E$106,3,FALSE))</f>
        <v/>
      </c>
      <c r="G23" s="88"/>
      <c r="H23" s="88"/>
      <c r="I23" s="89"/>
      <c r="J23" s="47" t="str">
        <f>IF(D23="","",VLOOKUP(D23,PPRA!C:E,3,0))</f>
        <v/>
      </c>
      <c r="N23" s="47" t="str">
        <f t="shared" si="0"/>
        <v/>
      </c>
    </row>
    <row r="24" spans="3:14" ht="30" customHeight="1" x14ac:dyDescent="0.25">
      <c r="C24" s="87"/>
      <c r="D24" s="88"/>
      <c r="E24" s="88"/>
      <c r="F24" s="88" t="str">
        <f>IF(E24="","",VLOOKUP(E24,CAD_FUNC!$C$6:$E$106,3,FALSE))</f>
        <v/>
      </c>
      <c r="G24" s="88"/>
      <c r="H24" s="88"/>
      <c r="I24" s="89"/>
      <c r="J24" s="47" t="str">
        <f>IF(D24="","",VLOOKUP(D24,PPRA!C:E,3,0))</f>
        <v/>
      </c>
      <c r="N24" s="47" t="str">
        <f t="shared" si="0"/>
        <v/>
      </c>
    </row>
    <row r="25" spans="3:14" ht="30" customHeight="1" x14ac:dyDescent="0.25">
      <c r="C25" s="87"/>
      <c r="D25" s="88"/>
      <c r="E25" s="88"/>
      <c r="F25" s="88" t="str">
        <f>IF(E25="","",VLOOKUP(E25,CAD_FUNC!$C$6:$E$106,3,FALSE))</f>
        <v/>
      </c>
      <c r="G25" s="88"/>
      <c r="H25" s="88"/>
      <c r="I25" s="89"/>
      <c r="J25" s="47" t="str">
        <f>IF(D25="","",VLOOKUP(D25,PPRA!C:E,3,0))</f>
        <v/>
      </c>
      <c r="N25" s="47" t="str">
        <f t="shared" si="0"/>
        <v/>
      </c>
    </row>
    <row r="26" spans="3:14" ht="30" customHeight="1" x14ac:dyDescent="0.25">
      <c r="C26" s="87"/>
      <c r="D26" s="88"/>
      <c r="E26" s="88"/>
      <c r="F26" s="88" t="str">
        <f>IF(E26="","",VLOOKUP(E26,CAD_FUNC!$C$6:$E$106,3,FALSE))</f>
        <v/>
      </c>
      <c r="G26" s="88"/>
      <c r="H26" s="88"/>
      <c r="I26" s="89"/>
      <c r="J26" s="47" t="str">
        <f>IF(D26="","",VLOOKUP(D26,PPRA!C:E,3,0))</f>
        <v/>
      </c>
      <c r="N26" s="47" t="str">
        <f t="shared" si="0"/>
        <v/>
      </c>
    </row>
    <row r="27" spans="3:14" ht="30" customHeight="1" x14ac:dyDescent="0.25">
      <c r="C27" s="87"/>
      <c r="D27" s="88"/>
      <c r="E27" s="88"/>
      <c r="F27" s="88" t="str">
        <f>IF(E27="","",VLOOKUP(E27,CAD_FUNC!$C$6:$E$106,3,FALSE))</f>
        <v/>
      </c>
      <c r="G27" s="88"/>
      <c r="H27" s="88"/>
      <c r="I27" s="89"/>
      <c r="J27" s="47" t="str">
        <f>IF(D27="","",VLOOKUP(D27,PPRA!C:E,3,0))</f>
        <v/>
      </c>
      <c r="N27" s="47" t="str">
        <f t="shared" si="0"/>
        <v/>
      </c>
    </row>
    <row r="28" spans="3:14" ht="30" customHeight="1" x14ac:dyDescent="0.25">
      <c r="C28" s="87"/>
      <c r="D28" s="88"/>
      <c r="E28" s="88"/>
      <c r="F28" s="88" t="str">
        <f>IF(E28="","",VLOOKUP(E28,CAD_FUNC!$C$6:$E$106,3,FALSE))</f>
        <v/>
      </c>
      <c r="G28" s="88"/>
      <c r="H28" s="88"/>
      <c r="I28" s="89"/>
      <c r="J28" s="47" t="str">
        <f>IF(D28="","",VLOOKUP(D28,PPRA!C:E,3,0))</f>
        <v/>
      </c>
      <c r="N28" s="47" t="str">
        <f t="shared" si="0"/>
        <v/>
      </c>
    </row>
    <row r="29" spans="3:14" ht="30" customHeight="1" x14ac:dyDescent="0.25">
      <c r="C29" s="87"/>
      <c r="D29" s="88"/>
      <c r="E29" s="88"/>
      <c r="F29" s="88" t="str">
        <f>IF(E29="","",VLOOKUP(E29,CAD_FUNC!$C$6:$E$106,3,FALSE))</f>
        <v/>
      </c>
      <c r="G29" s="88"/>
      <c r="H29" s="88"/>
      <c r="I29" s="89"/>
      <c r="J29" s="47" t="str">
        <f>IF(D29="","",VLOOKUP(D29,PPRA!C:E,3,0))</f>
        <v/>
      </c>
      <c r="N29" s="47" t="str">
        <f t="shared" si="0"/>
        <v/>
      </c>
    </row>
    <row r="30" spans="3:14" ht="30" customHeight="1" x14ac:dyDescent="0.25">
      <c r="C30" s="87"/>
      <c r="D30" s="88"/>
      <c r="E30" s="88"/>
      <c r="F30" s="88" t="str">
        <f>IF(E30="","",VLOOKUP(E30,CAD_FUNC!$C$6:$E$106,3,FALSE))</f>
        <v/>
      </c>
      <c r="G30" s="88"/>
      <c r="H30" s="88"/>
      <c r="I30" s="89"/>
      <c r="J30" s="47" t="str">
        <f>IF(D30="","",VLOOKUP(D30,PPRA!C:E,3,0))</f>
        <v/>
      </c>
      <c r="N30" s="47" t="str">
        <f t="shared" si="0"/>
        <v/>
      </c>
    </row>
    <row r="31" spans="3:14" ht="30" customHeight="1" x14ac:dyDescent="0.25">
      <c r="C31" s="87"/>
      <c r="D31" s="88"/>
      <c r="E31" s="88"/>
      <c r="F31" s="88" t="str">
        <f>IF(E31="","",VLOOKUP(E31,CAD_FUNC!$C$6:$E$106,3,FALSE))</f>
        <v/>
      </c>
      <c r="G31" s="88"/>
      <c r="H31" s="88"/>
      <c r="I31" s="89"/>
      <c r="J31" s="47" t="str">
        <f>IF(D31="","",VLOOKUP(D31,PPRA!C:E,3,0))</f>
        <v/>
      </c>
      <c r="N31" s="47" t="str">
        <f t="shared" si="0"/>
        <v/>
      </c>
    </row>
    <row r="32" spans="3:14" ht="30" customHeight="1" x14ac:dyDescent="0.25">
      <c r="C32" s="87"/>
      <c r="D32" s="88"/>
      <c r="E32" s="88"/>
      <c r="F32" s="88" t="str">
        <f>IF(E32="","",VLOOKUP(E32,CAD_FUNC!$C$6:$E$106,3,FALSE))</f>
        <v/>
      </c>
      <c r="G32" s="88"/>
      <c r="H32" s="88"/>
      <c r="I32" s="89"/>
      <c r="J32" s="47" t="str">
        <f>IF(D32="","",VLOOKUP(D32,PPRA!C:E,3,0))</f>
        <v/>
      </c>
      <c r="N32" s="47" t="str">
        <f t="shared" si="0"/>
        <v/>
      </c>
    </row>
    <row r="33" spans="3:14" ht="30" customHeight="1" x14ac:dyDescent="0.25">
      <c r="C33" s="87"/>
      <c r="D33" s="88"/>
      <c r="E33" s="88"/>
      <c r="F33" s="88" t="str">
        <f>IF(E33="","",VLOOKUP(E33,CAD_FUNC!$C$6:$E$106,3,FALSE))</f>
        <v/>
      </c>
      <c r="G33" s="88"/>
      <c r="H33" s="88"/>
      <c r="I33" s="89"/>
      <c r="J33" s="47" t="str">
        <f>IF(D33="","",VLOOKUP(D33,PPRA!C:E,3,0))</f>
        <v/>
      </c>
      <c r="N33" s="47" t="str">
        <f t="shared" si="0"/>
        <v/>
      </c>
    </row>
    <row r="34" spans="3:14" ht="30" customHeight="1" x14ac:dyDescent="0.25">
      <c r="C34" s="87"/>
      <c r="D34" s="88"/>
      <c r="E34" s="88"/>
      <c r="F34" s="88" t="str">
        <f>IF(E34="","",VLOOKUP(E34,CAD_FUNC!$C$6:$E$106,3,FALSE))</f>
        <v/>
      </c>
      <c r="G34" s="88"/>
      <c r="H34" s="88"/>
      <c r="I34" s="89"/>
      <c r="J34" s="47" t="str">
        <f>IF(D34="","",VLOOKUP(D34,PPRA!C:E,3,0))</f>
        <v/>
      </c>
      <c r="N34" s="47" t="str">
        <f t="shared" si="0"/>
        <v/>
      </c>
    </row>
    <row r="35" spans="3:14" ht="30" customHeight="1" x14ac:dyDescent="0.25">
      <c r="C35" s="87"/>
      <c r="D35" s="88"/>
      <c r="E35" s="88"/>
      <c r="F35" s="88" t="str">
        <f>IF(E35="","",VLOOKUP(E35,CAD_FUNC!$C$6:$E$106,3,FALSE))</f>
        <v/>
      </c>
      <c r="G35" s="88"/>
      <c r="H35" s="88"/>
      <c r="I35" s="89"/>
      <c r="J35" s="47" t="str">
        <f>IF(D35="","",VLOOKUP(D35,PPRA!C:E,3,0))</f>
        <v/>
      </c>
      <c r="N35" s="47" t="str">
        <f t="shared" si="0"/>
        <v/>
      </c>
    </row>
    <row r="36" spans="3:14" ht="30" customHeight="1" x14ac:dyDescent="0.25">
      <c r="C36" s="87"/>
      <c r="D36" s="88"/>
      <c r="E36" s="88"/>
      <c r="F36" s="88" t="str">
        <f>IF(E36="","",VLOOKUP(E36,CAD_FUNC!$C$6:$E$106,3,FALSE))</f>
        <v/>
      </c>
      <c r="G36" s="88"/>
      <c r="H36" s="88"/>
      <c r="I36" s="89"/>
      <c r="J36" s="47" t="str">
        <f>IF(D36="","",VLOOKUP(D36,PPRA!C:E,3,0))</f>
        <v/>
      </c>
      <c r="N36" s="47" t="str">
        <f t="shared" si="0"/>
        <v/>
      </c>
    </row>
    <row r="37" spans="3:14" ht="30" customHeight="1" x14ac:dyDescent="0.25">
      <c r="C37" s="87"/>
      <c r="D37" s="88"/>
      <c r="E37" s="88"/>
      <c r="F37" s="88" t="str">
        <f>IF(E37="","",VLOOKUP(E37,CAD_FUNC!$C$6:$E$106,3,FALSE))</f>
        <v/>
      </c>
      <c r="G37" s="88"/>
      <c r="H37" s="88"/>
      <c r="I37" s="89"/>
      <c r="J37" s="47" t="str">
        <f>IF(D37="","",VLOOKUP(D37,PPRA!C:E,3,0))</f>
        <v/>
      </c>
      <c r="N37" s="47" t="str">
        <f t="shared" si="0"/>
        <v/>
      </c>
    </row>
    <row r="38" spans="3:14" ht="30" customHeight="1" x14ac:dyDescent="0.25">
      <c r="C38" s="87"/>
      <c r="D38" s="88"/>
      <c r="E38" s="88"/>
      <c r="F38" s="88" t="str">
        <f>IF(E38="","",VLOOKUP(E38,CAD_FUNC!$C$6:$E$106,3,FALSE))</f>
        <v/>
      </c>
      <c r="G38" s="88"/>
      <c r="H38" s="88"/>
      <c r="I38" s="89"/>
      <c r="J38" s="47" t="str">
        <f>IF(D38="","",VLOOKUP(D38,PPRA!C:E,3,0))</f>
        <v/>
      </c>
      <c r="N38" s="47" t="str">
        <f t="shared" si="0"/>
        <v/>
      </c>
    </row>
    <row r="39" spans="3:14" ht="30" customHeight="1" x14ac:dyDescent="0.25">
      <c r="C39" s="87"/>
      <c r="D39" s="88"/>
      <c r="E39" s="88"/>
      <c r="F39" s="88" t="str">
        <f>IF(E39="","",VLOOKUP(E39,CAD_FUNC!$C$6:$E$106,3,FALSE))</f>
        <v/>
      </c>
      <c r="G39" s="88"/>
      <c r="H39" s="88"/>
      <c r="I39" s="89"/>
      <c r="J39" s="47" t="str">
        <f>IF(D39="","",VLOOKUP(D39,PPRA!C:E,3,0))</f>
        <v/>
      </c>
      <c r="N39" s="47" t="str">
        <f t="shared" si="0"/>
        <v/>
      </c>
    </row>
    <row r="40" spans="3:14" ht="30" customHeight="1" x14ac:dyDescent="0.25">
      <c r="C40" s="87"/>
      <c r="D40" s="88"/>
      <c r="E40" s="88"/>
      <c r="F40" s="88" t="str">
        <f>IF(E40="","",VLOOKUP(E40,CAD_FUNC!$C$6:$E$106,3,FALSE))</f>
        <v/>
      </c>
      <c r="G40" s="88"/>
      <c r="H40" s="88"/>
      <c r="I40" s="89"/>
      <c r="J40" s="47" t="str">
        <f>IF(D40="","",VLOOKUP(D40,PPRA!C:E,3,0))</f>
        <v/>
      </c>
      <c r="N40" s="47" t="str">
        <f t="shared" si="0"/>
        <v/>
      </c>
    </row>
    <row r="41" spans="3:14" ht="30" customHeight="1" x14ac:dyDescent="0.25">
      <c r="C41" s="87"/>
      <c r="D41" s="88"/>
      <c r="E41" s="88"/>
      <c r="F41" s="88" t="str">
        <f>IF(E41="","",VLOOKUP(E41,CAD_FUNC!$C$6:$E$106,3,FALSE))</f>
        <v/>
      </c>
      <c r="G41" s="88"/>
      <c r="H41" s="88"/>
      <c r="I41" s="89"/>
      <c r="J41" s="47" t="str">
        <f>IF(D41="","",VLOOKUP(D41,PPRA!C:E,3,0))</f>
        <v/>
      </c>
      <c r="N41" s="47" t="str">
        <f t="shared" si="0"/>
        <v/>
      </c>
    </row>
    <row r="42" spans="3:14" ht="30" customHeight="1" x14ac:dyDescent="0.25">
      <c r="C42" s="87"/>
      <c r="D42" s="88"/>
      <c r="E42" s="88"/>
      <c r="F42" s="88" t="str">
        <f>IF(E42="","",VLOOKUP(E42,CAD_FUNC!$C$6:$E$106,3,FALSE))</f>
        <v/>
      </c>
      <c r="G42" s="88"/>
      <c r="H42" s="88"/>
      <c r="I42" s="89"/>
      <c r="J42" s="47" t="str">
        <f>IF(D42="","",VLOOKUP(D42,PPRA!C:E,3,0))</f>
        <v/>
      </c>
      <c r="N42" s="47" t="str">
        <f t="shared" si="0"/>
        <v/>
      </c>
    </row>
    <row r="43" spans="3:14" ht="30" customHeight="1" x14ac:dyDescent="0.25">
      <c r="C43" s="87"/>
      <c r="D43" s="88"/>
      <c r="E43" s="88"/>
      <c r="F43" s="88" t="str">
        <f>IF(E43="","",VLOOKUP(E43,CAD_FUNC!$C$6:$E$106,3,FALSE))</f>
        <v/>
      </c>
      <c r="G43" s="88"/>
      <c r="H43" s="88"/>
      <c r="I43" s="89"/>
      <c r="J43" s="47" t="str">
        <f>IF(D43="","",VLOOKUP(D43,PPRA!C:E,3,0))</f>
        <v/>
      </c>
      <c r="N43" s="47" t="str">
        <f t="shared" si="0"/>
        <v/>
      </c>
    </row>
    <row r="44" spans="3:14" ht="30" customHeight="1" x14ac:dyDescent="0.25">
      <c r="C44" s="87"/>
      <c r="D44" s="88"/>
      <c r="E44" s="88"/>
      <c r="F44" s="88" t="str">
        <f>IF(E44="","",VLOOKUP(E44,CAD_FUNC!$C$6:$E$106,3,FALSE))</f>
        <v/>
      </c>
      <c r="G44" s="88"/>
      <c r="H44" s="88"/>
      <c r="I44" s="89"/>
      <c r="J44" s="47" t="str">
        <f>IF(D44="","",VLOOKUP(D44,PPRA!C:E,3,0))</f>
        <v/>
      </c>
      <c r="N44" s="47" t="str">
        <f t="shared" si="0"/>
        <v/>
      </c>
    </row>
    <row r="45" spans="3:14" ht="30" customHeight="1" x14ac:dyDescent="0.25">
      <c r="C45" s="87"/>
      <c r="D45" s="88"/>
      <c r="E45" s="88"/>
      <c r="F45" s="88" t="str">
        <f>IF(E45="","",VLOOKUP(E45,CAD_FUNC!$C$6:$E$106,3,FALSE))</f>
        <v/>
      </c>
      <c r="G45" s="88"/>
      <c r="H45" s="88"/>
      <c r="I45" s="89"/>
      <c r="J45" s="47" t="str">
        <f>IF(D45="","",VLOOKUP(D45,PPRA!C:E,3,0))</f>
        <v/>
      </c>
      <c r="N45" s="47" t="str">
        <f t="shared" si="0"/>
        <v/>
      </c>
    </row>
    <row r="46" spans="3:14" ht="30" customHeight="1" x14ac:dyDescent="0.25">
      <c r="C46" s="87"/>
      <c r="D46" s="88"/>
      <c r="E46" s="88"/>
      <c r="F46" s="88" t="str">
        <f>IF(E46="","",VLOOKUP(E46,CAD_FUNC!$C$6:$E$106,3,FALSE))</f>
        <v/>
      </c>
      <c r="G46" s="88"/>
      <c r="H46" s="88"/>
      <c r="I46" s="89"/>
      <c r="J46" s="47" t="str">
        <f>IF(D46="","",VLOOKUP(D46,PPRA!C:E,3,0))</f>
        <v/>
      </c>
      <c r="N46" s="47" t="str">
        <f t="shared" si="0"/>
        <v/>
      </c>
    </row>
    <row r="47" spans="3:14" ht="30" customHeight="1" x14ac:dyDescent="0.25">
      <c r="C47" s="87"/>
      <c r="D47" s="88"/>
      <c r="E47" s="88"/>
      <c r="F47" s="88" t="str">
        <f>IF(E47="","",VLOOKUP(E47,CAD_FUNC!$C$6:$E$106,3,FALSE))</f>
        <v/>
      </c>
      <c r="G47" s="88"/>
      <c r="H47" s="88"/>
      <c r="I47" s="89"/>
      <c r="J47" s="47" t="str">
        <f>IF(D47="","",VLOOKUP(D47,PPRA!C:E,3,0))</f>
        <v/>
      </c>
      <c r="N47" s="47" t="str">
        <f t="shared" si="0"/>
        <v/>
      </c>
    </row>
    <row r="48" spans="3:14" ht="30" customHeight="1" x14ac:dyDescent="0.25">
      <c r="C48" s="87"/>
      <c r="D48" s="88"/>
      <c r="E48" s="88"/>
      <c r="F48" s="88" t="str">
        <f>IF(E48="","",VLOOKUP(E48,CAD_FUNC!$C$6:$E$106,3,FALSE))</f>
        <v/>
      </c>
      <c r="G48" s="88"/>
      <c r="H48" s="88"/>
      <c r="I48" s="89"/>
      <c r="J48" s="47" t="str">
        <f>IF(D48="","",VLOOKUP(D48,PPRA!C:E,3,0))</f>
        <v/>
      </c>
      <c r="N48" s="47" t="str">
        <f t="shared" si="0"/>
        <v/>
      </c>
    </row>
    <row r="49" spans="3:14" ht="30" customHeight="1" x14ac:dyDescent="0.25">
      <c r="C49" s="87"/>
      <c r="D49" s="88"/>
      <c r="E49" s="88"/>
      <c r="F49" s="88" t="str">
        <f>IF(E49="","",VLOOKUP(E49,CAD_FUNC!$C$6:$E$106,3,FALSE))</f>
        <v/>
      </c>
      <c r="G49" s="88"/>
      <c r="H49" s="88"/>
      <c r="I49" s="89"/>
      <c r="J49" s="47" t="str">
        <f>IF(D49="","",VLOOKUP(D49,PPRA!C:E,3,0))</f>
        <v/>
      </c>
      <c r="N49" s="47" t="str">
        <f t="shared" si="0"/>
        <v/>
      </c>
    </row>
    <row r="50" spans="3:14" ht="30" customHeight="1" x14ac:dyDescent="0.25">
      <c r="C50" s="87"/>
      <c r="D50" s="88"/>
      <c r="E50" s="88"/>
      <c r="F50" s="88" t="str">
        <f>IF(E50="","",VLOOKUP(E50,CAD_FUNC!$C$6:$E$106,3,FALSE))</f>
        <v/>
      </c>
      <c r="G50" s="88"/>
      <c r="H50" s="88"/>
      <c r="I50" s="89"/>
      <c r="J50" s="47" t="str">
        <f>IF(D50="","",VLOOKUP(D50,PPRA!C:E,3,0))</f>
        <v/>
      </c>
      <c r="N50" s="47" t="str">
        <f t="shared" si="0"/>
        <v/>
      </c>
    </row>
    <row r="51" spans="3:14" ht="30" customHeight="1" x14ac:dyDescent="0.25">
      <c r="C51" s="87"/>
      <c r="D51" s="88"/>
      <c r="E51" s="88"/>
      <c r="F51" s="88" t="str">
        <f>IF(E51="","",VLOOKUP(E51,CAD_FUNC!$C$6:$E$106,3,FALSE))</f>
        <v/>
      </c>
      <c r="G51" s="88"/>
      <c r="H51" s="88"/>
      <c r="I51" s="89"/>
      <c r="J51" s="47" t="str">
        <f>IF(D51="","",VLOOKUP(D51,PPRA!C:E,3,0))</f>
        <v/>
      </c>
      <c r="N51" s="47" t="str">
        <f t="shared" si="0"/>
        <v/>
      </c>
    </row>
    <row r="52" spans="3:14" ht="30" customHeight="1" x14ac:dyDescent="0.25">
      <c r="C52" s="87"/>
      <c r="D52" s="88"/>
      <c r="E52" s="88"/>
      <c r="F52" s="88" t="str">
        <f>IF(E52="","",VLOOKUP(E52,CAD_FUNC!$C$6:$E$106,3,FALSE))</f>
        <v/>
      </c>
      <c r="G52" s="88"/>
      <c r="H52" s="88"/>
      <c r="I52" s="89"/>
      <c r="J52" s="47" t="str">
        <f>IF(D52="","",VLOOKUP(D52,PPRA!C:E,3,0))</f>
        <v/>
      </c>
      <c r="N52" s="47" t="str">
        <f t="shared" si="0"/>
        <v/>
      </c>
    </row>
    <row r="53" spans="3:14" ht="30" customHeight="1" x14ac:dyDescent="0.25">
      <c r="C53" s="87"/>
      <c r="D53" s="88"/>
      <c r="E53" s="88"/>
      <c r="F53" s="88" t="str">
        <f>IF(E53="","",VLOOKUP(E53,CAD_FUNC!$C$6:$E$106,3,FALSE))</f>
        <v/>
      </c>
      <c r="G53" s="88"/>
      <c r="H53" s="88"/>
      <c r="I53" s="89"/>
      <c r="J53" s="47" t="str">
        <f>IF(D53="","",VLOOKUP(D53,PPRA!C:E,3,0))</f>
        <v/>
      </c>
      <c r="N53" s="47" t="str">
        <f t="shared" si="0"/>
        <v/>
      </c>
    </row>
    <row r="54" spans="3:14" ht="30" customHeight="1" x14ac:dyDescent="0.25">
      <c r="C54" s="87"/>
      <c r="D54" s="88"/>
      <c r="E54" s="88"/>
      <c r="F54" s="88" t="str">
        <f>IF(E54="","",VLOOKUP(E54,CAD_FUNC!$C$6:$E$106,3,FALSE))</f>
        <v/>
      </c>
      <c r="G54" s="88"/>
      <c r="H54" s="88"/>
      <c r="I54" s="89"/>
      <c r="J54" s="47" t="str">
        <f>IF(D54="","",VLOOKUP(D54,PPRA!C:E,3,0))</f>
        <v/>
      </c>
      <c r="N54" s="47" t="str">
        <f t="shared" si="0"/>
        <v/>
      </c>
    </row>
    <row r="55" spans="3:14" ht="30" customHeight="1" x14ac:dyDescent="0.25">
      <c r="C55" s="87"/>
      <c r="D55" s="88"/>
      <c r="E55" s="88"/>
      <c r="F55" s="88" t="str">
        <f>IF(E55="","",VLOOKUP(E55,CAD_FUNC!$C$6:$E$106,3,FALSE))</f>
        <v/>
      </c>
      <c r="G55" s="88"/>
      <c r="H55" s="88"/>
      <c r="I55" s="89"/>
      <c r="J55" s="47" t="str">
        <f>IF(D55="","",VLOOKUP(D55,PPRA!C:E,3,0))</f>
        <v/>
      </c>
      <c r="N55" s="47" t="str">
        <f t="shared" si="0"/>
        <v/>
      </c>
    </row>
    <row r="56" spans="3:14" ht="30" customHeight="1" x14ac:dyDescent="0.25">
      <c r="C56" s="87"/>
      <c r="D56" s="88"/>
      <c r="E56" s="88"/>
      <c r="F56" s="88" t="str">
        <f>IF(E56="","",VLOOKUP(E56,CAD_FUNC!$C$6:$E$106,3,FALSE))</f>
        <v/>
      </c>
      <c r="G56" s="88"/>
      <c r="H56" s="88"/>
      <c r="I56" s="89"/>
      <c r="J56" s="47" t="str">
        <f>IF(D56="","",VLOOKUP(D56,PPRA!C:E,3,0))</f>
        <v/>
      </c>
      <c r="N56" s="47" t="str">
        <f t="shared" si="0"/>
        <v/>
      </c>
    </row>
    <row r="57" spans="3:14" ht="30" customHeight="1" x14ac:dyDescent="0.25">
      <c r="C57" s="87"/>
      <c r="D57" s="88"/>
      <c r="E57" s="88"/>
      <c r="F57" s="88" t="str">
        <f>IF(E57="","",VLOOKUP(E57,CAD_FUNC!$C$6:$E$106,3,FALSE))</f>
        <v/>
      </c>
      <c r="G57" s="88"/>
      <c r="H57" s="88"/>
      <c r="I57" s="89"/>
      <c r="J57" s="47" t="str">
        <f>IF(D57="","",VLOOKUP(D57,PPRA!C:E,3,0))</f>
        <v/>
      </c>
      <c r="N57" s="47" t="str">
        <f t="shared" si="0"/>
        <v/>
      </c>
    </row>
    <row r="58" spans="3:14" ht="30" customHeight="1" x14ac:dyDescent="0.25">
      <c r="C58" s="87"/>
      <c r="D58" s="88"/>
      <c r="E58" s="88"/>
      <c r="F58" s="88" t="str">
        <f>IF(E58="","",VLOOKUP(E58,CAD_FUNC!$C$6:$E$106,3,FALSE))</f>
        <v/>
      </c>
      <c r="G58" s="88"/>
      <c r="H58" s="88"/>
      <c r="I58" s="89"/>
      <c r="J58" s="47" t="str">
        <f>IF(D58="","",VLOOKUP(D58,PPRA!C:E,3,0))</f>
        <v/>
      </c>
      <c r="N58" s="47" t="str">
        <f t="shared" si="0"/>
        <v/>
      </c>
    </row>
    <row r="59" spans="3:14" ht="30" customHeight="1" x14ac:dyDescent="0.25">
      <c r="C59" s="87"/>
      <c r="D59" s="88"/>
      <c r="E59" s="88"/>
      <c r="F59" s="88" t="str">
        <f>IF(E59="","",VLOOKUP(E59,CAD_FUNC!$C$6:$E$106,3,FALSE))</f>
        <v/>
      </c>
      <c r="G59" s="88"/>
      <c r="H59" s="88"/>
      <c r="I59" s="89"/>
      <c r="J59" s="47" t="str">
        <f>IF(D59="","",VLOOKUP(D59,PPRA!C:E,3,0))</f>
        <v/>
      </c>
      <c r="N59" s="47" t="str">
        <f t="shared" si="0"/>
        <v/>
      </c>
    </row>
    <row r="60" spans="3:14" ht="30" customHeight="1" x14ac:dyDescent="0.25">
      <c r="C60" s="87"/>
      <c r="D60" s="88"/>
      <c r="E60" s="88"/>
      <c r="F60" s="88" t="str">
        <f>IF(E60="","",VLOOKUP(E60,CAD_FUNC!$C$6:$E$106,3,FALSE))</f>
        <v/>
      </c>
      <c r="G60" s="88"/>
      <c r="H60" s="88"/>
      <c r="I60" s="89"/>
      <c r="J60" s="47" t="str">
        <f>IF(D60="","",VLOOKUP(D60,PPRA!C:E,3,0))</f>
        <v/>
      </c>
      <c r="N60" s="47" t="str">
        <f t="shared" si="0"/>
        <v/>
      </c>
    </row>
    <row r="61" spans="3:14" ht="30" customHeight="1" x14ac:dyDescent="0.25">
      <c r="C61" s="87"/>
      <c r="D61" s="88"/>
      <c r="E61" s="88"/>
      <c r="F61" s="88" t="str">
        <f>IF(E61="","",VLOOKUP(E61,CAD_FUNC!$C$6:$E$106,3,FALSE))</f>
        <v/>
      </c>
      <c r="G61" s="88"/>
      <c r="H61" s="88"/>
      <c r="I61" s="89"/>
      <c r="J61" s="47" t="str">
        <f>IF(D61="","",VLOOKUP(D61,PPRA!C:E,3,0))</f>
        <v/>
      </c>
      <c r="N61" s="47" t="str">
        <f t="shared" si="0"/>
        <v/>
      </c>
    </row>
    <row r="62" spans="3:14" ht="30" customHeight="1" x14ac:dyDescent="0.25">
      <c r="C62" s="87"/>
      <c r="D62" s="88"/>
      <c r="E62" s="88"/>
      <c r="F62" s="88" t="str">
        <f>IF(E62="","",VLOOKUP(E62,CAD_FUNC!$C$6:$E$106,3,FALSE))</f>
        <v/>
      </c>
      <c r="G62" s="88"/>
      <c r="H62" s="88"/>
      <c r="I62" s="89"/>
      <c r="J62" s="47" t="str">
        <f>IF(D62="","",VLOOKUP(D62,PPRA!C:E,3,0))</f>
        <v/>
      </c>
      <c r="N62" s="47" t="str">
        <f t="shared" si="0"/>
        <v/>
      </c>
    </row>
    <row r="63" spans="3:14" ht="30" customHeight="1" x14ac:dyDescent="0.25">
      <c r="C63" s="87"/>
      <c r="D63" s="88"/>
      <c r="E63" s="88"/>
      <c r="F63" s="88" t="str">
        <f>IF(E63="","",VLOOKUP(E63,CAD_FUNC!$C$6:$E$106,3,FALSE))</f>
        <v/>
      </c>
      <c r="G63" s="88"/>
      <c r="H63" s="88"/>
      <c r="I63" s="89"/>
      <c r="J63" s="47" t="str">
        <f>IF(D63="","",VLOOKUP(D63,PPRA!C:E,3,0))</f>
        <v/>
      </c>
      <c r="N63" s="47" t="str">
        <f t="shared" si="0"/>
        <v/>
      </c>
    </row>
    <row r="64" spans="3:14" ht="30" customHeight="1" x14ac:dyDescent="0.25">
      <c r="C64" s="87"/>
      <c r="D64" s="88"/>
      <c r="E64" s="88"/>
      <c r="F64" s="88" t="str">
        <f>IF(E64="","",VLOOKUP(E64,CAD_FUNC!$C$6:$E$106,3,FALSE))</f>
        <v/>
      </c>
      <c r="G64" s="88"/>
      <c r="H64" s="88"/>
      <c r="I64" s="89"/>
      <c r="J64" s="47" t="str">
        <f>IF(D64="","",VLOOKUP(D64,PPRA!C:E,3,0))</f>
        <v/>
      </c>
      <c r="N64" s="47" t="str">
        <f t="shared" si="0"/>
        <v/>
      </c>
    </row>
    <row r="65" spans="3:14" ht="30" customHeight="1" x14ac:dyDescent="0.25">
      <c r="C65" s="87"/>
      <c r="D65" s="88"/>
      <c r="E65" s="88"/>
      <c r="F65" s="88" t="str">
        <f>IF(E65="","",VLOOKUP(E65,CAD_FUNC!$C$6:$E$106,3,FALSE))</f>
        <v/>
      </c>
      <c r="G65" s="88"/>
      <c r="H65" s="88"/>
      <c r="I65" s="89"/>
      <c r="J65" s="47" t="str">
        <f>IF(D65="","",VLOOKUP(D65,PPRA!C:E,3,0))</f>
        <v/>
      </c>
      <c r="N65" s="47" t="str">
        <f t="shared" si="0"/>
        <v/>
      </c>
    </row>
    <row r="66" spans="3:14" ht="30" customHeight="1" x14ac:dyDescent="0.25">
      <c r="C66" s="87"/>
      <c r="D66" s="88"/>
      <c r="E66" s="88"/>
      <c r="F66" s="88" t="str">
        <f>IF(E66="","",VLOOKUP(E66,CAD_FUNC!$C$6:$E$106,3,FALSE))</f>
        <v/>
      </c>
      <c r="G66" s="88"/>
      <c r="H66" s="88"/>
      <c r="I66" s="89"/>
      <c r="J66" s="47" t="str">
        <f>IF(D66="","",VLOOKUP(D66,PPRA!C:E,3,0))</f>
        <v/>
      </c>
      <c r="N66" s="47" t="str">
        <f t="shared" si="0"/>
        <v/>
      </c>
    </row>
    <row r="67" spans="3:14" ht="30" customHeight="1" x14ac:dyDescent="0.25">
      <c r="C67" s="87"/>
      <c r="D67" s="88"/>
      <c r="E67" s="88"/>
      <c r="F67" s="88" t="str">
        <f>IF(E67="","",VLOOKUP(E67,CAD_FUNC!$C$6:$E$106,3,FALSE))</f>
        <v/>
      </c>
      <c r="G67" s="88"/>
      <c r="H67" s="88"/>
      <c r="I67" s="89"/>
      <c r="J67" s="47" t="str">
        <f>IF(D67="","",VLOOKUP(D67,PPRA!C:E,3,0))</f>
        <v/>
      </c>
      <c r="N67" s="47" t="str">
        <f t="shared" si="0"/>
        <v/>
      </c>
    </row>
    <row r="68" spans="3:14" ht="30" customHeight="1" x14ac:dyDescent="0.25">
      <c r="C68" s="87"/>
      <c r="D68" s="88"/>
      <c r="E68" s="88"/>
      <c r="F68" s="88" t="str">
        <f>IF(E68="","",VLOOKUP(E68,CAD_FUNC!$C$6:$E$106,3,FALSE))</f>
        <v/>
      </c>
      <c r="G68" s="88"/>
      <c r="H68" s="88"/>
      <c r="I68" s="89"/>
      <c r="J68" s="47" t="str">
        <f>IF(D68="","",VLOOKUP(D68,PPRA!C:E,3,0))</f>
        <v/>
      </c>
      <c r="N68" s="47" t="str">
        <f t="shared" si="0"/>
        <v/>
      </c>
    </row>
    <row r="69" spans="3:14" ht="30" customHeight="1" x14ac:dyDescent="0.25">
      <c r="C69" s="87"/>
      <c r="D69" s="88"/>
      <c r="E69" s="88"/>
      <c r="F69" s="88" t="str">
        <f>IF(E69="","",VLOOKUP(E69,CAD_FUNC!$C$6:$E$106,3,FALSE))</f>
        <v/>
      </c>
      <c r="G69" s="88"/>
      <c r="H69" s="88"/>
      <c r="I69" s="89"/>
      <c r="J69" s="47" t="str">
        <f>IF(D69="","",VLOOKUP(D69,PPRA!C:E,3,0))</f>
        <v/>
      </c>
      <c r="N69" s="47" t="str">
        <f t="shared" si="0"/>
        <v/>
      </c>
    </row>
    <row r="70" spans="3:14" ht="30" customHeight="1" x14ac:dyDescent="0.25">
      <c r="C70" s="87"/>
      <c r="D70" s="88"/>
      <c r="E70" s="88"/>
      <c r="F70" s="88" t="str">
        <f>IF(E70="","",VLOOKUP(E70,CAD_FUNC!$C$6:$E$106,3,FALSE))</f>
        <v/>
      </c>
      <c r="G70" s="88"/>
      <c r="H70" s="88"/>
      <c r="I70" s="89"/>
      <c r="J70" s="47" t="str">
        <f>IF(D70="","",VLOOKUP(D70,PPRA!C:E,3,0))</f>
        <v/>
      </c>
      <c r="N70" s="47" t="str">
        <f t="shared" si="0"/>
        <v/>
      </c>
    </row>
    <row r="71" spans="3:14" ht="30" customHeight="1" x14ac:dyDescent="0.25">
      <c r="C71" s="87"/>
      <c r="D71" s="88"/>
      <c r="E71" s="88"/>
      <c r="F71" s="88" t="str">
        <f>IF(E71="","",VLOOKUP(E71,CAD_FUNC!$C$6:$E$106,3,FALSE))</f>
        <v/>
      </c>
      <c r="G71" s="88"/>
      <c r="H71" s="88"/>
      <c r="I71" s="89"/>
      <c r="J71" s="47" t="str">
        <f>IF(D71="","",VLOOKUP(D71,PPRA!C:E,3,0))</f>
        <v/>
      </c>
      <c r="N71" s="47" t="str">
        <f t="shared" ref="N71:N134" si="1">IF(C71="","",VLOOKUP(MONTH(C71),$K$6:$L$17,2,FALSE))</f>
        <v/>
      </c>
    </row>
    <row r="72" spans="3:14" ht="30" customHeight="1" x14ac:dyDescent="0.25">
      <c r="C72" s="87"/>
      <c r="D72" s="88"/>
      <c r="E72" s="88"/>
      <c r="F72" s="88" t="str">
        <f>IF(E72="","",VLOOKUP(E72,CAD_FUNC!$C$6:$E$106,3,FALSE))</f>
        <v/>
      </c>
      <c r="G72" s="88"/>
      <c r="H72" s="88"/>
      <c r="I72" s="89"/>
      <c r="J72" s="47" t="str">
        <f>IF(D72="","",VLOOKUP(D72,PPRA!C:E,3,0))</f>
        <v/>
      </c>
      <c r="N72" s="47" t="str">
        <f t="shared" si="1"/>
        <v/>
      </c>
    </row>
    <row r="73" spans="3:14" ht="30" customHeight="1" x14ac:dyDescent="0.25">
      <c r="C73" s="87"/>
      <c r="D73" s="88"/>
      <c r="E73" s="88"/>
      <c r="F73" s="88" t="str">
        <f>IF(E73="","",VLOOKUP(E73,CAD_FUNC!$C$6:$E$106,3,FALSE))</f>
        <v/>
      </c>
      <c r="G73" s="88"/>
      <c r="H73" s="88"/>
      <c r="I73" s="89"/>
      <c r="J73" s="47" t="str">
        <f>IF(D73="","",VLOOKUP(D73,PPRA!C:E,3,0))</f>
        <v/>
      </c>
      <c r="N73" s="47" t="str">
        <f t="shared" si="1"/>
        <v/>
      </c>
    </row>
    <row r="74" spans="3:14" ht="30" customHeight="1" x14ac:dyDescent="0.25">
      <c r="C74" s="87"/>
      <c r="D74" s="88"/>
      <c r="E74" s="88"/>
      <c r="F74" s="88" t="str">
        <f>IF(E74="","",VLOOKUP(E74,CAD_FUNC!$C$6:$E$106,3,FALSE))</f>
        <v/>
      </c>
      <c r="G74" s="88"/>
      <c r="H74" s="88"/>
      <c r="I74" s="89"/>
      <c r="J74" s="47" t="str">
        <f>IF(D74="","",VLOOKUP(D74,PPRA!C:E,3,0))</f>
        <v/>
      </c>
      <c r="N74" s="47" t="str">
        <f t="shared" si="1"/>
        <v/>
      </c>
    </row>
    <row r="75" spans="3:14" ht="30" customHeight="1" x14ac:dyDescent="0.25">
      <c r="C75" s="87"/>
      <c r="D75" s="88"/>
      <c r="E75" s="88"/>
      <c r="F75" s="88" t="str">
        <f>IF(E75="","",VLOOKUP(E75,CAD_FUNC!$C$6:$E$106,3,FALSE))</f>
        <v/>
      </c>
      <c r="G75" s="88"/>
      <c r="H75" s="88"/>
      <c r="I75" s="89"/>
      <c r="J75" s="47" t="str">
        <f>IF(D75="","",VLOOKUP(D75,PPRA!C:E,3,0))</f>
        <v/>
      </c>
      <c r="N75" s="47" t="str">
        <f t="shared" si="1"/>
        <v/>
      </c>
    </row>
    <row r="76" spans="3:14" ht="30" customHeight="1" x14ac:dyDescent="0.25">
      <c r="C76" s="87"/>
      <c r="D76" s="88"/>
      <c r="E76" s="88"/>
      <c r="F76" s="88" t="str">
        <f>IF(E76="","",VLOOKUP(E76,CAD_FUNC!$C$6:$E$106,3,FALSE))</f>
        <v/>
      </c>
      <c r="G76" s="88"/>
      <c r="H76" s="88"/>
      <c r="I76" s="89"/>
      <c r="J76" s="47" t="str">
        <f>IF(D76="","",VLOOKUP(D76,PPRA!C:E,3,0))</f>
        <v/>
      </c>
      <c r="N76" s="47" t="str">
        <f t="shared" si="1"/>
        <v/>
      </c>
    </row>
    <row r="77" spans="3:14" ht="30" customHeight="1" x14ac:dyDescent="0.25">
      <c r="C77" s="87"/>
      <c r="D77" s="88"/>
      <c r="E77" s="88"/>
      <c r="F77" s="88" t="str">
        <f>IF(E77="","",VLOOKUP(E77,CAD_FUNC!$C$6:$E$106,3,FALSE))</f>
        <v/>
      </c>
      <c r="G77" s="88"/>
      <c r="H77" s="88"/>
      <c r="I77" s="89"/>
      <c r="J77" s="47" t="str">
        <f>IF(D77="","",VLOOKUP(D77,PPRA!C:E,3,0))</f>
        <v/>
      </c>
      <c r="N77" s="47" t="str">
        <f t="shared" si="1"/>
        <v/>
      </c>
    </row>
    <row r="78" spans="3:14" ht="30" customHeight="1" x14ac:dyDescent="0.25">
      <c r="C78" s="87"/>
      <c r="D78" s="88"/>
      <c r="E78" s="88"/>
      <c r="F78" s="88" t="str">
        <f>IF(E78="","",VLOOKUP(E78,CAD_FUNC!$C$6:$E$106,3,FALSE))</f>
        <v/>
      </c>
      <c r="G78" s="88"/>
      <c r="H78" s="88"/>
      <c r="I78" s="89"/>
      <c r="J78" s="47" t="str">
        <f>IF(D78="","",VLOOKUP(D78,PPRA!C:E,3,0))</f>
        <v/>
      </c>
      <c r="N78" s="47" t="str">
        <f t="shared" si="1"/>
        <v/>
      </c>
    </row>
    <row r="79" spans="3:14" ht="30" customHeight="1" x14ac:dyDescent="0.25">
      <c r="C79" s="87"/>
      <c r="D79" s="88"/>
      <c r="E79" s="88"/>
      <c r="F79" s="88" t="str">
        <f>IF(E79="","",VLOOKUP(E79,CAD_FUNC!$C$6:$E$106,3,FALSE))</f>
        <v/>
      </c>
      <c r="G79" s="88"/>
      <c r="H79" s="88"/>
      <c r="I79" s="89"/>
      <c r="J79" s="47" t="str">
        <f>IF(D79="","",VLOOKUP(D79,PPRA!C:E,3,0))</f>
        <v/>
      </c>
      <c r="N79" s="47" t="str">
        <f t="shared" si="1"/>
        <v/>
      </c>
    </row>
    <row r="80" spans="3:14" ht="30" customHeight="1" x14ac:dyDescent="0.25">
      <c r="C80" s="87"/>
      <c r="D80" s="88"/>
      <c r="E80" s="88"/>
      <c r="F80" s="88" t="str">
        <f>IF(E80="","",VLOOKUP(E80,CAD_FUNC!$C$6:$E$106,3,FALSE))</f>
        <v/>
      </c>
      <c r="G80" s="88"/>
      <c r="H80" s="88"/>
      <c r="I80" s="89"/>
      <c r="J80" s="47" t="str">
        <f>IF(D80="","",VLOOKUP(D80,PPRA!C:E,3,0))</f>
        <v/>
      </c>
      <c r="N80" s="47" t="str">
        <f t="shared" si="1"/>
        <v/>
      </c>
    </row>
    <row r="81" spans="3:14" ht="30" customHeight="1" x14ac:dyDescent="0.25">
      <c r="C81" s="87"/>
      <c r="D81" s="88"/>
      <c r="E81" s="88"/>
      <c r="F81" s="88" t="str">
        <f>IF(E81="","",VLOOKUP(E81,CAD_FUNC!$C$6:$E$106,3,FALSE))</f>
        <v/>
      </c>
      <c r="G81" s="88"/>
      <c r="H81" s="88"/>
      <c r="I81" s="89"/>
      <c r="J81" s="47" t="str">
        <f>IF(D81="","",VLOOKUP(D81,PPRA!C:E,3,0))</f>
        <v/>
      </c>
      <c r="N81" s="47" t="str">
        <f t="shared" si="1"/>
        <v/>
      </c>
    </row>
    <row r="82" spans="3:14" ht="30" customHeight="1" x14ac:dyDescent="0.25">
      <c r="C82" s="87"/>
      <c r="D82" s="88"/>
      <c r="E82" s="88"/>
      <c r="F82" s="88" t="str">
        <f>IF(E82="","",VLOOKUP(E82,CAD_FUNC!$C$6:$E$106,3,FALSE))</f>
        <v/>
      </c>
      <c r="G82" s="88"/>
      <c r="H82" s="88"/>
      <c r="I82" s="89"/>
      <c r="J82" s="47" t="str">
        <f>IF(D82="","",VLOOKUP(D82,PPRA!C:E,3,0))</f>
        <v/>
      </c>
      <c r="N82" s="47" t="str">
        <f t="shared" si="1"/>
        <v/>
      </c>
    </row>
    <row r="83" spans="3:14" ht="30" customHeight="1" x14ac:dyDescent="0.25">
      <c r="C83" s="87"/>
      <c r="D83" s="88"/>
      <c r="E83" s="88"/>
      <c r="F83" s="88" t="str">
        <f>IF(E83="","",VLOOKUP(E83,CAD_FUNC!$C$6:$E$106,3,FALSE))</f>
        <v/>
      </c>
      <c r="G83" s="88"/>
      <c r="H83" s="88"/>
      <c r="I83" s="89"/>
      <c r="J83" s="47" t="str">
        <f>IF(D83="","",VLOOKUP(D83,PPRA!C:E,3,0))</f>
        <v/>
      </c>
      <c r="N83" s="47" t="str">
        <f t="shared" si="1"/>
        <v/>
      </c>
    </row>
    <row r="84" spans="3:14" ht="30" customHeight="1" x14ac:dyDescent="0.25">
      <c r="C84" s="87"/>
      <c r="D84" s="88"/>
      <c r="E84" s="88"/>
      <c r="F84" s="88" t="str">
        <f>IF(E84="","",VLOOKUP(E84,CAD_FUNC!$C$6:$E$106,3,FALSE))</f>
        <v/>
      </c>
      <c r="G84" s="88"/>
      <c r="H84" s="88"/>
      <c r="I84" s="89"/>
      <c r="J84" s="47" t="str">
        <f>IF(D84="","",VLOOKUP(D84,PPRA!C:E,3,0))</f>
        <v/>
      </c>
      <c r="N84" s="47" t="str">
        <f t="shared" si="1"/>
        <v/>
      </c>
    </row>
    <row r="85" spans="3:14" ht="30" customHeight="1" x14ac:dyDescent="0.25">
      <c r="C85" s="87"/>
      <c r="D85" s="88"/>
      <c r="E85" s="88"/>
      <c r="F85" s="88" t="str">
        <f>IF(E85="","",VLOOKUP(E85,CAD_FUNC!$C$6:$E$106,3,FALSE))</f>
        <v/>
      </c>
      <c r="G85" s="88"/>
      <c r="H85" s="88"/>
      <c r="I85" s="89"/>
      <c r="J85" s="47" t="str">
        <f>IF(D85="","",VLOOKUP(D85,PPRA!C:E,3,0))</f>
        <v/>
      </c>
      <c r="N85" s="47" t="str">
        <f t="shared" si="1"/>
        <v/>
      </c>
    </row>
    <row r="86" spans="3:14" ht="30" customHeight="1" x14ac:dyDescent="0.25">
      <c r="C86" s="87"/>
      <c r="D86" s="88"/>
      <c r="E86" s="88"/>
      <c r="F86" s="88" t="str">
        <f>IF(E86="","",VLOOKUP(E86,CAD_FUNC!$C$6:$E$106,3,FALSE))</f>
        <v/>
      </c>
      <c r="G86" s="88"/>
      <c r="H86" s="88"/>
      <c r="I86" s="89"/>
      <c r="J86" s="47" t="str">
        <f>IF(D86="","",VLOOKUP(D86,PPRA!C:E,3,0))</f>
        <v/>
      </c>
      <c r="N86" s="47" t="str">
        <f t="shared" si="1"/>
        <v/>
      </c>
    </row>
    <row r="87" spans="3:14" ht="30" customHeight="1" x14ac:dyDescent="0.25">
      <c r="C87" s="87"/>
      <c r="D87" s="88"/>
      <c r="E87" s="88"/>
      <c r="F87" s="88" t="str">
        <f>IF(E87="","",VLOOKUP(E87,CAD_FUNC!$C$6:$E$106,3,FALSE))</f>
        <v/>
      </c>
      <c r="G87" s="88"/>
      <c r="H87" s="88"/>
      <c r="I87" s="89"/>
      <c r="J87" s="47" t="str">
        <f>IF(D87="","",VLOOKUP(D87,PPRA!C:E,3,0))</f>
        <v/>
      </c>
      <c r="N87" s="47" t="str">
        <f t="shared" si="1"/>
        <v/>
      </c>
    </row>
    <row r="88" spans="3:14" ht="30" customHeight="1" x14ac:dyDescent="0.25">
      <c r="C88" s="87"/>
      <c r="D88" s="88"/>
      <c r="E88" s="88"/>
      <c r="F88" s="88" t="str">
        <f>IF(E88="","",VLOOKUP(E88,CAD_FUNC!$C$6:$E$106,3,FALSE))</f>
        <v/>
      </c>
      <c r="G88" s="88"/>
      <c r="H88" s="88"/>
      <c r="I88" s="89"/>
      <c r="J88" s="47" t="str">
        <f>IF(D88="","",VLOOKUP(D88,PPRA!C:E,3,0))</f>
        <v/>
      </c>
      <c r="N88" s="47" t="str">
        <f t="shared" si="1"/>
        <v/>
      </c>
    </row>
    <row r="89" spans="3:14" ht="30" customHeight="1" x14ac:dyDescent="0.25">
      <c r="C89" s="87"/>
      <c r="D89" s="88"/>
      <c r="E89" s="88"/>
      <c r="F89" s="88" t="str">
        <f>IF(E89="","",VLOOKUP(E89,CAD_FUNC!$C$6:$E$106,3,FALSE))</f>
        <v/>
      </c>
      <c r="G89" s="88"/>
      <c r="H89" s="88"/>
      <c r="I89" s="89"/>
      <c r="J89" s="47" t="str">
        <f>IF(D89="","",VLOOKUP(D89,PPRA!C:E,3,0))</f>
        <v/>
      </c>
      <c r="N89" s="47" t="str">
        <f t="shared" si="1"/>
        <v/>
      </c>
    </row>
    <row r="90" spans="3:14" ht="30" customHeight="1" x14ac:dyDescent="0.25">
      <c r="C90" s="87"/>
      <c r="D90" s="88"/>
      <c r="E90" s="88"/>
      <c r="F90" s="88" t="str">
        <f>IF(E90="","",VLOOKUP(E90,CAD_FUNC!$C$6:$E$106,3,FALSE))</f>
        <v/>
      </c>
      <c r="G90" s="88"/>
      <c r="H90" s="88"/>
      <c r="I90" s="89"/>
      <c r="J90" s="47" t="str">
        <f>IF(D90="","",VLOOKUP(D90,PPRA!C:E,3,0))</f>
        <v/>
      </c>
      <c r="N90" s="47" t="str">
        <f t="shared" si="1"/>
        <v/>
      </c>
    </row>
    <row r="91" spans="3:14" ht="30" customHeight="1" x14ac:dyDescent="0.25">
      <c r="C91" s="87"/>
      <c r="D91" s="88"/>
      <c r="E91" s="88"/>
      <c r="F91" s="88" t="str">
        <f>IF(E91="","",VLOOKUP(E91,CAD_FUNC!$C$6:$E$106,3,FALSE))</f>
        <v/>
      </c>
      <c r="G91" s="88"/>
      <c r="H91" s="88"/>
      <c r="I91" s="89"/>
      <c r="J91" s="47" t="str">
        <f>IF(D91="","",VLOOKUP(D91,PPRA!C:E,3,0))</f>
        <v/>
      </c>
      <c r="N91" s="47" t="str">
        <f t="shared" si="1"/>
        <v/>
      </c>
    </row>
    <row r="92" spans="3:14" ht="30" customHeight="1" x14ac:dyDescent="0.25">
      <c r="C92" s="87"/>
      <c r="D92" s="88"/>
      <c r="E92" s="88"/>
      <c r="F92" s="88" t="str">
        <f>IF(E92="","",VLOOKUP(E92,CAD_FUNC!$C$6:$E$106,3,FALSE))</f>
        <v/>
      </c>
      <c r="G92" s="88"/>
      <c r="H92" s="88"/>
      <c r="I92" s="89"/>
      <c r="J92" s="47" t="str">
        <f>IF(D92="","",VLOOKUP(D92,PPRA!C:E,3,0))</f>
        <v/>
      </c>
      <c r="N92" s="47" t="str">
        <f t="shared" si="1"/>
        <v/>
      </c>
    </row>
    <row r="93" spans="3:14" ht="30" customHeight="1" x14ac:dyDescent="0.25">
      <c r="C93" s="87"/>
      <c r="D93" s="88"/>
      <c r="E93" s="88"/>
      <c r="F93" s="88" t="str">
        <f>IF(E93="","",VLOOKUP(E93,CAD_FUNC!$C$6:$E$106,3,FALSE))</f>
        <v/>
      </c>
      <c r="G93" s="88"/>
      <c r="H93" s="88"/>
      <c r="I93" s="89"/>
      <c r="J93" s="47" t="str">
        <f>IF(D93="","",VLOOKUP(D93,PPRA!C:E,3,0))</f>
        <v/>
      </c>
      <c r="N93" s="47" t="str">
        <f t="shared" si="1"/>
        <v/>
      </c>
    </row>
    <row r="94" spans="3:14" ht="30" customHeight="1" x14ac:dyDescent="0.25">
      <c r="C94" s="87"/>
      <c r="D94" s="88"/>
      <c r="E94" s="88"/>
      <c r="F94" s="88" t="str">
        <f>IF(E94="","",VLOOKUP(E94,CAD_FUNC!$C$6:$E$106,3,FALSE))</f>
        <v/>
      </c>
      <c r="G94" s="88"/>
      <c r="H94" s="88"/>
      <c r="I94" s="89"/>
      <c r="J94" s="47" t="str">
        <f>IF(D94="","",VLOOKUP(D94,PPRA!C:E,3,0))</f>
        <v/>
      </c>
      <c r="N94" s="47" t="str">
        <f t="shared" si="1"/>
        <v/>
      </c>
    </row>
    <row r="95" spans="3:14" ht="30" customHeight="1" x14ac:dyDescent="0.25">
      <c r="C95" s="87"/>
      <c r="D95" s="88"/>
      <c r="E95" s="88"/>
      <c r="F95" s="88" t="str">
        <f>IF(E95="","",VLOOKUP(E95,CAD_FUNC!$C$6:$E$106,3,FALSE))</f>
        <v/>
      </c>
      <c r="G95" s="88"/>
      <c r="H95" s="88"/>
      <c r="I95" s="89"/>
      <c r="J95" s="47" t="str">
        <f>IF(D95="","",VLOOKUP(D95,PPRA!C:E,3,0))</f>
        <v/>
      </c>
      <c r="N95" s="47" t="str">
        <f t="shared" si="1"/>
        <v/>
      </c>
    </row>
    <row r="96" spans="3:14" ht="30" customHeight="1" x14ac:dyDescent="0.25">
      <c r="C96" s="87"/>
      <c r="D96" s="88"/>
      <c r="E96" s="88"/>
      <c r="F96" s="88" t="str">
        <f>IF(E96="","",VLOOKUP(E96,CAD_FUNC!$C$6:$E$106,3,FALSE))</f>
        <v/>
      </c>
      <c r="G96" s="88"/>
      <c r="H96" s="88"/>
      <c r="I96" s="89"/>
      <c r="J96" s="47" t="str">
        <f>IF(D96="","",VLOOKUP(D96,PPRA!C:E,3,0))</f>
        <v/>
      </c>
      <c r="N96" s="47" t="str">
        <f t="shared" si="1"/>
        <v/>
      </c>
    </row>
    <row r="97" spans="3:14" ht="30" customHeight="1" x14ac:dyDescent="0.25">
      <c r="C97" s="87"/>
      <c r="D97" s="88"/>
      <c r="E97" s="88"/>
      <c r="F97" s="88" t="str">
        <f>IF(E97="","",VLOOKUP(E97,CAD_FUNC!$C$6:$E$106,3,FALSE))</f>
        <v/>
      </c>
      <c r="G97" s="88"/>
      <c r="H97" s="88"/>
      <c r="I97" s="89"/>
      <c r="J97" s="47" t="str">
        <f>IF(D97="","",VLOOKUP(D97,PPRA!C:E,3,0))</f>
        <v/>
      </c>
      <c r="N97" s="47" t="str">
        <f t="shared" si="1"/>
        <v/>
      </c>
    </row>
    <row r="98" spans="3:14" ht="30" customHeight="1" x14ac:dyDescent="0.25">
      <c r="C98" s="87"/>
      <c r="D98" s="88"/>
      <c r="E98" s="88"/>
      <c r="F98" s="88" t="str">
        <f>IF(E98="","",VLOOKUP(E98,CAD_FUNC!$C$6:$E$106,3,FALSE))</f>
        <v/>
      </c>
      <c r="G98" s="88"/>
      <c r="H98" s="88"/>
      <c r="I98" s="89"/>
      <c r="J98" s="47" t="str">
        <f>IF(D98="","",VLOOKUP(D98,PPRA!C:E,3,0))</f>
        <v/>
      </c>
      <c r="N98" s="47" t="str">
        <f t="shared" si="1"/>
        <v/>
      </c>
    </row>
    <row r="99" spans="3:14" ht="30" customHeight="1" x14ac:dyDescent="0.25">
      <c r="C99" s="87"/>
      <c r="D99" s="88"/>
      <c r="E99" s="88"/>
      <c r="F99" s="88" t="str">
        <f>IF(E99="","",VLOOKUP(E99,CAD_FUNC!$C$6:$E$106,3,FALSE))</f>
        <v/>
      </c>
      <c r="G99" s="88"/>
      <c r="H99" s="88"/>
      <c r="I99" s="89"/>
      <c r="J99" s="47" t="str">
        <f>IF(D99="","",VLOOKUP(D99,PPRA!C:E,3,0))</f>
        <v/>
      </c>
      <c r="N99" s="47" t="str">
        <f t="shared" si="1"/>
        <v/>
      </c>
    </row>
    <row r="100" spans="3:14" ht="30" customHeight="1" x14ac:dyDescent="0.25">
      <c r="C100" s="87"/>
      <c r="D100" s="88"/>
      <c r="E100" s="88"/>
      <c r="F100" s="88" t="str">
        <f>IF(E100="","",VLOOKUP(E100,CAD_FUNC!$C$6:$E$106,3,FALSE))</f>
        <v/>
      </c>
      <c r="G100" s="88"/>
      <c r="H100" s="88"/>
      <c r="I100" s="89"/>
      <c r="J100" s="47" t="str">
        <f>IF(D100="","",VLOOKUP(D100,PPRA!C:E,3,0))</f>
        <v/>
      </c>
      <c r="N100" s="47" t="str">
        <f t="shared" si="1"/>
        <v/>
      </c>
    </row>
    <row r="101" spans="3:14" ht="30" customHeight="1" x14ac:dyDescent="0.25">
      <c r="C101" s="87"/>
      <c r="D101" s="88"/>
      <c r="E101" s="88"/>
      <c r="F101" s="88" t="str">
        <f>IF(E101="","",VLOOKUP(E101,CAD_FUNC!$C$6:$E$106,3,FALSE))</f>
        <v/>
      </c>
      <c r="G101" s="88"/>
      <c r="H101" s="88"/>
      <c r="I101" s="89"/>
      <c r="J101" s="47" t="str">
        <f>IF(D101="","",VLOOKUP(D101,PPRA!C:E,3,0))</f>
        <v/>
      </c>
      <c r="N101" s="47" t="str">
        <f t="shared" si="1"/>
        <v/>
      </c>
    </row>
    <row r="102" spans="3:14" ht="30" customHeight="1" x14ac:dyDescent="0.25">
      <c r="C102" s="87"/>
      <c r="D102" s="88"/>
      <c r="E102" s="88"/>
      <c r="F102" s="88" t="str">
        <f>IF(E102="","",VLOOKUP(E102,CAD_FUNC!$C$6:$E$106,3,FALSE))</f>
        <v/>
      </c>
      <c r="G102" s="88"/>
      <c r="H102" s="88"/>
      <c r="I102" s="89"/>
      <c r="J102" s="47" t="str">
        <f>IF(D102="","",VLOOKUP(D102,PPRA!C:E,3,0))</f>
        <v/>
      </c>
      <c r="N102" s="47" t="str">
        <f t="shared" si="1"/>
        <v/>
      </c>
    </row>
    <row r="103" spans="3:14" ht="30" customHeight="1" x14ac:dyDescent="0.25">
      <c r="C103" s="87"/>
      <c r="D103" s="88"/>
      <c r="E103" s="88"/>
      <c r="F103" s="88" t="str">
        <f>IF(E103="","",VLOOKUP(E103,CAD_FUNC!$C$6:$E$106,3,FALSE))</f>
        <v/>
      </c>
      <c r="G103" s="88"/>
      <c r="H103" s="88"/>
      <c r="I103" s="89"/>
      <c r="J103" s="47" t="str">
        <f>IF(D103="","",VLOOKUP(D103,PPRA!C:E,3,0))</f>
        <v/>
      </c>
      <c r="N103" s="47" t="str">
        <f t="shared" si="1"/>
        <v/>
      </c>
    </row>
    <row r="104" spans="3:14" ht="30" customHeight="1" x14ac:dyDescent="0.25">
      <c r="C104" s="87"/>
      <c r="D104" s="88"/>
      <c r="E104" s="88"/>
      <c r="F104" s="88" t="str">
        <f>IF(E104="","",VLOOKUP(E104,CAD_FUNC!$C$6:$E$106,3,FALSE))</f>
        <v/>
      </c>
      <c r="G104" s="88"/>
      <c r="H104" s="88"/>
      <c r="I104" s="89"/>
      <c r="J104" s="47" t="str">
        <f>IF(D104="","",VLOOKUP(D104,PPRA!C:E,3,0))</f>
        <v/>
      </c>
      <c r="N104" s="47" t="str">
        <f t="shared" si="1"/>
        <v/>
      </c>
    </row>
    <row r="105" spans="3:14" ht="30" customHeight="1" x14ac:dyDescent="0.25">
      <c r="C105" s="87"/>
      <c r="D105" s="88"/>
      <c r="E105" s="88"/>
      <c r="F105" s="88" t="str">
        <f>IF(E105="","",VLOOKUP(E105,CAD_FUNC!$C$6:$E$106,3,FALSE))</f>
        <v/>
      </c>
      <c r="G105" s="88"/>
      <c r="H105" s="88"/>
      <c r="I105" s="89"/>
      <c r="J105" s="47" t="str">
        <f>IF(D105="","",VLOOKUP(D105,PPRA!C:E,3,0))</f>
        <v/>
      </c>
      <c r="N105" s="47" t="str">
        <f t="shared" si="1"/>
        <v/>
      </c>
    </row>
    <row r="106" spans="3:14" ht="30" customHeight="1" x14ac:dyDescent="0.25">
      <c r="C106" s="87"/>
      <c r="D106" s="88"/>
      <c r="E106" s="88"/>
      <c r="F106" s="88" t="str">
        <f>IF(E106="","",VLOOKUP(E106,CAD_FUNC!$C$6:$E$106,3,FALSE))</f>
        <v/>
      </c>
      <c r="G106" s="88"/>
      <c r="H106" s="88"/>
      <c r="I106" s="89"/>
      <c r="J106" s="47" t="str">
        <f>IF(D106="","",VLOOKUP(D106,PPRA!C:E,3,0))</f>
        <v/>
      </c>
      <c r="N106" s="47" t="str">
        <f t="shared" si="1"/>
        <v/>
      </c>
    </row>
    <row r="107" spans="3:14" ht="30" customHeight="1" x14ac:dyDescent="0.25">
      <c r="C107" s="87"/>
      <c r="D107" s="88"/>
      <c r="E107" s="88"/>
      <c r="F107" s="88" t="str">
        <f>IF(E107="","",VLOOKUP(E107,CAD_FUNC!$C$6:$E$106,3,FALSE))</f>
        <v/>
      </c>
      <c r="G107" s="88"/>
      <c r="H107" s="88"/>
      <c r="I107" s="89"/>
      <c r="J107" s="47" t="str">
        <f>IF(D107="","",VLOOKUP(D107,PPRA!C:E,3,0))</f>
        <v/>
      </c>
      <c r="N107" s="47" t="str">
        <f t="shared" si="1"/>
        <v/>
      </c>
    </row>
    <row r="108" spans="3:14" ht="30" customHeight="1" x14ac:dyDescent="0.25">
      <c r="C108" s="87"/>
      <c r="D108" s="88"/>
      <c r="E108" s="88"/>
      <c r="F108" s="88" t="str">
        <f>IF(E108="","",VLOOKUP(E108,CAD_FUNC!$C$6:$E$106,3,FALSE))</f>
        <v/>
      </c>
      <c r="G108" s="88"/>
      <c r="H108" s="88"/>
      <c r="I108" s="89"/>
      <c r="J108" s="47" t="str">
        <f>IF(D108="","",VLOOKUP(D108,PPRA!C:E,3,0))</f>
        <v/>
      </c>
      <c r="N108" s="47" t="str">
        <f t="shared" si="1"/>
        <v/>
      </c>
    </row>
    <row r="109" spans="3:14" ht="30" customHeight="1" x14ac:dyDescent="0.25">
      <c r="C109" s="87"/>
      <c r="D109" s="88"/>
      <c r="E109" s="88"/>
      <c r="F109" s="88" t="str">
        <f>IF(E109="","",VLOOKUP(E109,CAD_FUNC!$C$6:$E$106,3,FALSE))</f>
        <v/>
      </c>
      <c r="G109" s="88"/>
      <c r="H109" s="88"/>
      <c r="I109" s="89"/>
      <c r="J109" s="47" t="str">
        <f>IF(D109="","",VLOOKUP(D109,PPRA!C:E,3,0))</f>
        <v/>
      </c>
      <c r="N109" s="47" t="str">
        <f t="shared" si="1"/>
        <v/>
      </c>
    </row>
    <row r="110" spans="3:14" ht="30" customHeight="1" x14ac:dyDescent="0.25">
      <c r="C110" s="87"/>
      <c r="D110" s="88"/>
      <c r="E110" s="88"/>
      <c r="F110" s="88" t="str">
        <f>IF(E110="","",VLOOKUP(E110,CAD_FUNC!$C$6:$E$106,3,FALSE))</f>
        <v/>
      </c>
      <c r="G110" s="88"/>
      <c r="H110" s="88"/>
      <c r="I110" s="89"/>
      <c r="J110" s="47" t="str">
        <f>IF(D110="","",VLOOKUP(D110,PPRA!C:E,3,0))</f>
        <v/>
      </c>
      <c r="N110" s="47" t="str">
        <f t="shared" si="1"/>
        <v/>
      </c>
    </row>
    <row r="111" spans="3:14" ht="30" customHeight="1" x14ac:dyDescent="0.25">
      <c r="C111" s="87"/>
      <c r="D111" s="88"/>
      <c r="E111" s="88"/>
      <c r="F111" s="88" t="str">
        <f>IF(E111="","",VLOOKUP(E111,CAD_FUNC!$C$6:$E$106,3,FALSE))</f>
        <v/>
      </c>
      <c r="G111" s="88"/>
      <c r="H111" s="88"/>
      <c r="I111" s="89"/>
      <c r="J111" s="47" t="str">
        <f>IF(D111="","",VLOOKUP(D111,PPRA!C:E,3,0))</f>
        <v/>
      </c>
      <c r="N111" s="47" t="str">
        <f t="shared" si="1"/>
        <v/>
      </c>
    </row>
    <row r="112" spans="3:14" ht="30" customHeight="1" x14ac:dyDescent="0.25">
      <c r="C112" s="87"/>
      <c r="D112" s="88"/>
      <c r="E112" s="88"/>
      <c r="F112" s="88" t="str">
        <f>IF(E112="","",VLOOKUP(E112,CAD_FUNC!$C$6:$E$106,3,FALSE))</f>
        <v/>
      </c>
      <c r="G112" s="88"/>
      <c r="H112" s="88"/>
      <c r="I112" s="89"/>
      <c r="J112" s="47" t="str">
        <f>IF(D112="","",VLOOKUP(D112,PPRA!C:E,3,0))</f>
        <v/>
      </c>
      <c r="N112" s="47" t="str">
        <f t="shared" si="1"/>
        <v/>
      </c>
    </row>
    <row r="113" spans="3:14" ht="30" customHeight="1" x14ac:dyDescent="0.25">
      <c r="C113" s="87"/>
      <c r="D113" s="88"/>
      <c r="E113" s="88"/>
      <c r="F113" s="88" t="str">
        <f>IF(E113="","",VLOOKUP(E113,CAD_FUNC!$C$6:$E$106,3,FALSE))</f>
        <v/>
      </c>
      <c r="G113" s="88"/>
      <c r="H113" s="88"/>
      <c r="I113" s="89"/>
      <c r="J113" s="47" t="str">
        <f>IF(D113="","",VLOOKUP(D113,PPRA!C:E,3,0))</f>
        <v/>
      </c>
      <c r="N113" s="47" t="str">
        <f t="shared" si="1"/>
        <v/>
      </c>
    </row>
    <row r="114" spans="3:14" ht="30" customHeight="1" x14ac:dyDescent="0.25">
      <c r="C114" s="87"/>
      <c r="D114" s="88"/>
      <c r="E114" s="88"/>
      <c r="F114" s="88" t="str">
        <f>IF(E114="","",VLOOKUP(E114,CAD_FUNC!$C$6:$E$106,3,FALSE))</f>
        <v/>
      </c>
      <c r="G114" s="88"/>
      <c r="H114" s="88"/>
      <c r="I114" s="89"/>
      <c r="J114" s="47" t="str">
        <f>IF(D114="","",VLOOKUP(D114,PPRA!C:E,3,0))</f>
        <v/>
      </c>
      <c r="N114" s="47" t="str">
        <f t="shared" si="1"/>
        <v/>
      </c>
    </row>
    <row r="115" spans="3:14" ht="30" customHeight="1" x14ac:dyDescent="0.25">
      <c r="C115" s="87"/>
      <c r="D115" s="88"/>
      <c r="E115" s="88"/>
      <c r="F115" s="88" t="str">
        <f>IF(E115="","",VLOOKUP(E115,CAD_FUNC!$C$6:$E$106,3,FALSE))</f>
        <v/>
      </c>
      <c r="G115" s="88"/>
      <c r="H115" s="88"/>
      <c r="I115" s="89"/>
      <c r="J115" s="47" t="str">
        <f>IF(D115="","",VLOOKUP(D115,PPRA!C:E,3,0))</f>
        <v/>
      </c>
      <c r="N115" s="47" t="str">
        <f t="shared" si="1"/>
        <v/>
      </c>
    </row>
    <row r="116" spans="3:14" ht="30" customHeight="1" x14ac:dyDescent="0.25">
      <c r="C116" s="87"/>
      <c r="D116" s="88"/>
      <c r="E116" s="88"/>
      <c r="F116" s="88" t="str">
        <f>IF(E116="","",VLOOKUP(E116,CAD_FUNC!$C$6:$E$106,3,FALSE))</f>
        <v/>
      </c>
      <c r="G116" s="88"/>
      <c r="H116" s="88"/>
      <c r="I116" s="89"/>
      <c r="J116" s="47" t="str">
        <f>IF(D116="","",VLOOKUP(D116,PPRA!C:E,3,0))</f>
        <v/>
      </c>
      <c r="N116" s="47" t="str">
        <f t="shared" si="1"/>
        <v/>
      </c>
    </row>
    <row r="117" spans="3:14" ht="30" customHeight="1" x14ac:dyDescent="0.25">
      <c r="C117" s="87"/>
      <c r="D117" s="88"/>
      <c r="E117" s="88"/>
      <c r="F117" s="88" t="str">
        <f>IF(E117="","",VLOOKUP(E117,CAD_FUNC!$C$6:$E$106,3,FALSE))</f>
        <v/>
      </c>
      <c r="G117" s="88"/>
      <c r="H117" s="88"/>
      <c r="I117" s="89"/>
      <c r="J117" s="47" t="str">
        <f>IF(D117="","",VLOOKUP(D117,PPRA!C:E,3,0))</f>
        <v/>
      </c>
      <c r="N117" s="47" t="str">
        <f t="shared" si="1"/>
        <v/>
      </c>
    </row>
    <row r="118" spans="3:14" ht="30" customHeight="1" x14ac:dyDescent="0.25">
      <c r="C118" s="87"/>
      <c r="D118" s="88"/>
      <c r="E118" s="88"/>
      <c r="F118" s="88" t="str">
        <f>IF(E118="","",VLOOKUP(E118,CAD_FUNC!$C$6:$E$106,3,FALSE))</f>
        <v/>
      </c>
      <c r="G118" s="88"/>
      <c r="H118" s="88"/>
      <c r="I118" s="89"/>
      <c r="J118" s="47" t="str">
        <f>IF(D118="","",VLOOKUP(D118,PPRA!C:E,3,0))</f>
        <v/>
      </c>
      <c r="N118" s="47" t="str">
        <f t="shared" si="1"/>
        <v/>
      </c>
    </row>
    <row r="119" spans="3:14" ht="30" customHeight="1" x14ac:dyDescent="0.25">
      <c r="C119" s="87"/>
      <c r="D119" s="88"/>
      <c r="E119" s="88"/>
      <c r="F119" s="88" t="str">
        <f>IF(E119="","",VLOOKUP(E119,CAD_FUNC!$C$6:$E$106,3,FALSE))</f>
        <v/>
      </c>
      <c r="G119" s="88"/>
      <c r="H119" s="88"/>
      <c r="I119" s="89"/>
      <c r="J119" s="47" t="str">
        <f>IF(D119="","",VLOOKUP(D119,PPRA!C:E,3,0))</f>
        <v/>
      </c>
      <c r="N119" s="47" t="str">
        <f t="shared" si="1"/>
        <v/>
      </c>
    </row>
    <row r="120" spans="3:14" ht="30" customHeight="1" x14ac:dyDescent="0.25">
      <c r="C120" s="87"/>
      <c r="D120" s="88"/>
      <c r="E120" s="88"/>
      <c r="F120" s="88" t="str">
        <f>IF(E120="","",VLOOKUP(E120,CAD_FUNC!$C$6:$E$106,3,FALSE))</f>
        <v/>
      </c>
      <c r="G120" s="88"/>
      <c r="H120" s="88"/>
      <c r="I120" s="89"/>
      <c r="J120" s="47" t="str">
        <f>IF(D120="","",VLOOKUP(D120,PPRA!C:E,3,0))</f>
        <v/>
      </c>
      <c r="N120" s="47" t="str">
        <f t="shared" si="1"/>
        <v/>
      </c>
    </row>
    <row r="121" spans="3:14" ht="30" customHeight="1" x14ac:dyDescent="0.25">
      <c r="C121" s="87"/>
      <c r="D121" s="88"/>
      <c r="E121" s="88"/>
      <c r="F121" s="88" t="str">
        <f>IF(E121="","",VLOOKUP(E121,CAD_FUNC!$C$6:$E$106,3,FALSE))</f>
        <v/>
      </c>
      <c r="G121" s="88"/>
      <c r="H121" s="88"/>
      <c r="I121" s="89"/>
      <c r="J121" s="47" t="str">
        <f>IF(D121="","",VLOOKUP(D121,PPRA!C:E,3,0))</f>
        <v/>
      </c>
      <c r="N121" s="47" t="str">
        <f t="shared" si="1"/>
        <v/>
      </c>
    </row>
    <row r="122" spans="3:14" ht="30" customHeight="1" x14ac:dyDescent="0.25">
      <c r="C122" s="87"/>
      <c r="D122" s="88"/>
      <c r="E122" s="88"/>
      <c r="F122" s="88" t="str">
        <f>IF(E122="","",VLOOKUP(E122,CAD_FUNC!$C$6:$E$106,3,FALSE))</f>
        <v/>
      </c>
      <c r="G122" s="88"/>
      <c r="H122" s="88"/>
      <c r="I122" s="89"/>
      <c r="J122" s="47" t="str">
        <f>IF(D122="","",VLOOKUP(D122,PPRA!C:E,3,0))</f>
        <v/>
      </c>
      <c r="N122" s="47" t="str">
        <f t="shared" si="1"/>
        <v/>
      </c>
    </row>
    <row r="123" spans="3:14" ht="30" customHeight="1" x14ac:dyDescent="0.25">
      <c r="C123" s="87"/>
      <c r="D123" s="88"/>
      <c r="E123" s="88"/>
      <c r="F123" s="88" t="str">
        <f>IF(E123="","",VLOOKUP(E123,CAD_FUNC!$C$6:$E$106,3,FALSE))</f>
        <v/>
      </c>
      <c r="G123" s="88"/>
      <c r="H123" s="88"/>
      <c r="I123" s="89"/>
      <c r="J123" s="47" t="str">
        <f>IF(D123="","",VLOOKUP(D123,PPRA!C:E,3,0))</f>
        <v/>
      </c>
      <c r="N123" s="47" t="str">
        <f t="shared" si="1"/>
        <v/>
      </c>
    </row>
    <row r="124" spans="3:14" ht="30" customHeight="1" x14ac:dyDescent="0.25">
      <c r="C124" s="87"/>
      <c r="D124" s="88"/>
      <c r="E124" s="88"/>
      <c r="F124" s="88" t="str">
        <f>IF(E124="","",VLOOKUP(E124,CAD_FUNC!$C$6:$E$106,3,FALSE))</f>
        <v/>
      </c>
      <c r="G124" s="88"/>
      <c r="H124" s="88"/>
      <c r="I124" s="89"/>
      <c r="J124" s="47" t="str">
        <f>IF(D124="","",VLOOKUP(D124,PPRA!C:E,3,0))</f>
        <v/>
      </c>
      <c r="N124" s="47" t="str">
        <f t="shared" si="1"/>
        <v/>
      </c>
    </row>
    <row r="125" spans="3:14" ht="30" customHeight="1" x14ac:dyDescent="0.25">
      <c r="C125" s="87"/>
      <c r="D125" s="88"/>
      <c r="E125" s="88"/>
      <c r="F125" s="88" t="str">
        <f>IF(E125="","",VLOOKUP(E125,CAD_FUNC!$C$6:$E$106,3,FALSE))</f>
        <v/>
      </c>
      <c r="G125" s="88"/>
      <c r="H125" s="88"/>
      <c r="I125" s="89"/>
      <c r="J125" s="47" t="str">
        <f>IF(D125="","",VLOOKUP(D125,PPRA!C:E,3,0))</f>
        <v/>
      </c>
      <c r="N125" s="47" t="str">
        <f t="shared" si="1"/>
        <v/>
      </c>
    </row>
    <row r="126" spans="3:14" ht="30" customHeight="1" x14ac:dyDescent="0.25">
      <c r="C126" s="87"/>
      <c r="D126" s="88"/>
      <c r="E126" s="88"/>
      <c r="F126" s="88" t="str">
        <f>IF(E126="","",VLOOKUP(E126,CAD_FUNC!$C$6:$E$106,3,FALSE))</f>
        <v/>
      </c>
      <c r="G126" s="88"/>
      <c r="H126" s="88"/>
      <c r="I126" s="89"/>
      <c r="J126" s="47" t="str">
        <f>IF(D126="","",VLOOKUP(D126,PPRA!C:E,3,0))</f>
        <v/>
      </c>
      <c r="N126" s="47" t="str">
        <f t="shared" si="1"/>
        <v/>
      </c>
    </row>
    <row r="127" spans="3:14" ht="30" customHeight="1" x14ac:dyDescent="0.25">
      <c r="C127" s="87"/>
      <c r="D127" s="88"/>
      <c r="E127" s="88"/>
      <c r="F127" s="88" t="str">
        <f>IF(E127="","",VLOOKUP(E127,CAD_FUNC!$C$6:$E$106,3,FALSE))</f>
        <v/>
      </c>
      <c r="G127" s="88"/>
      <c r="H127" s="88"/>
      <c r="I127" s="89"/>
      <c r="J127" s="47" t="str">
        <f>IF(D127="","",VLOOKUP(D127,PPRA!C:E,3,0))</f>
        <v/>
      </c>
      <c r="N127" s="47" t="str">
        <f t="shared" si="1"/>
        <v/>
      </c>
    </row>
    <row r="128" spans="3:14" ht="30" customHeight="1" x14ac:dyDescent="0.25">
      <c r="C128" s="87"/>
      <c r="D128" s="88"/>
      <c r="E128" s="88"/>
      <c r="F128" s="88" t="str">
        <f>IF(E128="","",VLOOKUP(E128,CAD_FUNC!$C$6:$E$106,3,FALSE))</f>
        <v/>
      </c>
      <c r="G128" s="88"/>
      <c r="H128" s="88"/>
      <c r="I128" s="89"/>
      <c r="J128" s="47" t="str">
        <f>IF(D128="","",VLOOKUP(D128,PPRA!C:E,3,0))</f>
        <v/>
      </c>
      <c r="N128" s="47" t="str">
        <f t="shared" si="1"/>
        <v/>
      </c>
    </row>
    <row r="129" spans="3:14" ht="30" customHeight="1" x14ac:dyDescent="0.25">
      <c r="C129" s="87"/>
      <c r="D129" s="88"/>
      <c r="E129" s="88"/>
      <c r="F129" s="88" t="str">
        <f>IF(E129="","",VLOOKUP(E129,CAD_FUNC!$C$6:$E$106,3,FALSE))</f>
        <v/>
      </c>
      <c r="G129" s="88"/>
      <c r="H129" s="88"/>
      <c r="I129" s="89"/>
      <c r="J129" s="47" t="str">
        <f>IF(D129="","",VLOOKUP(D129,PPRA!C:E,3,0))</f>
        <v/>
      </c>
      <c r="N129" s="47" t="str">
        <f t="shared" si="1"/>
        <v/>
      </c>
    </row>
    <row r="130" spans="3:14" ht="30" customHeight="1" x14ac:dyDescent="0.25">
      <c r="C130" s="87"/>
      <c r="D130" s="88"/>
      <c r="E130" s="88"/>
      <c r="F130" s="88" t="str">
        <f>IF(E130="","",VLOOKUP(E130,CAD_FUNC!$C$6:$E$106,3,FALSE))</f>
        <v/>
      </c>
      <c r="G130" s="88"/>
      <c r="H130" s="88"/>
      <c r="I130" s="89"/>
      <c r="J130" s="47" t="str">
        <f>IF(D130="","",VLOOKUP(D130,PPRA!C:E,3,0))</f>
        <v/>
      </c>
      <c r="N130" s="47" t="str">
        <f t="shared" si="1"/>
        <v/>
      </c>
    </row>
    <row r="131" spans="3:14" ht="30" customHeight="1" x14ac:dyDescent="0.25">
      <c r="C131" s="87"/>
      <c r="D131" s="88"/>
      <c r="E131" s="88"/>
      <c r="F131" s="88" t="str">
        <f>IF(E131="","",VLOOKUP(E131,CAD_FUNC!$C$6:$E$106,3,FALSE))</f>
        <v/>
      </c>
      <c r="G131" s="88"/>
      <c r="H131" s="88"/>
      <c r="I131" s="89"/>
      <c r="J131" s="47" t="str">
        <f>IF(D131="","",VLOOKUP(D131,PPRA!C:E,3,0))</f>
        <v/>
      </c>
      <c r="N131" s="47" t="str">
        <f t="shared" si="1"/>
        <v/>
      </c>
    </row>
    <row r="132" spans="3:14" ht="30" customHeight="1" x14ac:dyDescent="0.25">
      <c r="C132" s="87"/>
      <c r="D132" s="88"/>
      <c r="E132" s="88"/>
      <c r="F132" s="88" t="str">
        <f>IF(E132="","",VLOOKUP(E132,CAD_FUNC!$C$6:$E$106,3,FALSE))</f>
        <v/>
      </c>
      <c r="G132" s="88"/>
      <c r="H132" s="88"/>
      <c r="I132" s="89"/>
      <c r="J132" s="47" t="str">
        <f>IF(D132="","",VLOOKUP(D132,PPRA!C:E,3,0))</f>
        <v/>
      </c>
      <c r="N132" s="47" t="str">
        <f t="shared" si="1"/>
        <v/>
      </c>
    </row>
    <row r="133" spans="3:14" ht="30" customHeight="1" x14ac:dyDescent="0.25">
      <c r="C133" s="87"/>
      <c r="D133" s="88"/>
      <c r="E133" s="88"/>
      <c r="F133" s="88" t="str">
        <f>IF(E133="","",VLOOKUP(E133,CAD_FUNC!$C$6:$E$106,3,FALSE))</f>
        <v/>
      </c>
      <c r="G133" s="88"/>
      <c r="H133" s="88"/>
      <c r="I133" s="89"/>
      <c r="J133" s="47" t="str">
        <f>IF(D133="","",VLOOKUP(D133,PPRA!C:E,3,0))</f>
        <v/>
      </c>
      <c r="N133" s="47" t="str">
        <f t="shared" si="1"/>
        <v/>
      </c>
    </row>
    <row r="134" spans="3:14" ht="30" customHeight="1" x14ac:dyDescent="0.25">
      <c r="C134" s="87"/>
      <c r="D134" s="88"/>
      <c r="E134" s="88"/>
      <c r="F134" s="88" t="str">
        <f>IF(E134="","",VLOOKUP(E134,CAD_FUNC!$C$6:$E$106,3,FALSE))</f>
        <v/>
      </c>
      <c r="G134" s="88"/>
      <c r="H134" s="88"/>
      <c r="I134" s="89"/>
      <c r="J134" s="47" t="str">
        <f>IF(D134="","",VLOOKUP(D134,PPRA!C:E,3,0))</f>
        <v/>
      </c>
      <c r="N134" s="47" t="str">
        <f t="shared" si="1"/>
        <v/>
      </c>
    </row>
    <row r="135" spans="3:14" ht="30" customHeight="1" x14ac:dyDescent="0.25">
      <c r="C135" s="87"/>
      <c r="D135" s="88"/>
      <c r="E135" s="88"/>
      <c r="F135" s="88" t="str">
        <f>IF(E135="","",VLOOKUP(E135,CAD_FUNC!$C$6:$E$106,3,FALSE))</f>
        <v/>
      </c>
      <c r="G135" s="88"/>
      <c r="H135" s="88"/>
      <c r="I135" s="89"/>
      <c r="J135" s="47" t="str">
        <f>IF(D135="","",VLOOKUP(D135,PPRA!C:E,3,0))</f>
        <v/>
      </c>
      <c r="N135" s="47" t="str">
        <f t="shared" ref="N135:N198" si="2">IF(C135="","",VLOOKUP(MONTH(C135),$K$6:$L$17,2,FALSE))</f>
        <v/>
      </c>
    </row>
    <row r="136" spans="3:14" ht="30" customHeight="1" x14ac:dyDescent="0.25">
      <c r="C136" s="87"/>
      <c r="D136" s="88"/>
      <c r="E136" s="88"/>
      <c r="F136" s="88" t="str">
        <f>IF(E136="","",VLOOKUP(E136,CAD_FUNC!$C$6:$E$106,3,FALSE))</f>
        <v/>
      </c>
      <c r="G136" s="88"/>
      <c r="H136" s="88"/>
      <c r="I136" s="89"/>
      <c r="J136" s="47" t="str">
        <f>IF(D136="","",VLOOKUP(D136,PPRA!C:E,3,0))</f>
        <v/>
      </c>
      <c r="N136" s="47" t="str">
        <f t="shared" si="2"/>
        <v/>
      </c>
    </row>
    <row r="137" spans="3:14" ht="30" customHeight="1" x14ac:dyDescent="0.25">
      <c r="C137" s="87"/>
      <c r="D137" s="88"/>
      <c r="E137" s="88"/>
      <c r="F137" s="88" t="str">
        <f>IF(E137="","",VLOOKUP(E137,CAD_FUNC!$C$6:$E$106,3,FALSE))</f>
        <v/>
      </c>
      <c r="G137" s="88"/>
      <c r="H137" s="88"/>
      <c r="I137" s="89"/>
      <c r="J137" s="47" t="str">
        <f>IF(D137="","",VLOOKUP(D137,PPRA!C:E,3,0))</f>
        <v/>
      </c>
      <c r="N137" s="47" t="str">
        <f t="shared" si="2"/>
        <v/>
      </c>
    </row>
    <row r="138" spans="3:14" ht="30" customHeight="1" x14ac:dyDescent="0.25">
      <c r="C138" s="87"/>
      <c r="D138" s="88"/>
      <c r="E138" s="88"/>
      <c r="F138" s="88" t="str">
        <f>IF(E138="","",VLOOKUP(E138,CAD_FUNC!$C$6:$E$106,3,FALSE))</f>
        <v/>
      </c>
      <c r="G138" s="88"/>
      <c r="H138" s="88"/>
      <c r="I138" s="89"/>
      <c r="J138" s="47" t="str">
        <f>IF(D138="","",VLOOKUP(D138,PPRA!C:E,3,0))</f>
        <v/>
      </c>
      <c r="N138" s="47" t="str">
        <f t="shared" si="2"/>
        <v/>
      </c>
    </row>
    <row r="139" spans="3:14" ht="30" customHeight="1" x14ac:dyDescent="0.25">
      <c r="C139" s="87"/>
      <c r="D139" s="88"/>
      <c r="E139" s="88"/>
      <c r="F139" s="88" t="str">
        <f>IF(E139="","",VLOOKUP(E139,CAD_FUNC!$C$6:$E$106,3,FALSE))</f>
        <v/>
      </c>
      <c r="G139" s="88"/>
      <c r="H139" s="88"/>
      <c r="I139" s="89"/>
      <c r="J139" s="47" t="str">
        <f>IF(D139="","",VLOOKUP(D139,PPRA!C:E,3,0))</f>
        <v/>
      </c>
      <c r="N139" s="47" t="str">
        <f t="shared" si="2"/>
        <v/>
      </c>
    </row>
    <row r="140" spans="3:14" ht="30" customHeight="1" x14ac:dyDescent="0.25">
      <c r="C140" s="87"/>
      <c r="D140" s="88"/>
      <c r="E140" s="88"/>
      <c r="F140" s="88" t="str">
        <f>IF(E140="","",VLOOKUP(E140,CAD_FUNC!$C$6:$E$106,3,FALSE))</f>
        <v/>
      </c>
      <c r="G140" s="88"/>
      <c r="H140" s="88"/>
      <c r="I140" s="89"/>
      <c r="J140" s="47" t="str">
        <f>IF(D140="","",VLOOKUP(D140,PPRA!C:E,3,0))</f>
        <v/>
      </c>
      <c r="N140" s="47" t="str">
        <f t="shared" si="2"/>
        <v/>
      </c>
    </row>
    <row r="141" spans="3:14" ht="30" customHeight="1" x14ac:dyDescent="0.25">
      <c r="C141" s="87"/>
      <c r="D141" s="88"/>
      <c r="E141" s="88"/>
      <c r="F141" s="88" t="str">
        <f>IF(E141="","",VLOOKUP(E141,CAD_FUNC!$C$6:$E$106,3,FALSE))</f>
        <v/>
      </c>
      <c r="G141" s="88"/>
      <c r="H141" s="88"/>
      <c r="I141" s="89"/>
      <c r="J141" s="47" t="str">
        <f>IF(D141="","",VLOOKUP(D141,PPRA!C:E,3,0))</f>
        <v/>
      </c>
      <c r="N141" s="47" t="str">
        <f t="shared" si="2"/>
        <v/>
      </c>
    </row>
    <row r="142" spans="3:14" ht="30" customHeight="1" x14ac:dyDescent="0.25">
      <c r="C142" s="87"/>
      <c r="D142" s="88"/>
      <c r="E142" s="88"/>
      <c r="F142" s="88" t="str">
        <f>IF(E142="","",VLOOKUP(E142,CAD_FUNC!$C$6:$E$106,3,FALSE))</f>
        <v/>
      </c>
      <c r="G142" s="88"/>
      <c r="H142" s="88"/>
      <c r="I142" s="89"/>
      <c r="J142" s="47" t="str">
        <f>IF(D142="","",VLOOKUP(D142,PPRA!C:E,3,0))</f>
        <v/>
      </c>
      <c r="N142" s="47" t="str">
        <f t="shared" si="2"/>
        <v/>
      </c>
    </row>
    <row r="143" spans="3:14" ht="30" customHeight="1" x14ac:dyDescent="0.25">
      <c r="C143" s="87"/>
      <c r="D143" s="88"/>
      <c r="E143" s="88"/>
      <c r="F143" s="88" t="str">
        <f>IF(E143="","",VLOOKUP(E143,CAD_FUNC!$C$6:$E$106,3,FALSE))</f>
        <v/>
      </c>
      <c r="G143" s="88"/>
      <c r="H143" s="88"/>
      <c r="I143" s="89"/>
      <c r="J143" s="47" t="str">
        <f>IF(D143="","",VLOOKUP(D143,PPRA!C:E,3,0))</f>
        <v/>
      </c>
      <c r="N143" s="47" t="str">
        <f t="shared" si="2"/>
        <v/>
      </c>
    </row>
    <row r="144" spans="3:14" ht="30" customHeight="1" x14ac:dyDescent="0.25">
      <c r="C144" s="87"/>
      <c r="D144" s="88"/>
      <c r="E144" s="88"/>
      <c r="F144" s="88" t="str">
        <f>IF(E144="","",VLOOKUP(E144,CAD_FUNC!$C$6:$E$106,3,FALSE))</f>
        <v/>
      </c>
      <c r="G144" s="88"/>
      <c r="H144" s="88"/>
      <c r="I144" s="89"/>
      <c r="J144" s="47" t="str">
        <f>IF(D144="","",VLOOKUP(D144,PPRA!C:E,3,0))</f>
        <v/>
      </c>
      <c r="N144" s="47" t="str">
        <f t="shared" si="2"/>
        <v/>
      </c>
    </row>
    <row r="145" spans="3:14" ht="30" customHeight="1" x14ac:dyDescent="0.25">
      <c r="C145" s="87"/>
      <c r="D145" s="88"/>
      <c r="E145" s="88"/>
      <c r="F145" s="88" t="str">
        <f>IF(E145="","",VLOOKUP(E145,CAD_FUNC!$C$6:$E$106,3,FALSE))</f>
        <v/>
      </c>
      <c r="G145" s="88"/>
      <c r="H145" s="88"/>
      <c r="I145" s="89"/>
      <c r="J145" s="47" t="str">
        <f>IF(D145="","",VLOOKUP(D145,PPRA!C:E,3,0))</f>
        <v/>
      </c>
      <c r="N145" s="47" t="str">
        <f t="shared" si="2"/>
        <v/>
      </c>
    </row>
    <row r="146" spans="3:14" ht="30" customHeight="1" x14ac:dyDescent="0.25">
      <c r="C146" s="87"/>
      <c r="D146" s="88"/>
      <c r="E146" s="88"/>
      <c r="F146" s="88" t="str">
        <f>IF(E146="","",VLOOKUP(E146,CAD_FUNC!$C$6:$E$106,3,FALSE))</f>
        <v/>
      </c>
      <c r="G146" s="88"/>
      <c r="H146" s="88"/>
      <c r="I146" s="89"/>
      <c r="J146" s="47" t="str">
        <f>IF(D146="","",VLOOKUP(D146,PPRA!C:E,3,0))</f>
        <v/>
      </c>
      <c r="N146" s="47" t="str">
        <f t="shared" si="2"/>
        <v/>
      </c>
    </row>
    <row r="147" spans="3:14" ht="30" customHeight="1" x14ac:dyDescent="0.25">
      <c r="C147" s="87"/>
      <c r="D147" s="88"/>
      <c r="E147" s="88"/>
      <c r="F147" s="88" t="str">
        <f>IF(E147="","",VLOOKUP(E147,CAD_FUNC!$C$6:$E$106,3,FALSE))</f>
        <v/>
      </c>
      <c r="G147" s="88"/>
      <c r="H147" s="88"/>
      <c r="I147" s="89"/>
      <c r="J147" s="47" t="str">
        <f>IF(D147="","",VLOOKUP(D147,PPRA!C:E,3,0))</f>
        <v/>
      </c>
      <c r="N147" s="47" t="str">
        <f t="shared" si="2"/>
        <v/>
      </c>
    </row>
    <row r="148" spans="3:14" ht="30" customHeight="1" x14ac:dyDescent="0.25">
      <c r="C148" s="87"/>
      <c r="D148" s="88"/>
      <c r="E148" s="88"/>
      <c r="F148" s="88" t="str">
        <f>IF(E148="","",VLOOKUP(E148,CAD_FUNC!$C$6:$E$106,3,FALSE))</f>
        <v/>
      </c>
      <c r="G148" s="88"/>
      <c r="H148" s="88"/>
      <c r="I148" s="89"/>
      <c r="J148" s="47" t="str">
        <f>IF(D148="","",VLOOKUP(D148,PPRA!C:E,3,0))</f>
        <v/>
      </c>
      <c r="N148" s="47" t="str">
        <f t="shared" si="2"/>
        <v/>
      </c>
    </row>
    <row r="149" spans="3:14" ht="30" customHeight="1" x14ac:dyDescent="0.25">
      <c r="C149" s="87"/>
      <c r="D149" s="88"/>
      <c r="E149" s="88"/>
      <c r="F149" s="88" t="str">
        <f>IF(E149="","",VLOOKUP(E149,CAD_FUNC!$C$6:$E$106,3,FALSE))</f>
        <v/>
      </c>
      <c r="G149" s="88"/>
      <c r="H149" s="88"/>
      <c r="I149" s="89"/>
      <c r="J149" s="47" t="str">
        <f>IF(D149="","",VLOOKUP(D149,PPRA!C:E,3,0))</f>
        <v/>
      </c>
      <c r="N149" s="47" t="str">
        <f t="shared" si="2"/>
        <v/>
      </c>
    </row>
    <row r="150" spans="3:14" ht="30" customHeight="1" x14ac:dyDescent="0.25">
      <c r="C150" s="87"/>
      <c r="D150" s="88"/>
      <c r="E150" s="88"/>
      <c r="F150" s="88" t="str">
        <f>IF(E150="","",VLOOKUP(E150,CAD_FUNC!$C$6:$E$106,3,FALSE))</f>
        <v/>
      </c>
      <c r="G150" s="88"/>
      <c r="H150" s="88"/>
      <c r="I150" s="89"/>
      <c r="J150" s="47" t="str">
        <f>IF(D150="","",VLOOKUP(D150,PPRA!C:E,3,0))</f>
        <v/>
      </c>
      <c r="N150" s="47" t="str">
        <f t="shared" si="2"/>
        <v/>
      </c>
    </row>
    <row r="151" spans="3:14" ht="30" customHeight="1" x14ac:dyDescent="0.25">
      <c r="C151" s="87"/>
      <c r="D151" s="88"/>
      <c r="E151" s="88"/>
      <c r="F151" s="88" t="str">
        <f>IF(E151="","",VLOOKUP(E151,CAD_FUNC!$C$6:$E$106,3,FALSE))</f>
        <v/>
      </c>
      <c r="G151" s="88"/>
      <c r="H151" s="88"/>
      <c r="I151" s="89"/>
      <c r="J151" s="47" t="str">
        <f>IF(D151="","",VLOOKUP(D151,PPRA!C:E,3,0))</f>
        <v/>
      </c>
      <c r="N151" s="47" t="str">
        <f t="shared" si="2"/>
        <v/>
      </c>
    </row>
    <row r="152" spans="3:14" ht="30" customHeight="1" x14ac:dyDescent="0.25">
      <c r="C152" s="87"/>
      <c r="D152" s="88"/>
      <c r="E152" s="88"/>
      <c r="F152" s="88" t="str">
        <f>IF(E152="","",VLOOKUP(E152,CAD_FUNC!$C$6:$E$106,3,FALSE))</f>
        <v/>
      </c>
      <c r="G152" s="88"/>
      <c r="H152" s="88"/>
      <c r="I152" s="89"/>
      <c r="J152" s="47" t="str">
        <f>IF(D152="","",VLOOKUP(D152,PPRA!C:E,3,0))</f>
        <v/>
      </c>
      <c r="N152" s="47" t="str">
        <f t="shared" si="2"/>
        <v/>
      </c>
    </row>
    <row r="153" spans="3:14" ht="30" customHeight="1" x14ac:dyDescent="0.25">
      <c r="C153" s="87"/>
      <c r="D153" s="88"/>
      <c r="E153" s="88"/>
      <c r="F153" s="88" t="str">
        <f>IF(E153="","",VLOOKUP(E153,CAD_FUNC!$C$6:$E$106,3,FALSE))</f>
        <v/>
      </c>
      <c r="G153" s="88"/>
      <c r="H153" s="88"/>
      <c r="I153" s="89"/>
      <c r="J153" s="47" t="str">
        <f>IF(D153="","",VLOOKUP(D153,PPRA!C:E,3,0))</f>
        <v/>
      </c>
      <c r="N153" s="47" t="str">
        <f t="shared" si="2"/>
        <v/>
      </c>
    </row>
    <row r="154" spans="3:14" ht="30" customHeight="1" x14ac:dyDescent="0.25">
      <c r="C154" s="87"/>
      <c r="D154" s="88"/>
      <c r="E154" s="88"/>
      <c r="F154" s="88" t="str">
        <f>IF(E154="","",VLOOKUP(E154,CAD_FUNC!$C$6:$E$106,3,FALSE))</f>
        <v/>
      </c>
      <c r="G154" s="88"/>
      <c r="H154" s="88"/>
      <c r="I154" s="89"/>
      <c r="J154" s="47" t="str">
        <f>IF(D154="","",VLOOKUP(D154,PPRA!C:E,3,0))</f>
        <v/>
      </c>
      <c r="N154" s="47" t="str">
        <f t="shared" si="2"/>
        <v/>
      </c>
    </row>
    <row r="155" spans="3:14" ht="30" customHeight="1" x14ac:dyDescent="0.25">
      <c r="C155" s="87"/>
      <c r="D155" s="88"/>
      <c r="E155" s="88"/>
      <c r="F155" s="88" t="str">
        <f>IF(E155="","",VLOOKUP(E155,CAD_FUNC!$C$6:$E$106,3,FALSE))</f>
        <v/>
      </c>
      <c r="G155" s="88"/>
      <c r="H155" s="88"/>
      <c r="I155" s="89"/>
      <c r="J155" s="47" t="str">
        <f>IF(D155="","",VLOOKUP(D155,PPRA!C:E,3,0))</f>
        <v/>
      </c>
      <c r="N155" s="47" t="str">
        <f t="shared" si="2"/>
        <v/>
      </c>
    </row>
    <row r="156" spans="3:14" ht="30" customHeight="1" x14ac:dyDescent="0.25">
      <c r="C156" s="87"/>
      <c r="D156" s="88"/>
      <c r="E156" s="88"/>
      <c r="F156" s="88" t="str">
        <f>IF(E156="","",VLOOKUP(E156,CAD_FUNC!$C$6:$E$106,3,FALSE))</f>
        <v/>
      </c>
      <c r="G156" s="88"/>
      <c r="H156" s="88"/>
      <c r="I156" s="89"/>
      <c r="J156" s="47" t="str">
        <f>IF(D156="","",VLOOKUP(D156,PPRA!C:E,3,0))</f>
        <v/>
      </c>
      <c r="N156" s="47" t="str">
        <f t="shared" si="2"/>
        <v/>
      </c>
    </row>
    <row r="157" spans="3:14" ht="30" customHeight="1" x14ac:dyDescent="0.25">
      <c r="C157" s="87"/>
      <c r="D157" s="88"/>
      <c r="E157" s="88"/>
      <c r="F157" s="88" t="str">
        <f>IF(E157="","",VLOOKUP(E157,CAD_FUNC!$C$6:$E$106,3,FALSE))</f>
        <v/>
      </c>
      <c r="G157" s="88"/>
      <c r="H157" s="88"/>
      <c r="I157" s="89"/>
      <c r="J157" s="47" t="str">
        <f>IF(D157="","",VLOOKUP(D157,PPRA!C:E,3,0))</f>
        <v/>
      </c>
      <c r="N157" s="47" t="str">
        <f t="shared" si="2"/>
        <v/>
      </c>
    </row>
    <row r="158" spans="3:14" ht="30" customHeight="1" x14ac:dyDescent="0.25">
      <c r="C158" s="87"/>
      <c r="D158" s="88"/>
      <c r="E158" s="88"/>
      <c r="F158" s="88" t="str">
        <f>IF(E158="","",VLOOKUP(E158,CAD_FUNC!$C$6:$E$106,3,FALSE))</f>
        <v/>
      </c>
      <c r="G158" s="88"/>
      <c r="H158" s="88"/>
      <c r="I158" s="89"/>
      <c r="J158" s="47" t="str">
        <f>IF(D158="","",VLOOKUP(D158,PPRA!C:E,3,0))</f>
        <v/>
      </c>
      <c r="N158" s="47" t="str">
        <f t="shared" si="2"/>
        <v/>
      </c>
    </row>
    <row r="159" spans="3:14" ht="30" customHeight="1" x14ac:dyDescent="0.25">
      <c r="C159" s="87"/>
      <c r="D159" s="88"/>
      <c r="E159" s="88"/>
      <c r="F159" s="88" t="str">
        <f>IF(E159="","",VLOOKUP(E159,CAD_FUNC!$C$6:$E$106,3,FALSE))</f>
        <v/>
      </c>
      <c r="G159" s="88"/>
      <c r="H159" s="88"/>
      <c r="I159" s="89"/>
      <c r="J159" s="47" t="str">
        <f>IF(D159="","",VLOOKUP(D159,PPRA!C:E,3,0))</f>
        <v/>
      </c>
      <c r="N159" s="47" t="str">
        <f t="shared" si="2"/>
        <v/>
      </c>
    </row>
    <row r="160" spans="3:14" ht="30" customHeight="1" x14ac:dyDescent="0.25">
      <c r="C160" s="87"/>
      <c r="D160" s="88"/>
      <c r="E160" s="88"/>
      <c r="F160" s="88" t="str">
        <f>IF(E160="","",VLOOKUP(E160,CAD_FUNC!$C$6:$E$106,3,FALSE))</f>
        <v/>
      </c>
      <c r="G160" s="88"/>
      <c r="H160" s="88"/>
      <c r="I160" s="89"/>
      <c r="J160" s="47" t="str">
        <f>IF(D160="","",VLOOKUP(D160,PPRA!C:E,3,0))</f>
        <v/>
      </c>
      <c r="N160" s="47" t="str">
        <f t="shared" si="2"/>
        <v/>
      </c>
    </row>
    <row r="161" spans="3:14" ht="30" customHeight="1" x14ac:dyDescent="0.25">
      <c r="C161" s="87"/>
      <c r="D161" s="88"/>
      <c r="E161" s="88"/>
      <c r="F161" s="88" t="str">
        <f>IF(E161="","",VLOOKUP(E161,CAD_FUNC!$C$6:$E$106,3,FALSE))</f>
        <v/>
      </c>
      <c r="G161" s="88"/>
      <c r="H161" s="88"/>
      <c r="I161" s="89"/>
      <c r="J161" s="47" t="str">
        <f>IF(D161="","",VLOOKUP(D161,PPRA!C:E,3,0))</f>
        <v/>
      </c>
      <c r="N161" s="47" t="str">
        <f t="shared" si="2"/>
        <v/>
      </c>
    </row>
    <row r="162" spans="3:14" ht="30" customHeight="1" x14ac:dyDescent="0.25">
      <c r="C162" s="87"/>
      <c r="D162" s="88"/>
      <c r="E162" s="88"/>
      <c r="F162" s="88" t="str">
        <f>IF(E162="","",VLOOKUP(E162,CAD_FUNC!$C$6:$E$106,3,FALSE))</f>
        <v/>
      </c>
      <c r="G162" s="88"/>
      <c r="H162" s="88"/>
      <c r="I162" s="89"/>
      <c r="J162" s="47" t="str">
        <f>IF(D162="","",VLOOKUP(D162,PPRA!C:E,3,0))</f>
        <v/>
      </c>
      <c r="N162" s="47" t="str">
        <f t="shared" si="2"/>
        <v/>
      </c>
    </row>
    <row r="163" spans="3:14" ht="30" customHeight="1" x14ac:dyDescent="0.25">
      <c r="C163" s="87"/>
      <c r="D163" s="88"/>
      <c r="E163" s="88"/>
      <c r="F163" s="88" t="str">
        <f>IF(E163="","",VLOOKUP(E163,CAD_FUNC!$C$6:$E$106,3,FALSE))</f>
        <v/>
      </c>
      <c r="G163" s="88"/>
      <c r="H163" s="88"/>
      <c r="I163" s="89"/>
      <c r="J163" s="47" t="str">
        <f>IF(D163="","",VLOOKUP(D163,PPRA!C:E,3,0))</f>
        <v/>
      </c>
      <c r="N163" s="47" t="str">
        <f t="shared" si="2"/>
        <v/>
      </c>
    </row>
    <row r="164" spans="3:14" ht="30" customHeight="1" x14ac:dyDescent="0.25">
      <c r="C164" s="87"/>
      <c r="D164" s="88"/>
      <c r="E164" s="88"/>
      <c r="F164" s="88" t="str">
        <f>IF(E164="","",VLOOKUP(E164,CAD_FUNC!$C$6:$E$106,3,FALSE))</f>
        <v/>
      </c>
      <c r="G164" s="88"/>
      <c r="H164" s="88"/>
      <c r="I164" s="89"/>
      <c r="J164" s="47" t="str">
        <f>IF(D164="","",VLOOKUP(D164,PPRA!C:E,3,0))</f>
        <v/>
      </c>
      <c r="N164" s="47" t="str">
        <f t="shared" si="2"/>
        <v/>
      </c>
    </row>
    <row r="165" spans="3:14" ht="30" customHeight="1" x14ac:dyDescent="0.25">
      <c r="C165" s="87"/>
      <c r="D165" s="88"/>
      <c r="E165" s="88"/>
      <c r="F165" s="88" t="str">
        <f>IF(E165="","",VLOOKUP(E165,CAD_FUNC!$C$6:$E$106,3,FALSE))</f>
        <v/>
      </c>
      <c r="G165" s="88"/>
      <c r="H165" s="88"/>
      <c r="I165" s="89"/>
      <c r="J165" s="47" t="str">
        <f>IF(D165="","",VLOOKUP(D165,PPRA!C:E,3,0))</f>
        <v/>
      </c>
      <c r="N165" s="47" t="str">
        <f t="shared" si="2"/>
        <v/>
      </c>
    </row>
    <row r="166" spans="3:14" ht="30" customHeight="1" x14ac:dyDescent="0.25">
      <c r="C166" s="87"/>
      <c r="D166" s="88"/>
      <c r="E166" s="88"/>
      <c r="F166" s="88" t="str">
        <f>IF(E166="","",VLOOKUP(E166,CAD_FUNC!$C$6:$E$106,3,FALSE))</f>
        <v/>
      </c>
      <c r="G166" s="88"/>
      <c r="H166" s="88"/>
      <c r="I166" s="89"/>
      <c r="J166" s="47" t="str">
        <f>IF(D166="","",VLOOKUP(D166,PPRA!C:E,3,0))</f>
        <v/>
      </c>
      <c r="N166" s="47" t="str">
        <f t="shared" si="2"/>
        <v/>
      </c>
    </row>
    <row r="167" spans="3:14" ht="30" customHeight="1" x14ac:dyDescent="0.25">
      <c r="C167" s="87"/>
      <c r="D167" s="88"/>
      <c r="E167" s="88"/>
      <c r="F167" s="88" t="str">
        <f>IF(E167="","",VLOOKUP(E167,CAD_FUNC!$C$6:$E$106,3,FALSE))</f>
        <v/>
      </c>
      <c r="G167" s="88"/>
      <c r="H167" s="88"/>
      <c r="I167" s="89"/>
      <c r="J167" s="47" t="str">
        <f>IF(D167="","",VLOOKUP(D167,PPRA!C:E,3,0))</f>
        <v/>
      </c>
      <c r="N167" s="47" t="str">
        <f t="shared" si="2"/>
        <v/>
      </c>
    </row>
    <row r="168" spans="3:14" ht="30" customHeight="1" x14ac:dyDescent="0.25">
      <c r="C168" s="87"/>
      <c r="D168" s="88"/>
      <c r="E168" s="88"/>
      <c r="F168" s="88" t="str">
        <f>IF(E168="","",VLOOKUP(E168,CAD_FUNC!$C$6:$E$106,3,FALSE))</f>
        <v/>
      </c>
      <c r="G168" s="88"/>
      <c r="H168" s="88"/>
      <c r="I168" s="89"/>
      <c r="J168" s="47" t="str">
        <f>IF(D168="","",VLOOKUP(D168,PPRA!C:E,3,0))</f>
        <v/>
      </c>
      <c r="N168" s="47" t="str">
        <f t="shared" si="2"/>
        <v/>
      </c>
    </row>
    <row r="169" spans="3:14" ht="30" customHeight="1" x14ac:dyDescent="0.25">
      <c r="C169" s="87"/>
      <c r="D169" s="88"/>
      <c r="E169" s="88"/>
      <c r="F169" s="88" t="str">
        <f>IF(E169="","",VLOOKUP(E169,CAD_FUNC!$C$6:$E$106,3,FALSE))</f>
        <v/>
      </c>
      <c r="G169" s="88"/>
      <c r="H169" s="88"/>
      <c r="I169" s="89"/>
      <c r="J169" s="47" t="str">
        <f>IF(D169="","",VLOOKUP(D169,PPRA!C:E,3,0))</f>
        <v/>
      </c>
      <c r="N169" s="47" t="str">
        <f t="shared" si="2"/>
        <v/>
      </c>
    </row>
    <row r="170" spans="3:14" ht="30" customHeight="1" x14ac:dyDescent="0.25">
      <c r="C170" s="87"/>
      <c r="D170" s="88"/>
      <c r="E170" s="88"/>
      <c r="F170" s="88" t="str">
        <f>IF(E170="","",VLOOKUP(E170,CAD_FUNC!$C$6:$E$106,3,FALSE))</f>
        <v/>
      </c>
      <c r="G170" s="88"/>
      <c r="H170" s="88"/>
      <c r="I170" s="89"/>
      <c r="J170" s="47" t="str">
        <f>IF(D170="","",VLOOKUP(D170,PPRA!C:E,3,0))</f>
        <v/>
      </c>
      <c r="N170" s="47" t="str">
        <f t="shared" si="2"/>
        <v/>
      </c>
    </row>
    <row r="171" spans="3:14" ht="30" customHeight="1" x14ac:dyDescent="0.25">
      <c r="C171" s="87"/>
      <c r="D171" s="88"/>
      <c r="E171" s="88"/>
      <c r="F171" s="88" t="str">
        <f>IF(E171="","",VLOOKUP(E171,CAD_FUNC!$C$6:$E$106,3,FALSE))</f>
        <v/>
      </c>
      <c r="G171" s="88"/>
      <c r="H171" s="88"/>
      <c r="I171" s="89"/>
      <c r="J171" s="47" t="str">
        <f>IF(D171="","",VLOOKUP(D171,PPRA!C:E,3,0))</f>
        <v/>
      </c>
      <c r="N171" s="47" t="str">
        <f t="shared" si="2"/>
        <v/>
      </c>
    </row>
    <row r="172" spans="3:14" ht="30" customHeight="1" x14ac:dyDescent="0.25">
      <c r="C172" s="87"/>
      <c r="D172" s="88"/>
      <c r="E172" s="88"/>
      <c r="F172" s="88" t="str">
        <f>IF(E172="","",VLOOKUP(E172,CAD_FUNC!$C$6:$E$106,3,FALSE))</f>
        <v/>
      </c>
      <c r="G172" s="88"/>
      <c r="H172" s="88"/>
      <c r="I172" s="89"/>
      <c r="J172" s="47" t="str">
        <f>IF(D172="","",VLOOKUP(D172,PPRA!C:E,3,0))</f>
        <v/>
      </c>
      <c r="N172" s="47" t="str">
        <f t="shared" si="2"/>
        <v/>
      </c>
    </row>
    <row r="173" spans="3:14" ht="30" customHeight="1" x14ac:dyDescent="0.25">
      <c r="C173" s="87"/>
      <c r="D173" s="88"/>
      <c r="E173" s="88"/>
      <c r="F173" s="88" t="str">
        <f>IF(E173="","",VLOOKUP(E173,CAD_FUNC!$C$6:$E$106,3,FALSE))</f>
        <v/>
      </c>
      <c r="G173" s="88"/>
      <c r="H173" s="88"/>
      <c r="I173" s="89"/>
      <c r="J173" s="47" t="str">
        <f>IF(D173="","",VLOOKUP(D173,PPRA!C:E,3,0))</f>
        <v/>
      </c>
      <c r="N173" s="47" t="str">
        <f t="shared" si="2"/>
        <v/>
      </c>
    </row>
    <row r="174" spans="3:14" ht="30" customHeight="1" x14ac:dyDescent="0.25">
      <c r="C174" s="87"/>
      <c r="D174" s="88"/>
      <c r="E174" s="88"/>
      <c r="F174" s="88" t="str">
        <f>IF(E174="","",VLOOKUP(E174,CAD_FUNC!$C$6:$E$106,3,FALSE))</f>
        <v/>
      </c>
      <c r="G174" s="88"/>
      <c r="H174" s="88"/>
      <c r="I174" s="89"/>
      <c r="J174" s="47" t="str">
        <f>IF(D174="","",VLOOKUP(D174,PPRA!C:E,3,0))</f>
        <v/>
      </c>
      <c r="N174" s="47" t="str">
        <f t="shared" si="2"/>
        <v/>
      </c>
    </row>
    <row r="175" spans="3:14" ht="30" customHeight="1" x14ac:dyDescent="0.25">
      <c r="C175" s="87"/>
      <c r="D175" s="88"/>
      <c r="E175" s="88"/>
      <c r="F175" s="88" t="str">
        <f>IF(E175="","",VLOOKUP(E175,CAD_FUNC!$C$6:$E$106,3,FALSE))</f>
        <v/>
      </c>
      <c r="G175" s="88"/>
      <c r="H175" s="88"/>
      <c r="I175" s="89"/>
      <c r="J175" s="47" t="str">
        <f>IF(D175="","",VLOOKUP(D175,PPRA!C:E,3,0))</f>
        <v/>
      </c>
      <c r="N175" s="47" t="str">
        <f t="shared" si="2"/>
        <v/>
      </c>
    </row>
    <row r="176" spans="3:14" ht="30" customHeight="1" x14ac:dyDescent="0.25">
      <c r="C176" s="87"/>
      <c r="D176" s="88"/>
      <c r="E176" s="88"/>
      <c r="F176" s="88" t="str">
        <f>IF(E176="","",VLOOKUP(E176,CAD_FUNC!$C$6:$E$106,3,FALSE))</f>
        <v/>
      </c>
      <c r="G176" s="88"/>
      <c r="H176" s="88"/>
      <c r="I176" s="89"/>
      <c r="J176" s="47" t="str">
        <f>IF(D176="","",VLOOKUP(D176,PPRA!C:E,3,0))</f>
        <v/>
      </c>
      <c r="N176" s="47" t="str">
        <f t="shared" si="2"/>
        <v/>
      </c>
    </row>
    <row r="177" spans="3:14" ht="30" customHeight="1" x14ac:dyDescent="0.25">
      <c r="C177" s="87"/>
      <c r="D177" s="88"/>
      <c r="E177" s="88"/>
      <c r="F177" s="88" t="str">
        <f>IF(E177="","",VLOOKUP(E177,CAD_FUNC!$C$6:$E$106,3,FALSE))</f>
        <v/>
      </c>
      <c r="G177" s="88"/>
      <c r="H177" s="88"/>
      <c r="I177" s="89"/>
      <c r="J177" s="47" t="str">
        <f>IF(D177="","",VLOOKUP(D177,PPRA!C:E,3,0))</f>
        <v/>
      </c>
      <c r="N177" s="47" t="str">
        <f t="shared" si="2"/>
        <v/>
      </c>
    </row>
    <row r="178" spans="3:14" ht="30" customHeight="1" x14ac:dyDescent="0.25">
      <c r="C178" s="87"/>
      <c r="D178" s="88"/>
      <c r="E178" s="88"/>
      <c r="F178" s="88" t="str">
        <f>IF(E178="","",VLOOKUP(E178,CAD_FUNC!$C$6:$E$106,3,FALSE))</f>
        <v/>
      </c>
      <c r="G178" s="88"/>
      <c r="H178" s="88"/>
      <c r="I178" s="89"/>
      <c r="J178" s="47" t="str">
        <f>IF(D178="","",VLOOKUP(D178,PPRA!C:E,3,0))</f>
        <v/>
      </c>
      <c r="N178" s="47" t="str">
        <f t="shared" si="2"/>
        <v/>
      </c>
    </row>
    <row r="179" spans="3:14" ht="30" customHeight="1" x14ac:dyDescent="0.25">
      <c r="C179" s="87"/>
      <c r="D179" s="88"/>
      <c r="E179" s="88"/>
      <c r="F179" s="88" t="str">
        <f>IF(E179="","",VLOOKUP(E179,CAD_FUNC!$C$6:$E$106,3,FALSE))</f>
        <v/>
      </c>
      <c r="G179" s="88"/>
      <c r="H179" s="88"/>
      <c r="I179" s="89"/>
      <c r="J179" s="47" t="str">
        <f>IF(D179="","",VLOOKUP(D179,PPRA!C:E,3,0))</f>
        <v/>
      </c>
      <c r="N179" s="47" t="str">
        <f t="shared" si="2"/>
        <v/>
      </c>
    </row>
    <row r="180" spans="3:14" ht="30" customHeight="1" x14ac:dyDescent="0.25">
      <c r="C180" s="87"/>
      <c r="D180" s="88"/>
      <c r="E180" s="88"/>
      <c r="F180" s="88" t="str">
        <f>IF(E180="","",VLOOKUP(E180,CAD_FUNC!$C$6:$E$106,3,FALSE))</f>
        <v/>
      </c>
      <c r="G180" s="88"/>
      <c r="H180" s="88"/>
      <c r="I180" s="89"/>
      <c r="J180" s="47" t="str">
        <f>IF(D180="","",VLOOKUP(D180,PPRA!C:E,3,0))</f>
        <v/>
      </c>
      <c r="N180" s="47" t="str">
        <f t="shared" si="2"/>
        <v/>
      </c>
    </row>
    <row r="181" spans="3:14" ht="30" customHeight="1" x14ac:dyDescent="0.25">
      <c r="C181" s="87"/>
      <c r="D181" s="88"/>
      <c r="E181" s="88"/>
      <c r="F181" s="88" t="str">
        <f>IF(E181="","",VLOOKUP(E181,CAD_FUNC!$C$6:$E$106,3,FALSE))</f>
        <v/>
      </c>
      <c r="G181" s="88"/>
      <c r="H181" s="88"/>
      <c r="I181" s="89"/>
      <c r="J181" s="47" t="str">
        <f>IF(D181="","",VLOOKUP(D181,PPRA!C:E,3,0))</f>
        <v/>
      </c>
      <c r="N181" s="47" t="str">
        <f t="shared" si="2"/>
        <v/>
      </c>
    </row>
    <row r="182" spans="3:14" ht="30" customHeight="1" x14ac:dyDescent="0.25">
      <c r="C182" s="87"/>
      <c r="D182" s="88"/>
      <c r="E182" s="88"/>
      <c r="F182" s="88" t="str">
        <f>IF(E182="","",VLOOKUP(E182,CAD_FUNC!$C$6:$E$106,3,FALSE))</f>
        <v/>
      </c>
      <c r="G182" s="88"/>
      <c r="H182" s="88"/>
      <c r="I182" s="89"/>
      <c r="J182" s="47" t="str">
        <f>IF(D182="","",VLOOKUP(D182,PPRA!C:E,3,0))</f>
        <v/>
      </c>
      <c r="N182" s="47" t="str">
        <f t="shared" si="2"/>
        <v/>
      </c>
    </row>
    <row r="183" spans="3:14" ht="30" customHeight="1" x14ac:dyDescent="0.25">
      <c r="C183" s="87"/>
      <c r="D183" s="88"/>
      <c r="E183" s="88"/>
      <c r="F183" s="88" t="str">
        <f>IF(E183="","",VLOOKUP(E183,CAD_FUNC!$C$6:$E$106,3,FALSE))</f>
        <v/>
      </c>
      <c r="G183" s="88"/>
      <c r="H183" s="88"/>
      <c r="I183" s="89"/>
      <c r="J183" s="47" t="str">
        <f>IF(D183="","",VLOOKUP(D183,PPRA!C:E,3,0))</f>
        <v/>
      </c>
      <c r="N183" s="47" t="str">
        <f t="shared" si="2"/>
        <v/>
      </c>
    </row>
    <row r="184" spans="3:14" ht="30" customHeight="1" x14ac:dyDescent="0.25">
      <c r="C184" s="87"/>
      <c r="D184" s="88"/>
      <c r="E184" s="88"/>
      <c r="F184" s="88" t="str">
        <f>IF(E184="","",VLOOKUP(E184,CAD_FUNC!$C$6:$E$106,3,FALSE))</f>
        <v/>
      </c>
      <c r="G184" s="88"/>
      <c r="H184" s="88"/>
      <c r="I184" s="89"/>
      <c r="J184" s="47" t="str">
        <f>IF(D184="","",VLOOKUP(D184,PPRA!C:E,3,0))</f>
        <v/>
      </c>
      <c r="N184" s="47" t="str">
        <f t="shared" si="2"/>
        <v/>
      </c>
    </row>
    <row r="185" spans="3:14" ht="30" customHeight="1" x14ac:dyDescent="0.25">
      <c r="C185" s="87"/>
      <c r="D185" s="88"/>
      <c r="E185" s="88"/>
      <c r="F185" s="88" t="str">
        <f>IF(E185="","",VLOOKUP(E185,CAD_FUNC!$C$6:$E$106,3,FALSE))</f>
        <v/>
      </c>
      <c r="G185" s="88"/>
      <c r="H185" s="88"/>
      <c r="I185" s="89"/>
      <c r="J185" s="47" t="str">
        <f>IF(D185="","",VLOOKUP(D185,PPRA!C:E,3,0))</f>
        <v/>
      </c>
      <c r="N185" s="47" t="str">
        <f t="shared" si="2"/>
        <v/>
      </c>
    </row>
    <row r="186" spans="3:14" ht="30" customHeight="1" x14ac:dyDescent="0.25">
      <c r="C186" s="87"/>
      <c r="D186" s="88"/>
      <c r="E186" s="88"/>
      <c r="F186" s="88" t="str">
        <f>IF(E186="","",VLOOKUP(E186,CAD_FUNC!$C$6:$E$106,3,FALSE))</f>
        <v/>
      </c>
      <c r="G186" s="88"/>
      <c r="H186" s="88"/>
      <c r="I186" s="89"/>
      <c r="J186" s="47" t="str">
        <f>IF(D186="","",VLOOKUP(D186,PPRA!C:E,3,0))</f>
        <v/>
      </c>
      <c r="N186" s="47" t="str">
        <f t="shared" si="2"/>
        <v/>
      </c>
    </row>
    <row r="187" spans="3:14" ht="30" customHeight="1" x14ac:dyDescent="0.25">
      <c r="C187" s="87"/>
      <c r="D187" s="88"/>
      <c r="E187" s="88"/>
      <c r="F187" s="88" t="str">
        <f>IF(E187="","",VLOOKUP(E187,CAD_FUNC!$C$6:$E$106,3,FALSE))</f>
        <v/>
      </c>
      <c r="G187" s="88"/>
      <c r="H187" s="88"/>
      <c r="I187" s="89"/>
      <c r="J187" s="47" t="str">
        <f>IF(D187="","",VLOOKUP(D187,PPRA!C:E,3,0))</f>
        <v/>
      </c>
      <c r="N187" s="47" t="str">
        <f t="shared" si="2"/>
        <v/>
      </c>
    </row>
    <row r="188" spans="3:14" ht="30" customHeight="1" x14ac:dyDescent="0.25">
      <c r="C188" s="87"/>
      <c r="D188" s="88"/>
      <c r="E188" s="88"/>
      <c r="F188" s="88" t="str">
        <f>IF(E188="","",VLOOKUP(E188,CAD_FUNC!$C$6:$E$106,3,FALSE))</f>
        <v/>
      </c>
      <c r="G188" s="88"/>
      <c r="H188" s="88"/>
      <c r="I188" s="89"/>
      <c r="J188" s="47" t="str">
        <f>IF(D188="","",VLOOKUP(D188,PPRA!C:E,3,0))</f>
        <v/>
      </c>
      <c r="N188" s="47" t="str">
        <f t="shared" si="2"/>
        <v/>
      </c>
    </row>
    <row r="189" spans="3:14" ht="30" customHeight="1" x14ac:dyDescent="0.25">
      <c r="C189" s="87"/>
      <c r="D189" s="88"/>
      <c r="E189" s="88"/>
      <c r="F189" s="88" t="str">
        <f>IF(E189="","",VLOOKUP(E189,CAD_FUNC!$C$6:$E$106,3,FALSE))</f>
        <v/>
      </c>
      <c r="G189" s="88"/>
      <c r="H189" s="88"/>
      <c r="I189" s="89"/>
      <c r="J189" s="47" t="str">
        <f>IF(D189="","",VLOOKUP(D189,PPRA!C:E,3,0))</f>
        <v/>
      </c>
      <c r="N189" s="47" t="str">
        <f t="shared" si="2"/>
        <v/>
      </c>
    </row>
    <row r="190" spans="3:14" ht="30" customHeight="1" x14ac:dyDescent="0.25">
      <c r="C190" s="87"/>
      <c r="D190" s="88"/>
      <c r="E190" s="88"/>
      <c r="F190" s="88" t="str">
        <f>IF(E190="","",VLOOKUP(E190,CAD_FUNC!$C$6:$E$106,3,FALSE))</f>
        <v/>
      </c>
      <c r="G190" s="88"/>
      <c r="H190" s="88"/>
      <c r="I190" s="89"/>
      <c r="J190" s="47" t="str">
        <f>IF(D190="","",VLOOKUP(D190,PPRA!C:E,3,0))</f>
        <v/>
      </c>
      <c r="N190" s="47" t="str">
        <f t="shared" si="2"/>
        <v/>
      </c>
    </row>
    <row r="191" spans="3:14" ht="30" customHeight="1" x14ac:dyDescent="0.25">
      <c r="C191" s="87"/>
      <c r="D191" s="88"/>
      <c r="E191" s="88"/>
      <c r="F191" s="88" t="str">
        <f>IF(E191="","",VLOOKUP(E191,CAD_FUNC!$C$6:$E$106,3,FALSE))</f>
        <v/>
      </c>
      <c r="G191" s="88"/>
      <c r="H191" s="88"/>
      <c r="I191" s="89"/>
      <c r="J191" s="47" t="str">
        <f>IF(D191="","",VLOOKUP(D191,PPRA!C:E,3,0))</f>
        <v/>
      </c>
      <c r="N191" s="47" t="str">
        <f t="shared" si="2"/>
        <v/>
      </c>
    </row>
    <row r="192" spans="3:14" ht="30" customHeight="1" x14ac:dyDescent="0.25">
      <c r="C192" s="87"/>
      <c r="D192" s="88"/>
      <c r="E192" s="88"/>
      <c r="F192" s="88" t="str">
        <f>IF(E192="","",VLOOKUP(E192,CAD_FUNC!$C$6:$E$106,3,FALSE))</f>
        <v/>
      </c>
      <c r="G192" s="88"/>
      <c r="H192" s="88"/>
      <c r="I192" s="89"/>
      <c r="J192" s="47" t="str">
        <f>IF(D192="","",VLOOKUP(D192,PPRA!C:E,3,0))</f>
        <v/>
      </c>
      <c r="N192" s="47" t="str">
        <f t="shared" si="2"/>
        <v/>
      </c>
    </row>
    <row r="193" spans="3:14" ht="30" customHeight="1" x14ac:dyDescent="0.25">
      <c r="C193" s="87"/>
      <c r="D193" s="88"/>
      <c r="E193" s="88"/>
      <c r="F193" s="88" t="str">
        <f>IF(E193="","",VLOOKUP(E193,CAD_FUNC!$C$6:$E$106,3,FALSE))</f>
        <v/>
      </c>
      <c r="G193" s="88"/>
      <c r="H193" s="88"/>
      <c r="I193" s="89"/>
      <c r="J193" s="47" t="str">
        <f>IF(D193="","",VLOOKUP(D193,PPRA!C:E,3,0))</f>
        <v/>
      </c>
      <c r="N193" s="47" t="str">
        <f t="shared" si="2"/>
        <v/>
      </c>
    </row>
    <row r="194" spans="3:14" ht="30" customHeight="1" x14ac:dyDescent="0.25">
      <c r="C194" s="87"/>
      <c r="D194" s="88"/>
      <c r="E194" s="88"/>
      <c r="F194" s="88" t="str">
        <f>IF(E194="","",VLOOKUP(E194,CAD_FUNC!$C$6:$E$106,3,FALSE))</f>
        <v/>
      </c>
      <c r="G194" s="88"/>
      <c r="H194" s="88"/>
      <c r="I194" s="89"/>
      <c r="J194" s="47" t="str">
        <f>IF(D194="","",VLOOKUP(D194,PPRA!C:E,3,0))</f>
        <v/>
      </c>
      <c r="N194" s="47" t="str">
        <f t="shared" si="2"/>
        <v/>
      </c>
    </row>
    <row r="195" spans="3:14" ht="30" customHeight="1" x14ac:dyDescent="0.25">
      <c r="C195" s="87"/>
      <c r="D195" s="88"/>
      <c r="E195" s="88"/>
      <c r="F195" s="88" t="str">
        <f>IF(E195="","",VLOOKUP(E195,CAD_FUNC!$C$6:$E$106,3,FALSE))</f>
        <v/>
      </c>
      <c r="G195" s="88"/>
      <c r="H195" s="88"/>
      <c r="I195" s="89"/>
      <c r="J195" s="47" t="str">
        <f>IF(D195="","",VLOOKUP(D195,PPRA!C:E,3,0))</f>
        <v/>
      </c>
      <c r="N195" s="47" t="str">
        <f t="shared" si="2"/>
        <v/>
      </c>
    </row>
    <row r="196" spans="3:14" ht="30" customHeight="1" x14ac:dyDescent="0.25">
      <c r="C196" s="87"/>
      <c r="D196" s="88"/>
      <c r="E196" s="88"/>
      <c r="F196" s="88" t="str">
        <f>IF(E196="","",VLOOKUP(E196,CAD_FUNC!$C$6:$E$106,3,FALSE))</f>
        <v/>
      </c>
      <c r="G196" s="88"/>
      <c r="H196" s="88"/>
      <c r="I196" s="89"/>
      <c r="J196" s="47" t="str">
        <f>IF(D196="","",VLOOKUP(D196,PPRA!C:E,3,0))</f>
        <v/>
      </c>
      <c r="N196" s="47" t="str">
        <f t="shared" si="2"/>
        <v/>
      </c>
    </row>
    <row r="197" spans="3:14" ht="30" customHeight="1" x14ac:dyDescent="0.25">
      <c r="C197" s="87"/>
      <c r="D197" s="88"/>
      <c r="E197" s="88"/>
      <c r="F197" s="88" t="str">
        <f>IF(E197="","",VLOOKUP(E197,CAD_FUNC!$C$6:$E$106,3,FALSE))</f>
        <v/>
      </c>
      <c r="G197" s="88"/>
      <c r="H197" s="88"/>
      <c r="I197" s="89"/>
      <c r="J197" s="47" t="str">
        <f>IF(D197="","",VLOOKUP(D197,PPRA!C:E,3,0))</f>
        <v/>
      </c>
      <c r="N197" s="47" t="str">
        <f t="shared" si="2"/>
        <v/>
      </c>
    </row>
    <row r="198" spans="3:14" ht="30" customHeight="1" x14ac:dyDescent="0.25">
      <c r="C198" s="87"/>
      <c r="D198" s="88"/>
      <c r="E198" s="88"/>
      <c r="F198" s="88" t="str">
        <f>IF(E198="","",VLOOKUP(E198,CAD_FUNC!$C$6:$E$106,3,FALSE))</f>
        <v/>
      </c>
      <c r="G198" s="88"/>
      <c r="H198" s="88"/>
      <c r="I198" s="89"/>
      <c r="J198" s="47" t="str">
        <f>IF(D198="","",VLOOKUP(D198,PPRA!C:E,3,0))</f>
        <v/>
      </c>
      <c r="N198" s="47" t="str">
        <f t="shared" si="2"/>
        <v/>
      </c>
    </row>
    <row r="199" spans="3:14" ht="30" customHeight="1" x14ac:dyDescent="0.25">
      <c r="C199" s="87"/>
      <c r="D199" s="88"/>
      <c r="E199" s="88"/>
      <c r="F199" s="88" t="str">
        <f>IF(E199="","",VLOOKUP(E199,CAD_FUNC!$C$6:$E$106,3,FALSE))</f>
        <v/>
      </c>
      <c r="G199" s="88"/>
      <c r="H199" s="88"/>
      <c r="I199" s="89"/>
      <c r="J199" s="47" t="str">
        <f>IF(D199="","",VLOOKUP(D199,PPRA!C:E,3,0))</f>
        <v/>
      </c>
      <c r="N199" s="47" t="str">
        <f t="shared" ref="N199:N262" si="3">IF(C199="","",VLOOKUP(MONTH(C199),$K$6:$L$17,2,FALSE))</f>
        <v/>
      </c>
    </row>
    <row r="200" spans="3:14" ht="30" customHeight="1" x14ac:dyDescent="0.25">
      <c r="C200" s="87"/>
      <c r="D200" s="88"/>
      <c r="E200" s="88"/>
      <c r="F200" s="88" t="str">
        <f>IF(E200="","",VLOOKUP(E200,CAD_FUNC!$C$6:$E$106,3,FALSE))</f>
        <v/>
      </c>
      <c r="G200" s="88"/>
      <c r="H200" s="88"/>
      <c r="I200" s="89"/>
      <c r="J200" s="47" t="str">
        <f>IF(D200="","",VLOOKUP(D200,PPRA!C:E,3,0))</f>
        <v/>
      </c>
      <c r="N200" s="47" t="str">
        <f t="shared" si="3"/>
        <v/>
      </c>
    </row>
    <row r="201" spans="3:14" ht="30" customHeight="1" x14ac:dyDescent="0.25">
      <c r="C201" s="87"/>
      <c r="D201" s="88"/>
      <c r="E201" s="88"/>
      <c r="F201" s="88" t="str">
        <f>IF(E201="","",VLOOKUP(E201,CAD_FUNC!$C$6:$E$106,3,FALSE))</f>
        <v/>
      </c>
      <c r="G201" s="88"/>
      <c r="H201" s="88"/>
      <c r="I201" s="89"/>
      <c r="J201" s="47" t="str">
        <f>IF(D201="","",VLOOKUP(D201,PPRA!C:E,3,0))</f>
        <v/>
      </c>
      <c r="N201" s="47" t="str">
        <f t="shared" si="3"/>
        <v/>
      </c>
    </row>
    <row r="202" spans="3:14" ht="30" customHeight="1" x14ac:dyDescent="0.25">
      <c r="C202" s="87"/>
      <c r="D202" s="88"/>
      <c r="E202" s="88"/>
      <c r="F202" s="88" t="str">
        <f>IF(E202="","",VLOOKUP(E202,CAD_FUNC!$C$6:$E$106,3,FALSE))</f>
        <v/>
      </c>
      <c r="G202" s="88"/>
      <c r="H202" s="88"/>
      <c r="I202" s="89"/>
      <c r="J202" s="47" t="str">
        <f>IF(D202="","",VLOOKUP(D202,PPRA!C:E,3,0))</f>
        <v/>
      </c>
      <c r="N202" s="47" t="str">
        <f t="shared" si="3"/>
        <v/>
      </c>
    </row>
    <row r="203" spans="3:14" ht="30" customHeight="1" x14ac:dyDescent="0.25">
      <c r="C203" s="87"/>
      <c r="D203" s="88"/>
      <c r="E203" s="88"/>
      <c r="F203" s="88" t="str">
        <f>IF(E203="","",VLOOKUP(E203,CAD_FUNC!$C$6:$E$106,3,FALSE))</f>
        <v/>
      </c>
      <c r="G203" s="88"/>
      <c r="H203" s="88"/>
      <c r="I203" s="89"/>
      <c r="J203" s="47" t="str">
        <f>IF(D203="","",VLOOKUP(D203,PPRA!C:E,3,0))</f>
        <v/>
      </c>
      <c r="N203" s="47" t="str">
        <f t="shared" si="3"/>
        <v/>
      </c>
    </row>
    <row r="204" spans="3:14" ht="30" customHeight="1" x14ac:dyDescent="0.25">
      <c r="C204" s="87"/>
      <c r="D204" s="88"/>
      <c r="E204" s="88"/>
      <c r="F204" s="88" t="str">
        <f>IF(E204="","",VLOOKUP(E204,CAD_FUNC!$C$6:$E$106,3,FALSE))</f>
        <v/>
      </c>
      <c r="G204" s="88"/>
      <c r="H204" s="88"/>
      <c r="I204" s="89"/>
      <c r="J204" s="47" t="str">
        <f>IF(D204="","",VLOOKUP(D204,PPRA!C:E,3,0))</f>
        <v/>
      </c>
      <c r="N204" s="47" t="str">
        <f t="shared" si="3"/>
        <v/>
      </c>
    </row>
    <row r="205" spans="3:14" ht="30" customHeight="1" x14ac:dyDescent="0.25">
      <c r="C205" s="87"/>
      <c r="D205" s="88"/>
      <c r="E205" s="88"/>
      <c r="F205" s="88" t="str">
        <f>IF(E205="","",VLOOKUP(E205,CAD_FUNC!$C$6:$E$106,3,FALSE))</f>
        <v/>
      </c>
      <c r="G205" s="88"/>
      <c r="H205" s="88"/>
      <c r="I205" s="89"/>
      <c r="J205" s="47" t="str">
        <f>IF(D205="","",VLOOKUP(D205,PPRA!C:E,3,0))</f>
        <v/>
      </c>
      <c r="N205" s="47" t="str">
        <f t="shared" si="3"/>
        <v/>
      </c>
    </row>
    <row r="206" spans="3:14" ht="30" customHeight="1" x14ac:dyDescent="0.25">
      <c r="C206" s="87"/>
      <c r="D206" s="88"/>
      <c r="E206" s="88"/>
      <c r="F206" s="88" t="str">
        <f>IF(E206="","",VLOOKUP(E206,CAD_FUNC!$C$6:$E$106,3,FALSE))</f>
        <v/>
      </c>
      <c r="G206" s="88"/>
      <c r="H206" s="88"/>
      <c r="I206" s="89"/>
      <c r="J206" s="47" t="str">
        <f>IF(D206="","",VLOOKUP(D206,PPRA!C:E,3,0))</f>
        <v/>
      </c>
      <c r="N206" s="47" t="str">
        <f t="shared" si="3"/>
        <v/>
      </c>
    </row>
    <row r="207" spans="3:14" ht="30" customHeight="1" x14ac:dyDescent="0.25">
      <c r="C207" s="87"/>
      <c r="D207" s="88"/>
      <c r="E207" s="88"/>
      <c r="F207" s="88" t="str">
        <f>IF(E207="","",VLOOKUP(E207,CAD_FUNC!$C$6:$E$106,3,FALSE))</f>
        <v/>
      </c>
      <c r="G207" s="88"/>
      <c r="H207" s="88"/>
      <c r="I207" s="89"/>
      <c r="J207" s="47" t="str">
        <f>IF(D207="","",VLOOKUP(D207,PPRA!C:E,3,0))</f>
        <v/>
      </c>
      <c r="N207" s="47" t="str">
        <f t="shared" si="3"/>
        <v/>
      </c>
    </row>
    <row r="208" spans="3:14" ht="30" customHeight="1" x14ac:dyDescent="0.25">
      <c r="C208" s="87"/>
      <c r="D208" s="88"/>
      <c r="E208" s="88"/>
      <c r="F208" s="88" t="str">
        <f>IF(E208="","",VLOOKUP(E208,CAD_FUNC!$C$6:$E$106,3,FALSE))</f>
        <v/>
      </c>
      <c r="G208" s="88"/>
      <c r="H208" s="88"/>
      <c r="I208" s="89"/>
      <c r="J208" s="47" t="str">
        <f>IF(D208="","",VLOOKUP(D208,PPRA!C:E,3,0))</f>
        <v/>
      </c>
      <c r="N208" s="47" t="str">
        <f t="shared" si="3"/>
        <v/>
      </c>
    </row>
    <row r="209" spans="3:14" ht="30" customHeight="1" x14ac:dyDescent="0.25">
      <c r="C209" s="87"/>
      <c r="D209" s="88"/>
      <c r="E209" s="88"/>
      <c r="F209" s="88" t="str">
        <f>IF(E209="","",VLOOKUP(E209,CAD_FUNC!$C$6:$E$106,3,FALSE))</f>
        <v/>
      </c>
      <c r="G209" s="88"/>
      <c r="H209" s="88"/>
      <c r="I209" s="89"/>
      <c r="J209" s="47" t="str">
        <f>IF(D209="","",VLOOKUP(D209,PPRA!C:E,3,0))</f>
        <v/>
      </c>
      <c r="N209" s="47" t="str">
        <f t="shared" si="3"/>
        <v/>
      </c>
    </row>
    <row r="210" spans="3:14" ht="30" customHeight="1" x14ac:dyDescent="0.25">
      <c r="C210" s="87"/>
      <c r="D210" s="88"/>
      <c r="E210" s="88"/>
      <c r="F210" s="88" t="str">
        <f>IF(E210="","",VLOOKUP(E210,CAD_FUNC!$C$6:$E$106,3,FALSE))</f>
        <v/>
      </c>
      <c r="G210" s="88"/>
      <c r="H210" s="88"/>
      <c r="I210" s="89"/>
      <c r="J210" s="47" t="str">
        <f>IF(D210="","",VLOOKUP(D210,PPRA!C:E,3,0))</f>
        <v/>
      </c>
      <c r="N210" s="47" t="str">
        <f t="shared" si="3"/>
        <v/>
      </c>
    </row>
    <row r="211" spans="3:14" ht="30" customHeight="1" x14ac:dyDescent="0.25">
      <c r="C211" s="87"/>
      <c r="D211" s="88"/>
      <c r="E211" s="88"/>
      <c r="F211" s="88" t="str">
        <f>IF(E211="","",VLOOKUP(E211,CAD_FUNC!$C$6:$E$106,3,FALSE))</f>
        <v/>
      </c>
      <c r="G211" s="88"/>
      <c r="H211" s="88"/>
      <c r="I211" s="89"/>
      <c r="J211" s="47" t="str">
        <f>IF(D211="","",VLOOKUP(D211,PPRA!C:E,3,0))</f>
        <v/>
      </c>
      <c r="N211" s="47" t="str">
        <f t="shared" si="3"/>
        <v/>
      </c>
    </row>
    <row r="212" spans="3:14" ht="30" customHeight="1" x14ac:dyDescent="0.25">
      <c r="C212" s="87"/>
      <c r="D212" s="88"/>
      <c r="E212" s="88"/>
      <c r="F212" s="88" t="str">
        <f>IF(E212="","",VLOOKUP(E212,CAD_FUNC!$C$6:$E$106,3,FALSE))</f>
        <v/>
      </c>
      <c r="G212" s="88"/>
      <c r="H212" s="88"/>
      <c r="I212" s="89"/>
      <c r="J212" s="47" t="str">
        <f>IF(D212="","",VLOOKUP(D212,PPRA!C:E,3,0))</f>
        <v/>
      </c>
      <c r="N212" s="47" t="str">
        <f t="shared" si="3"/>
        <v/>
      </c>
    </row>
    <row r="213" spans="3:14" ht="30" customHeight="1" x14ac:dyDescent="0.25">
      <c r="C213" s="87"/>
      <c r="D213" s="88"/>
      <c r="E213" s="88"/>
      <c r="F213" s="88" t="str">
        <f>IF(E213="","",VLOOKUP(E213,CAD_FUNC!$C$6:$E$106,3,FALSE))</f>
        <v/>
      </c>
      <c r="G213" s="88"/>
      <c r="H213" s="88"/>
      <c r="I213" s="89"/>
      <c r="J213" s="47" t="str">
        <f>IF(D213="","",VLOOKUP(D213,PPRA!C:E,3,0))</f>
        <v/>
      </c>
      <c r="N213" s="47" t="str">
        <f t="shared" si="3"/>
        <v/>
      </c>
    </row>
    <row r="214" spans="3:14" ht="30" customHeight="1" x14ac:dyDescent="0.25">
      <c r="C214" s="87"/>
      <c r="D214" s="88"/>
      <c r="E214" s="88"/>
      <c r="F214" s="88" t="str">
        <f>IF(E214="","",VLOOKUP(E214,CAD_FUNC!$C$6:$E$106,3,FALSE))</f>
        <v/>
      </c>
      <c r="G214" s="88"/>
      <c r="H214" s="88"/>
      <c r="I214" s="89"/>
      <c r="J214" s="47" t="str">
        <f>IF(D214="","",VLOOKUP(D214,PPRA!C:E,3,0))</f>
        <v/>
      </c>
      <c r="N214" s="47" t="str">
        <f t="shared" si="3"/>
        <v/>
      </c>
    </row>
    <row r="215" spans="3:14" ht="30" customHeight="1" x14ac:dyDescent="0.25">
      <c r="C215" s="87"/>
      <c r="D215" s="88"/>
      <c r="E215" s="88"/>
      <c r="F215" s="88" t="str">
        <f>IF(E215="","",VLOOKUP(E215,CAD_FUNC!$C$6:$E$106,3,FALSE))</f>
        <v/>
      </c>
      <c r="G215" s="88"/>
      <c r="H215" s="88"/>
      <c r="I215" s="89"/>
      <c r="J215" s="47" t="str">
        <f>IF(D215="","",VLOOKUP(D215,PPRA!C:E,3,0))</f>
        <v/>
      </c>
      <c r="N215" s="47" t="str">
        <f t="shared" si="3"/>
        <v/>
      </c>
    </row>
    <row r="216" spans="3:14" ht="30" customHeight="1" x14ac:dyDescent="0.25">
      <c r="C216" s="87"/>
      <c r="D216" s="88"/>
      <c r="E216" s="88"/>
      <c r="F216" s="88" t="str">
        <f>IF(E216="","",VLOOKUP(E216,CAD_FUNC!$C$6:$E$106,3,FALSE))</f>
        <v/>
      </c>
      <c r="G216" s="88"/>
      <c r="H216" s="88"/>
      <c r="I216" s="89"/>
      <c r="J216" s="47" t="str">
        <f>IF(D216="","",VLOOKUP(D216,PPRA!C:E,3,0))</f>
        <v/>
      </c>
      <c r="N216" s="47" t="str">
        <f t="shared" si="3"/>
        <v/>
      </c>
    </row>
    <row r="217" spans="3:14" ht="30" customHeight="1" x14ac:dyDescent="0.25">
      <c r="C217" s="87"/>
      <c r="D217" s="88"/>
      <c r="E217" s="88"/>
      <c r="F217" s="88" t="str">
        <f>IF(E217="","",VLOOKUP(E217,CAD_FUNC!$C$6:$E$106,3,FALSE))</f>
        <v/>
      </c>
      <c r="G217" s="88"/>
      <c r="H217" s="88"/>
      <c r="I217" s="89"/>
      <c r="J217" s="47" t="str">
        <f>IF(D217="","",VLOOKUP(D217,PPRA!C:E,3,0))</f>
        <v/>
      </c>
      <c r="N217" s="47" t="str">
        <f t="shared" si="3"/>
        <v/>
      </c>
    </row>
    <row r="218" spans="3:14" ht="30" customHeight="1" x14ac:dyDescent="0.25">
      <c r="C218" s="87"/>
      <c r="D218" s="88"/>
      <c r="E218" s="88"/>
      <c r="F218" s="88" t="str">
        <f>IF(E218="","",VLOOKUP(E218,CAD_FUNC!$C$6:$E$106,3,FALSE))</f>
        <v/>
      </c>
      <c r="G218" s="88"/>
      <c r="H218" s="88"/>
      <c r="I218" s="89"/>
      <c r="J218" s="47" t="str">
        <f>IF(D218="","",VLOOKUP(D218,PPRA!C:E,3,0))</f>
        <v/>
      </c>
      <c r="N218" s="47" t="str">
        <f t="shared" si="3"/>
        <v/>
      </c>
    </row>
    <row r="219" spans="3:14" ht="30" customHeight="1" x14ac:dyDescent="0.25">
      <c r="C219" s="87"/>
      <c r="D219" s="88"/>
      <c r="E219" s="88"/>
      <c r="F219" s="88" t="str">
        <f>IF(E219="","",VLOOKUP(E219,CAD_FUNC!$C$6:$E$106,3,FALSE))</f>
        <v/>
      </c>
      <c r="G219" s="88"/>
      <c r="H219" s="88"/>
      <c r="I219" s="89"/>
      <c r="J219" s="47" t="str">
        <f>IF(D219="","",VLOOKUP(D219,PPRA!C:E,3,0))</f>
        <v/>
      </c>
      <c r="N219" s="47" t="str">
        <f t="shared" si="3"/>
        <v/>
      </c>
    </row>
    <row r="220" spans="3:14" ht="30" customHeight="1" x14ac:dyDescent="0.25">
      <c r="C220" s="87"/>
      <c r="D220" s="88"/>
      <c r="E220" s="88"/>
      <c r="F220" s="88" t="str">
        <f>IF(E220="","",VLOOKUP(E220,CAD_FUNC!$C$6:$E$106,3,FALSE))</f>
        <v/>
      </c>
      <c r="G220" s="88"/>
      <c r="H220" s="88"/>
      <c r="I220" s="89"/>
      <c r="J220" s="47" t="str">
        <f>IF(D220="","",VLOOKUP(D220,PPRA!C:E,3,0))</f>
        <v/>
      </c>
      <c r="N220" s="47" t="str">
        <f t="shared" si="3"/>
        <v/>
      </c>
    </row>
    <row r="221" spans="3:14" ht="30" customHeight="1" x14ac:dyDescent="0.25">
      <c r="C221" s="87"/>
      <c r="D221" s="88"/>
      <c r="E221" s="88"/>
      <c r="F221" s="88" t="str">
        <f>IF(E221="","",VLOOKUP(E221,CAD_FUNC!$C$6:$E$106,3,FALSE))</f>
        <v/>
      </c>
      <c r="G221" s="88"/>
      <c r="H221" s="88"/>
      <c r="I221" s="89"/>
      <c r="J221" s="47" t="str">
        <f>IF(D221="","",VLOOKUP(D221,PPRA!C:E,3,0))</f>
        <v/>
      </c>
      <c r="N221" s="47" t="str">
        <f t="shared" si="3"/>
        <v/>
      </c>
    </row>
    <row r="222" spans="3:14" ht="30" customHeight="1" x14ac:dyDescent="0.25">
      <c r="C222" s="87"/>
      <c r="D222" s="88"/>
      <c r="E222" s="88"/>
      <c r="F222" s="88" t="str">
        <f>IF(E222="","",VLOOKUP(E222,CAD_FUNC!$C$6:$E$106,3,FALSE))</f>
        <v/>
      </c>
      <c r="G222" s="88"/>
      <c r="H222" s="88"/>
      <c r="I222" s="89"/>
      <c r="J222" s="47" t="str">
        <f>IF(D222="","",VLOOKUP(D222,PPRA!C:E,3,0))</f>
        <v/>
      </c>
      <c r="N222" s="47" t="str">
        <f t="shared" si="3"/>
        <v/>
      </c>
    </row>
    <row r="223" spans="3:14" ht="30" customHeight="1" x14ac:dyDescent="0.25">
      <c r="C223" s="87"/>
      <c r="D223" s="88"/>
      <c r="E223" s="88"/>
      <c r="F223" s="88" t="str">
        <f>IF(E223="","",VLOOKUP(E223,CAD_FUNC!$C$6:$E$106,3,FALSE))</f>
        <v/>
      </c>
      <c r="G223" s="88"/>
      <c r="H223" s="88"/>
      <c r="I223" s="89"/>
      <c r="J223" s="47" t="str">
        <f>IF(D223="","",VLOOKUP(D223,PPRA!C:E,3,0))</f>
        <v/>
      </c>
      <c r="N223" s="47" t="str">
        <f t="shared" si="3"/>
        <v/>
      </c>
    </row>
    <row r="224" spans="3:14" ht="30" customHeight="1" x14ac:dyDescent="0.25">
      <c r="C224" s="87"/>
      <c r="D224" s="88"/>
      <c r="E224" s="88"/>
      <c r="F224" s="88" t="str">
        <f>IF(E224="","",VLOOKUP(E224,CAD_FUNC!$C$6:$E$106,3,FALSE))</f>
        <v/>
      </c>
      <c r="G224" s="88"/>
      <c r="H224" s="88"/>
      <c r="I224" s="89"/>
      <c r="J224" s="47" t="str">
        <f>IF(D224="","",VLOOKUP(D224,PPRA!C:E,3,0))</f>
        <v/>
      </c>
      <c r="N224" s="47" t="str">
        <f t="shared" si="3"/>
        <v/>
      </c>
    </row>
    <row r="225" spans="3:14" ht="30" customHeight="1" x14ac:dyDescent="0.25">
      <c r="C225" s="87"/>
      <c r="D225" s="88"/>
      <c r="E225" s="88"/>
      <c r="F225" s="88" t="str">
        <f>IF(E225="","",VLOOKUP(E225,CAD_FUNC!$C$6:$E$106,3,FALSE))</f>
        <v/>
      </c>
      <c r="G225" s="88"/>
      <c r="H225" s="88"/>
      <c r="I225" s="89"/>
      <c r="J225" s="47" t="str">
        <f>IF(D225="","",VLOOKUP(D225,PPRA!C:E,3,0))</f>
        <v/>
      </c>
      <c r="N225" s="47" t="str">
        <f t="shared" si="3"/>
        <v/>
      </c>
    </row>
    <row r="226" spans="3:14" ht="30" customHeight="1" x14ac:dyDescent="0.25">
      <c r="C226" s="87"/>
      <c r="D226" s="88"/>
      <c r="E226" s="88"/>
      <c r="F226" s="88" t="str">
        <f>IF(E226="","",VLOOKUP(E226,CAD_FUNC!$C$6:$E$106,3,FALSE))</f>
        <v/>
      </c>
      <c r="G226" s="88"/>
      <c r="H226" s="88"/>
      <c r="I226" s="89"/>
      <c r="J226" s="47" t="str">
        <f>IF(D226="","",VLOOKUP(D226,PPRA!C:E,3,0))</f>
        <v/>
      </c>
      <c r="N226" s="47" t="str">
        <f t="shared" si="3"/>
        <v/>
      </c>
    </row>
    <row r="227" spans="3:14" ht="30" customHeight="1" x14ac:dyDescent="0.25">
      <c r="C227" s="87"/>
      <c r="D227" s="88"/>
      <c r="E227" s="88"/>
      <c r="F227" s="88" t="str">
        <f>IF(E227="","",VLOOKUP(E227,CAD_FUNC!$C$6:$E$106,3,FALSE))</f>
        <v/>
      </c>
      <c r="G227" s="88"/>
      <c r="H227" s="88"/>
      <c r="I227" s="89"/>
      <c r="J227" s="47" t="str">
        <f>IF(D227="","",VLOOKUP(D227,PPRA!C:E,3,0))</f>
        <v/>
      </c>
      <c r="N227" s="47" t="str">
        <f t="shared" si="3"/>
        <v/>
      </c>
    </row>
    <row r="228" spans="3:14" ht="30" customHeight="1" x14ac:dyDescent="0.25">
      <c r="C228" s="87"/>
      <c r="D228" s="88"/>
      <c r="E228" s="88"/>
      <c r="F228" s="88" t="str">
        <f>IF(E228="","",VLOOKUP(E228,CAD_FUNC!$C$6:$E$106,3,FALSE))</f>
        <v/>
      </c>
      <c r="G228" s="88"/>
      <c r="H228" s="88"/>
      <c r="I228" s="89"/>
      <c r="J228" s="47" t="str">
        <f>IF(D228="","",VLOOKUP(D228,PPRA!C:E,3,0))</f>
        <v/>
      </c>
      <c r="N228" s="47" t="str">
        <f t="shared" si="3"/>
        <v/>
      </c>
    </row>
    <row r="229" spans="3:14" ht="30" customHeight="1" x14ac:dyDescent="0.25">
      <c r="C229" s="87"/>
      <c r="D229" s="88"/>
      <c r="E229" s="88"/>
      <c r="F229" s="88" t="str">
        <f>IF(E229="","",VLOOKUP(E229,CAD_FUNC!$C$6:$E$106,3,FALSE))</f>
        <v/>
      </c>
      <c r="G229" s="88"/>
      <c r="H229" s="88"/>
      <c r="I229" s="89"/>
      <c r="J229" s="47" t="str">
        <f>IF(D229="","",VLOOKUP(D229,PPRA!C:E,3,0))</f>
        <v/>
      </c>
      <c r="N229" s="47" t="str">
        <f t="shared" si="3"/>
        <v/>
      </c>
    </row>
    <row r="230" spans="3:14" ht="30" customHeight="1" x14ac:dyDescent="0.25">
      <c r="C230" s="87"/>
      <c r="D230" s="88"/>
      <c r="E230" s="88"/>
      <c r="F230" s="88" t="str">
        <f>IF(E230="","",VLOOKUP(E230,CAD_FUNC!$C$6:$E$106,3,FALSE))</f>
        <v/>
      </c>
      <c r="G230" s="88"/>
      <c r="H230" s="88"/>
      <c r="I230" s="89"/>
      <c r="J230" s="47" t="str">
        <f>IF(D230="","",VLOOKUP(D230,PPRA!C:E,3,0))</f>
        <v/>
      </c>
      <c r="N230" s="47" t="str">
        <f t="shared" si="3"/>
        <v/>
      </c>
    </row>
    <row r="231" spans="3:14" ht="30" customHeight="1" x14ac:dyDescent="0.25">
      <c r="C231" s="87"/>
      <c r="D231" s="88"/>
      <c r="E231" s="88"/>
      <c r="F231" s="88" t="str">
        <f>IF(E231="","",VLOOKUP(E231,CAD_FUNC!$C$6:$E$106,3,FALSE))</f>
        <v/>
      </c>
      <c r="G231" s="88"/>
      <c r="H231" s="88"/>
      <c r="I231" s="89"/>
      <c r="J231" s="47" t="str">
        <f>IF(D231="","",VLOOKUP(D231,PPRA!C:E,3,0))</f>
        <v/>
      </c>
      <c r="N231" s="47" t="str">
        <f t="shared" si="3"/>
        <v/>
      </c>
    </row>
    <row r="232" spans="3:14" ht="30" customHeight="1" x14ac:dyDescent="0.25">
      <c r="C232" s="87"/>
      <c r="D232" s="88"/>
      <c r="E232" s="88"/>
      <c r="F232" s="88" t="str">
        <f>IF(E232="","",VLOOKUP(E232,CAD_FUNC!$C$6:$E$106,3,FALSE))</f>
        <v/>
      </c>
      <c r="G232" s="88"/>
      <c r="H232" s="88"/>
      <c r="I232" s="89"/>
      <c r="J232" s="47" t="str">
        <f>IF(D232="","",VLOOKUP(D232,PPRA!C:E,3,0))</f>
        <v/>
      </c>
      <c r="N232" s="47" t="str">
        <f t="shared" si="3"/>
        <v/>
      </c>
    </row>
    <row r="233" spans="3:14" ht="30" customHeight="1" x14ac:dyDescent="0.25">
      <c r="C233" s="87"/>
      <c r="D233" s="88"/>
      <c r="E233" s="88"/>
      <c r="F233" s="88" t="str">
        <f>IF(E233="","",VLOOKUP(E233,CAD_FUNC!$C$6:$E$106,3,FALSE))</f>
        <v/>
      </c>
      <c r="G233" s="88"/>
      <c r="H233" s="88"/>
      <c r="I233" s="89"/>
      <c r="J233" s="47" t="str">
        <f>IF(D233="","",VLOOKUP(D233,PPRA!C:E,3,0))</f>
        <v/>
      </c>
      <c r="N233" s="47" t="str">
        <f t="shared" si="3"/>
        <v/>
      </c>
    </row>
    <row r="234" spans="3:14" ht="30" customHeight="1" x14ac:dyDescent="0.25">
      <c r="C234" s="87"/>
      <c r="D234" s="88"/>
      <c r="E234" s="88"/>
      <c r="F234" s="88" t="str">
        <f>IF(E234="","",VLOOKUP(E234,CAD_FUNC!$C$6:$E$106,3,FALSE))</f>
        <v/>
      </c>
      <c r="G234" s="88"/>
      <c r="H234" s="88"/>
      <c r="I234" s="89"/>
      <c r="J234" s="47" t="str">
        <f>IF(D234="","",VLOOKUP(D234,PPRA!C:E,3,0))</f>
        <v/>
      </c>
      <c r="N234" s="47" t="str">
        <f t="shared" si="3"/>
        <v/>
      </c>
    </row>
    <row r="235" spans="3:14" ht="30" customHeight="1" x14ac:dyDescent="0.25">
      <c r="C235" s="87"/>
      <c r="D235" s="88"/>
      <c r="E235" s="88"/>
      <c r="F235" s="88" t="str">
        <f>IF(E235="","",VLOOKUP(E235,CAD_FUNC!$C$6:$E$106,3,FALSE))</f>
        <v/>
      </c>
      <c r="G235" s="88"/>
      <c r="H235" s="88"/>
      <c r="I235" s="89"/>
      <c r="J235" s="47" t="str">
        <f>IF(D235="","",VLOOKUP(D235,PPRA!C:E,3,0))</f>
        <v/>
      </c>
      <c r="N235" s="47" t="str">
        <f t="shared" si="3"/>
        <v/>
      </c>
    </row>
    <row r="236" spans="3:14" ht="30" customHeight="1" x14ac:dyDescent="0.25">
      <c r="C236" s="87"/>
      <c r="D236" s="88"/>
      <c r="E236" s="88"/>
      <c r="F236" s="88" t="str">
        <f>IF(E236="","",VLOOKUP(E236,CAD_FUNC!$C$6:$E$106,3,FALSE))</f>
        <v/>
      </c>
      <c r="G236" s="88"/>
      <c r="H236" s="88"/>
      <c r="I236" s="89"/>
      <c r="J236" s="47" t="str">
        <f>IF(D236="","",VLOOKUP(D236,PPRA!C:E,3,0))</f>
        <v/>
      </c>
      <c r="N236" s="47" t="str">
        <f t="shared" si="3"/>
        <v/>
      </c>
    </row>
    <row r="237" spans="3:14" ht="30" customHeight="1" x14ac:dyDescent="0.25">
      <c r="C237" s="87"/>
      <c r="D237" s="88"/>
      <c r="E237" s="88"/>
      <c r="F237" s="88" t="str">
        <f>IF(E237="","",VLOOKUP(E237,CAD_FUNC!$C$6:$E$106,3,FALSE))</f>
        <v/>
      </c>
      <c r="G237" s="88"/>
      <c r="H237" s="88"/>
      <c r="I237" s="89"/>
      <c r="J237" s="47" t="str">
        <f>IF(D237="","",VLOOKUP(D237,PPRA!C:E,3,0))</f>
        <v/>
      </c>
      <c r="N237" s="47" t="str">
        <f t="shared" si="3"/>
        <v/>
      </c>
    </row>
    <row r="238" spans="3:14" ht="30" customHeight="1" x14ac:dyDescent="0.25">
      <c r="C238" s="87"/>
      <c r="D238" s="88"/>
      <c r="E238" s="88"/>
      <c r="F238" s="88" t="str">
        <f>IF(E238="","",VLOOKUP(E238,CAD_FUNC!$C$6:$E$106,3,FALSE))</f>
        <v/>
      </c>
      <c r="G238" s="88"/>
      <c r="H238" s="88"/>
      <c r="I238" s="89"/>
      <c r="J238" s="47" t="str">
        <f>IF(D238="","",VLOOKUP(D238,PPRA!C:E,3,0))</f>
        <v/>
      </c>
      <c r="N238" s="47" t="str">
        <f t="shared" si="3"/>
        <v/>
      </c>
    </row>
    <row r="239" spans="3:14" ht="30" customHeight="1" x14ac:dyDescent="0.25">
      <c r="C239" s="87"/>
      <c r="D239" s="88"/>
      <c r="E239" s="88"/>
      <c r="F239" s="88" t="str">
        <f>IF(E239="","",VLOOKUP(E239,CAD_FUNC!$C$6:$E$106,3,FALSE))</f>
        <v/>
      </c>
      <c r="G239" s="88"/>
      <c r="H239" s="88"/>
      <c r="I239" s="89"/>
      <c r="J239" s="47" t="str">
        <f>IF(D239="","",VLOOKUP(D239,PPRA!C:E,3,0))</f>
        <v/>
      </c>
      <c r="N239" s="47" t="str">
        <f t="shared" si="3"/>
        <v/>
      </c>
    </row>
    <row r="240" spans="3:14" ht="30" customHeight="1" x14ac:dyDescent="0.25">
      <c r="C240" s="87"/>
      <c r="D240" s="88"/>
      <c r="E240" s="88"/>
      <c r="F240" s="88" t="str">
        <f>IF(E240="","",VLOOKUP(E240,CAD_FUNC!$C$6:$E$106,3,FALSE))</f>
        <v/>
      </c>
      <c r="G240" s="88"/>
      <c r="H240" s="88"/>
      <c r="I240" s="89"/>
      <c r="J240" s="47" t="str">
        <f>IF(D240="","",VLOOKUP(D240,PPRA!C:E,3,0))</f>
        <v/>
      </c>
      <c r="N240" s="47" t="str">
        <f t="shared" si="3"/>
        <v/>
      </c>
    </row>
    <row r="241" spans="3:14" ht="30" customHeight="1" x14ac:dyDescent="0.25">
      <c r="C241" s="87"/>
      <c r="D241" s="88"/>
      <c r="E241" s="88"/>
      <c r="F241" s="88" t="str">
        <f>IF(E241="","",VLOOKUP(E241,CAD_FUNC!$C$6:$E$106,3,FALSE))</f>
        <v/>
      </c>
      <c r="G241" s="88"/>
      <c r="H241" s="88"/>
      <c r="I241" s="89"/>
      <c r="J241" s="47" t="str">
        <f>IF(D241="","",VLOOKUP(D241,PPRA!C:E,3,0))</f>
        <v/>
      </c>
      <c r="N241" s="47" t="str">
        <f t="shared" si="3"/>
        <v/>
      </c>
    </row>
    <row r="242" spans="3:14" ht="30" customHeight="1" x14ac:dyDescent="0.25">
      <c r="C242" s="87"/>
      <c r="D242" s="88"/>
      <c r="E242" s="88"/>
      <c r="F242" s="88" t="str">
        <f>IF(E242="","",VLOOKUP(E242,CAD_FUNC!$C$6:$E$106,3,FALSE))</f>
        <v/>
      </c>
      <c r="G242" s="88"/>
      <c r="H242" s="88"/>
      <c r="I242" s="89"/>
      <c r="J242" s="47" t="str">
        <f>IF(D242="","",VLOOKUP(D242,PPRA!C:E,3,0))</f>
        <v/>
      </c>
      <c r="N242" s="47" t="str">
        <f t="shared" si="3"/>
        <v/>
      </c>
    </row>
    <row r="243" spans="3:14" ht="30" customHeight="1" x14ac:dyDescent="0.25">
      <c r="C243" s="87"/>
      <c r="D243" s="88"/>
      <c r="E243" s="88"/>
      <c r="F243" s="88" t="str">
        <f>IF(E243="","",VLOOKUP(E243,CAD_FUNC!$C$6:$E$106,3,FALSE))</f>
        <v/>
      </c>
      <c r="G243" s="88"/>
      <c r="H243" s="88"/>
      <c r="I243" s="89"/>
      <c r="J243" s="47" t="str">
        <f>IF(D243="","",VLOOKUP(D243,PPRA!C:E,3,0))</f>
        <v/>
      </c>
      <c r="N243" s="47" t="str">
        <f t="shared" si="3"/>
        <v/>
      </c>
    </row>
    <row r="244" spans="3:14" ht="30" customHeight="1" x14ac:dyDescent="0.25">
      <c r="C244" s="87"/>
      <c r="D244" s="88"/>
      <c r="E244" s="88"/>
      <c r="F244" s="88" t="str">
        <f>IF(E244="","",VLOOKUP(E244,CAD_FUNC!$C$6:$E$106,3,FALSE))</f>
        <v/>
      </c>
      <c r="G244" s="88"/>
      <c r="H244" s="88"/>
      <c r="I244" s="89"/>
      <c r="J244" s="47" t="str">
        <f>IF(D244="","",VLOOKUP(D244,PPRA!C:E,3,0))</f>
        <v/>
      </c>
      <c r="N244" s="47" t="str">
        <f t="shared" si="3"/>
        <v/>
      </c>
    </row>
    <row r="245" spans="3:14" ht="30" customHeight="1" x14ac:dyDescent="0.25">
      <c r="C245" s="87"/>
      <c r="D245" s="88"/>
      <c r="E245" s="88"/>
      <c r="F245" s="88" t="str">
        <f>IF(E245="","",VLOOKUP(E245,CAD_FUNC!$C$6:$E$106,3,FALSE))</f>
        <v/>
      </c>
      <c r="G245" s="88"/>
      <c r="H245" s="88"/>
      <c r="I245" s="89"/>
      <c r="J245" s="47" t="str">
        <f>IF(D245="","",VLOOKUP(D245,PPRA!C:E,3,0))</f>
        <v/>
      </c>
      <c r="N245" s="47" t="str">
        <f t="shared" si="3"/>
        <v/>
      </c>
    </row>
    <row r="246" spans="3:14" ht="30" customHeight="1" x14ac:dyDescent="0.25">
      <c r="C246" s="87"/>
      <c r="D246" s="88"/>
      <c r="E246" s="88"/>
      <c r="F246" s="88" t="str">
        <f>IF(E246="","",VLOOKUP(E246,CAD_FUNC!$C$6:$E$106,3,FALSE))</f>
        <v/>
      </c>
      <c r="G246" s="88"/>
      <c r="H246" s="88"/>
      <c r="I246" s="89"/>
      <c r="J246" s="47" t="str">
        <f>IF(D246="","",VLOOKUP(D246,PPRA!C:E,3,0))</f>
        <v/>
      </c>
      <c r="N246" s="47" t="str">
        <f t="shared" si="3"/>
        <v/>
      </c>
    </row>
    <row r="247" spans="3:14" ht="30" customHeight="1" x14ac:dyDescent="0.25">
      <c r="C247" s="87"/>
      <c r="D247" s="88"/>
      <c r="E247" s="88"/>
      <c r="F247" s="88" t="str">
        <f>IF(E247="","",VLOOKUP(E247,CAD_FUNC!$C$6:$E$106,3,FALSE))</f>
        <v/>
      </c>
      <c r="G247" s="88"/>
      <c r="H247" s="88"/>
      <c r="I247" s="89"/>
      <c r="J247" s="47" t="str">
        <f>IF(D247="","",VLOOKUP(D247,PPRA!C:E,3,0))</f>
        <v/>
      </c>
      <c r="N247" s="47" t="str">
        <f t="shared" si="3"/>
        <v/>
      </c>
    </row>
    <row r="248" spans="3:14" ht="30" customHeight="1" x14ac:dyDescent="0.25">
      <c r="C248" s="87"/>
      <c r="D248" s="88"/>
      <c r="E248" s="88"/>
      <c r="F248" s="88" t="str">
        <f>IF(E248="","",VLOOKUP(E248,CAD_FUNC!$C$6:$E$106,3,FALSE))</f>
        <v/>
      </c>
      <c r="G248" s="88"/>
      <c r="H248" s="88"/>
      <c r="I248" s="89"/>
      <c r="J248" s="47" t="str">
        <f>IF(D248="","",VLOOKUP(D248,PPRA!C:E,3,0))</f>
        <v/>
      </c>
      <c r="N248" s="47" t="str">
        <f t="shared" si="3"/>
        <v/>
      </c>
    </row>
    <row r="249" spans="3:14" ht="30" customHeight="1" x14ac:dyDescent="0.25">
      <c r="C249" s="87"/>
      <c r="D249" s="88"/>
      <c r="E249" s="88"/>
      <c r="F249" s="88" t="str">
        <f>IF(E249="","",VLOOKUP(E249,CAD_FUNC!$C$6:$E$106,3,FALSE))</f>
        <v/>
      </c>
      <c r="G249" s="88"/>
      <c r="H249" s="88"/>
      <c r="I249" s="89"/>
      <c r="J249" s="47" t="str">
        <f>IF(D249="","",VLOOKUP(D249,PPRA!C:E,3,0))</f>
        <v/>
      </c>
      <c r="N249" s="47" t="str">
        <f t="shared" si="3"/>
        <v/>
      </c>
    </row>
    <row r="250" spans="3:14" ht="30" customHeight="1" x14ac:dyDescent="0.25">
      <c r="C250" s="87"/>
      <c r="D250" s="88"/>
      <c r="E250" s="88"/>
      <c r="F250" s="88" t="str">
        <f>IF(E250="","",VLOOKUP(E250,CAD_FUNC!$C$6:$E$106,3,FALSE))</f>
        <v/>
      </c>
      <c r="G250" s="88"/>
      <c r="H250" s="88"/>
      <c r="I250" s="89"/>
      <c r="J250" s="47" t="str">
        <f>IF(D250="","",VLOOKUP(D250,PPRA!C:E,3,0))</f>
        <v/>
      </c>
      <c r="N250" s="47" t="str">
        <f t="shared" si="3"/>
        <v/>
      </c>
    </row>
    <row r="251" spans="3:14" ht="30" customHeight="1" x14ac:dyDescent="0.25">
      <c r="C251" s="87"/>
      <c r="D251" s="88"/>
      <c r="E251" s="88"/>
      <c r="F251" s="88" t="str">
        <f>IF(E251="","",VLOOKUP(E251,CAD_FUNC!$C$6:$E$106,3,FALSE))</f>
        <v/>
      </c>
      <c r="G251" s="88"/>
      <c r="H251" s="88"/>
      <c r="I251" s="89"/>
      <c r="J251" s="47" t="str">
        <f>IF(D251="","",VLOOKUP(D251,PPRA!C:E,3,0))</f>
        <v/>
      </c>
      <c r="N251" s="47" t="str">
        <f t="shared" si="3"/>
        <v/>
      </c>
    </row>
    <row r="252" spans="3:14" ht="30" customHeight="1" x14ac:dyDescent="0.25">
      <c r="C252" s="87"/>
      <c r="D252" s="88"/>
      <c r="E252" s="88"/>
      <c r="F252" s="88" t="str">
        <f>IF(E252="","",VLOOKUP(E252,CAD_FUNC!$C$6:$E$106,3,FALSE))</f>
        <v/>
      </c>
      <c r="G252" s="88"/>
      <c r="H252" s="88"/>
      <c r="I252" s="89"/>
      <c r="J252" s="47" t="str">
        <f>IF(D252="","",VLOOKUP(D252,PPRA!C:E,3,0))</f>
        <v/>
      </c>
      <c r="N252" s="47" t="str">
        <f t="shared" si="3"/>
        <v/>
      </c>
    </row>
    <row r="253" spans="3:14" ht="30" customHeight="1" x14ac:dyDescent="0.25">
      <c r="C253" s="87"/>
      <c r="D253" s="88"/>
      <c r="E253" s="88"/>
      <c r="F253" s="88" t="str">
        <f>IF(E253="","",VLOOKUP(E253,CAD_FUNC!$C$6:$E$106,3,FALSE))</f>
        <v/>
      </c>
      <c r="G253" s="88"/>
      <c r="H253" s="88"/>
      <c r="I253" s="89"/>
      <c r="J253" s="47" t="str">
        <f>IF(D253="","",VLOOKUP(D253,PPRA!C:E,3,0))</f>
        <v/>
      </c>
      <c r="N253" s="47" t="str">
        <f t="shared" si="3"/>
        <v/>
      </c>
    </row>
    <row r="254" spans="3:14" ht="30" customHeight="1" x14ac:dyDescent="0.25">
      <c r="C254" s="87"/>
      <c r="D254" s="88"/>
      <c r="E254" s="88"/>
      <c r="F254" s="88" t="str">
        <f>IF(E254="","",VLOOKUP(E254,CAD_FUNC!$C$6:$E$106,3,FALSE))</f>
        <v/>
      </c>
      <c r="G254" s="88"/>
      <c r="H254" s="88"/>
      <c r="I254" s="89"/>
      <c r="J254" s="47" t="str">
        <f>IF(D254="","",VLOOKUP(D254,PPRA!C:E,3,0))</f>
        <v/>
      </c>
      <c r="N254" s="47" t="str">
        <f t="shared" si="3"/>
        <v/>
      </c>
    </row>
    <row r="255" spans="3:14" ht="30" customHeight="1" x14ac:dyDescent="0.25">
      <c r="C255" s="87"/>
      <c r="D255" s="88"/>
      <c r="E255" s="88"/>
      <c r="F255" s="88" t="str">
        <f>IF(E255="","",VLOOKUP(E255,CAD_FUNC!$C$6:$E$106,3,FALSE))</f>
        <v/>
      </c>
      <c r="G255" s="88"/>
      <c r="H255" s="88"/>
      <c r="I255" s="89"/>
      <c r="J255" s="47" t="str">
        <f>IF(D255="","",VLOOKUP(D255,PPRA!C:E,3,0))</f>
        <v/>
      </c>
      <c r="N255" s="47" t="str">
        <f t="shared" si="3"/>
        <v/>
      </c>
    </row>
    <row r="256" spans="3:14" ht="30" customHeight="1" x14ac:dyDescent="0.25">
      <c r="C256" s="87"/>
      <c r="D256" s="88"/>
      <c r="E256" s="88"/>
      <c r="F256" s="88" t="str">
        <f>IF(E256="","",VLOOKUP(E256,CAD_FUNC!$C$6:$E$106,3,FALSE))</f>
        <v/>
      </c>
      <c r="G256" s="88"/>
      <c r="H256" s="88"/>
      <c r="I256" s="89"/>
      <c r="J256" s="47" t="str">
        <f>IF(D256="","",VLOOKUP(D256,PPRA!C:E,3,0))</f>
        <v/>
      </c>
      <c r="N256" s="47" t="str">
        <f t="shared" si="3"/>
        <v/>
      </c>
    </row>
    <row r="257" spans="3:14" ht="30" customHeight="1" x14ac:dyDescent="0.25">
      <c r="C257" s="87"/>
      <c r="D257" s="88"/>
      <c r="E257" s="88"/>
      <c r="F257" s="88" t="str">
        <f>IF(E257="","",VLOOKUP(E257,CAD_FUNC!$C$6:$E$106,3,FALSE))</f>
        <v/>
      </c>
      <c r="G257" s="88"/>
      <c r="H257" s="88"/>
      <c r="I257" s="89"/>
      <c r="J257" s="47" t="str">
        <f>IF(D257="","",VLOOKUP(D257,PPRA!C:E,3,0))</f>
        <v/>
      </c>
      <c r="N257" s="47" t="str">
        <f t="shared" si="3"/>
        <v/>
      </c>
    </row>
    <row r="258" spans="3:14" ht="30" customHeight="1" x14ac:dyDescent="0.25">
      <c r="C258" s="87"/>
      <c r="D258" s="88"/>
      <c r="E258" s="88"/>
      <c r="F258" s="88" t="str">
        <f>IF(E258="","",VLOOKUP(E258,CAD_FUNC!$C$6:$E$106,3,FALSE))</f>
        <v/>
      </c>
      <c r="G258" s="88"/>
      <c r="H258" s="88"/>
      <c r="I258" s="89"/>
      <c r="J258" s="47" t="str">
        <f>IF(D258="","",VLOOKUP(D258,PPRA!C:E,3,0))</f>
        <v/>
      </c>
      <c r="N258" s="47" t="str">
        <f t="shared" si="3"/>
        <v/>
      </c>
    </row>
    <row r="259" spans="3:14" ht="30" customHeight="1" x14ac:dyDescent="0.25">
      <c r="C259" s="87"/>
      <c r="D259" s="88"/>
      <c r="E259" s="88"/>
      <c r="F259" s="88" t="str">
        <f>IF(E259="","",VLOOKUP(E259,CAD_FUNC!$C$6:$E$106,3,FALSE))</f>
        <v/>
      </c>
      <c r="G259" s="88"/>
      <c r="H259" s="88"/>
      <c r="I259" s="89"/>
      <c r="J259" s="47" t="str">
        <f>IF(D259="","",VLOOKUP(D259,PPRA!C:E,3,0))</f>
        <v/>
      </c>
      <c r="N259" s="47" t="str">
        <f t="shared" si="3"/>
        <v/>
      </c>
    </row>
    <row r="260" spans="3:14" ht="30" customHeight="1" x14ac:dyDescent="0.25">
      <c r="C260" s="87"/>
      <c r="D260" s="88"/>
      <c r="E260" s="88"/>
      <c r="F260" s="88" t="str">
        <f>IF(E260="","",VLOOKUP(E260,CAD_FUNC!$C$6:$E$106,3,FALSE))</f>
        <v/>
      </c>
      <c r="G260" s="88"/>
      <c r="H260" s="88"/>
      <c r="I260" s="89"/>
      <c r="J260" s="47" t="str">
        <f>IF(D260="","",VLOOKUP(D260,PPRA!C:E,3,0))</f>
        <v/>
      </c>
      <c r="N260" s="47" t="str">
        <f t="shared" si="3"/>
        <v/>
      </c>
    </row>
    <row r="261" spans="3:14" ht="30" customHeight="1" x14ac:dyDescent="0.25">
      <c r="C261" s="87"/>
      <c r="D261" s="88"/>
      <c r="E261" s="88"/>
      <c r="F261" s="88" t="str">
        <f>IF(E261="","",VLOOKUP(E261,CAD_FUNC!$C$6:$E$106,3,FALSE))</f>
        <v/>
      </c>
      <c r="G261" s="88"/>
      <c r="H261" s="88"/>
      <c r="I261" s="89"/>
      <c r="J261" s="47" t="str">
        <f>IF(D261="","",VLOOKUP(D261,PPRA!C:E,3,0))</f>
        <v/>
      </c>
      <c r="N261" s="47" t="str">
        <f t="shared" si="3"/>
        <v/>
      </c>
    </row>
    <row r="262" spans="3:14" ht="30" customHeight="1" x14ac:dyDescent="0.25">
      <c r="C262" s="87"/>
      <c r="D262" s="88"/>
      <c r="E262" s="88"/>
      <c r="F262" s="88" t="str">
        <f>IF(E262="","",VLOOKUP(E262,CAD_FUNC!$C$6:$E$106,3,FALSE))</f>
        <v/>
      </c>
      <c r="G262" s="88"/>
      <c r="H262" s="88"/>
      <c r="I262" s="89"/>
      <c r="J262" s="47" t="str">
        <f>IF(D262="","",VLOOKUP(D262,PPRA!C:E,3,0))</f>
        <v/>
      </c>
      <c r="N262" s="47" t="str">
        <f t="shared" si="3"/>
        <v/>
      </c>
    </row>
    <row r="263" spans="3:14" ht="30" customHeight="1" x14ac:dyDescent="0.25">
      <c r="C263" s="87"/>
      <c r="D263" s="88"/>
      <c r="E263" s="88"/>
      <c r="F263" s="88" t="str">
        <f>IF(E263="","",VLOOKUP(E263,CAD_FUNC!$C$6:$E$106,3,FALSE))</f>
        <v/>
      </c>
      <c r="G263" s="88"/>
      <c r="H263" s="88"/>
      <c r="I263" s="89"/>
      <c r="J263" s="47" t="str">
        <f>IF(D263="","",VLOOKUP(D263,PPRA!C:E,3,0))</f>
        <v/>
      </c>
      <c r="N263" s="47" t="str">
        <f t="shared" ref="N263:N326" si="4">IF(C263="","",VLOOKUP(MONTH(C263),$K$6:$L$17,2,FALSE))</f>
        <v/>
      </c>
    </row>
    <row r="264" spans="3:14" ht="30" customHeight="1" x14ac:dyDescent="0.25">
      <c r="C264" s="87"/>
      <c r="D264" s="88"/>
      <c r="E264" s="88"/>
      <c r="F264" s="88" t="str">
        <f>IF(E264="","",VLOOKUP(E264,CAD_FUNC!$C$6:$E$106,3,FALSE))</f>
        <v/>
      </c>
      <c r="G264" s="88"/>
      <c r="H264" s="88"/>
      <c r="I264" s="89"/>
      <c r="J264" s="47" t="str">
        <f>IF(D264="","",VLOOKUP(D264,PPRA!C:E,3,0))</f>
        <v/>
      </c>
      <c r="N264" s="47" t="str">
        <f t="shared" si="4"/>
        <v/>
      </c>
    </row>
    <row r="265" spans="3:14" ht="30" customHeight="1" x14ac:dyDescent="0.25">
      <c r="C265" s="87"/>
      <c r="D265" s="88"/>
      <c r="E265" s="88"/>
      <c r="F265" s="88" t="str">
        <f>IF(E265="","",VLOOKUP(E265,CAD_FUNC!$C$6:$E$106,3,FALSE))</f>
        <v/>
      </c>
      <c r="G265" s="88"/>
      <c r="H265" s="88"/>
      <c r="I265" s="89"/>
      <c r="J265" s="47" t="str">
        <f>IF(D265="","",VLOOKUP(D265,PPRA!C:E,3,0))</f>
        <v/>
      </c>
      <c r="N265" s="47" t="str">
        <f t="shared" si="4"/>
        <v/>
      </c>
    </row>
    <row r="266" spans="3:14" ht="30" customHeight="1" x14ac:dyDescent="0.25">
      <c r="C266" s="87"/>
      <c r="D266" s="88"/>
      <c r="E266" s="88"/>
      <c r="F266" s="88" t="str">
        <f>IF(E266="","",VLOOKUP(E266,CAD_FUNC!$C$6:$E$106,3,FALSE))</f>
        <v/>
      </c>
      <c r="G266" s="88"/>
      <c r="H266" s="88"/>
      <c r="I266" s="89"/>
      <c r="J266" s="47" t="str">
        <f>IF(D266="","",VLOOKUP(D266,PPRA!C:E,3,0))</f>
        <v/>
      </c>
      <c r="N266" s="47" t="str">
        <f t="shared" si="4"/>
        <v/>
      </c>
    </row>
    <row r="267" spans="3:14" ht="30" customHeight="1" x14ac:dyDescent="0.25">
      <c r="C267" s="87"/>
      <c r="D267" s="88"/>
      <c r="E267" s="88"/>
      <c r="F267" s="88" t="str">
        <f>IF(E267="","",VLOOKUP(E267,CAD_FUNC!$C$6:$E$106,3,FALSE))</f>
        <v/>
      </c>
      <c r="G267" s="88"/>
      <c r="H267" s="88"/>
      <c r="I267" s="89"/>
      <c r="J267" s="47" t="str">
        <f>IF(D267="","",VLOOKUP(D267,PPRA!C:E,3,0))</f>
        <v/>
      </c>
      <c r="N267" s="47" t="str">
        <f t="shared" si="4"/>
        <v/>
      </c>
    </row>
    <row r="268" spans="3:14" ht="30" customHeight="1" x14ac:dyDescent="0.25">
      <c r="C268" s="87"/>
      <c r="D268" s="88"/>
      <c r="E268" s="88"/>
      <c r="F268" s="88" t="str">
        <f>IF(E268="","",VLOOKUP(E268,CAD_FUNC!$C$6:$E$106,3,FALSE))</f>
        <v/>
      </c>
      <c r="G268" s="88"/>
      <c r="H268" s="88"/>
      <c r="I268" s="89"/>
      <c r="J268" s="47" t="str">
        <f>IF(D268="","",VLOOKUP(D268,PPRA!C:E,3,0))</f>
        <v/>
      </c>
      <c r="N268" s="47" t="str">
        <f t="shared" si="4"/>
        <v/>
      </c>
    </row>
    <row r="269" spans="3:14" ht="30" customHeight="1" x14ac:dyDescent="0.25">
      <c r="C269" s="87"/>
      <c r="D269" s="88"/>
      <c r="E269" s="88"/>
      <c r="F269" s="88" t="str">
        <f>IF(E269="","",VLOOKUP(E269,CAD_FUNC!$C$6:$E$106,3,FALSE))</f>
        <v/>
      </c>
      <c r="G269" s="88"/>
      <c r="H269" s="88"/>
      <c r="I269" s="89"/>
      <c r="J269" s="47" t="str">
        <f>IF(D269="","",VLOOKUP(D269,PPRA!C:E,3,0))</f>
        <v/>
      </c>
      <c r="N269" s="47" t="str">
        <f t="shared" si="4"/>
        <v/>
      </c>
    </row>
    <row r="270" spans="3:14" ht="30" customHeight="1" x14ac:dyDescent="0.25">
      <c r="C270" s="87"/>
      <c r="D270" s="88"/>
      <c r="E270" s="88"/>
      <c r="F270" s="88" t="str">
        <f>IF(E270="","",VLOOKUP(E270,CAD_FUNC!$C$6:$E$106,3,FALSE))</f>
        <v/>
      </c>
      <c r="G270" s="88"/>
      <c r="H270" s="88"/>
      <c r="I270" s="89"/>
      <c r="J270" s="47" t="str">
        <f>IF(D270="","",VLOOKUP(D270,PPRA!C:E,3,0))</f>
        <v/>
      </c>
      <c r="N270" s="47" t="str">
        <f t="shared" si="4"/>
        <v/>
      </c>
    </row>
    <row r="271" spans="3:14" ht="30" customHeight="1" x14ac:dyDescent="0.25">
      <c r="C271" s="87"/>
      <c r="D271" s="88"/>
      <c r="E271" s="88"/>
      <c r="F271" s="88" t="str">
        <f>IF(E271="","",VLOOKUP(E271,CAD_FUNC!$C$6:$E$106,3,FALSE))</f>
        <v/>
      </c>
      <c r="G271" s="88"/>
      <c r="H271" s="88"/>
      <c r="I271" s="89"/>
      <c r="J271" s="47" t="str">
        <f>IF(D271="","",VLOOKUP(D271,PPRA!C:E,3,0))</f>
        <v/>
      </c>
      <c r="N271" s="47" t="str">
        <f t="shared" si="4"/>
        <v/>
      </c>
    </row>
    <row r="272" spans="3:14" ht="30" customHeight="1" x14ac:dyDescent="0.25">
      <c r="C272" s="87"/>
      <c r="D272" s="88"/>
      <c r="E272" s="88"/>
      <c r="F272" s="88" t="str">
        <f>IF(E272="","",VLOOKUP(E272,CAD_FUNC!$C$6:$E$106,3,FALSE))</f>
        <v/>
      </c>
      <c r="G272" s="88"/>
      <c r="H272" s="88"/>
      <c r="I272" s="89"/>
      <c r="J272" s="47" t="str">
        <f>IF(D272="","",VLOOKUP(D272,PPRA!C:E,3,0))</f>
        <v/>
      </c>
      <c r="N272" s="47" t="str">
        <f t="shared" si="4"/>
        <v/>
      </c>
    </row>
    <row r="273" spans="3:14" ht="30" customHeight="1" x14ac:dyDescent="0.25">
      <c r="C273" s="87"/>
      <c r="D273" s="88"/>
      <c r="E273" s="88"/>
      <c r="F273" s="88" t="str">
        <f>IF(E273="","",VLOOKUP(E273,CAD_FUNC!$C$6:$E$106,3,FALSE))</f>
        <v/>
      </c>
      <c r="G273" s="88"/>
      <c r="H273" s="88"/>
      <c r="I273" s="89"/>
      <c r="J273" s="47" t="str">
        <f>IF(D273="","",VLOOKUP(D273,PPRA!C:E,3,0))</f>
        <v/>
      </c>
      <c r="N273" s="47" t="str">
        <f t="shared" si="4"/>
        <v/>
      </c>
    </row>
    <row r="274" spans="3:14" ht="30" customHeight="1" x14ac:dyDescent="0.25">
      <c r="C274" s="87"/>
      <c r="D274" s="88"/>
      <c r="E274" s="88"/>
      <c r="F274" s="88" t="str">
        <f>IF(E274="","",VLOOKUP(E274,CAD_FUNC!$C$6:$E$106,3,FALSE))</f>
        <v/>
      </c>
      <c r="G274" s="88"/>
      <c r="H274" s="88"/>
      <c r="I274" s="89"/>
      <c r="J274" s="47" t="str">
        <f>IF(D274="","",VLOOKUP(D274,PPRA!C:E,3,0))</f>
        <v/>
      </c>
      <c r="N274" s="47" t="str">
        <f t="shared" si="4"/>
        <v/>
      </c>
    </row>
    <row r="275" spans="3:14" ht="30" customHeight="1" x14ac:dyDescent="0.25">
      <c r="C275" s="87"/>
      <c r="D275" s="88"/>
      <c r="E275" s="88"/>
      <c r="F275" s="88" t="str">
        <f>IF(E275="","",VLOOKUP(E275,CAD_FUNC!$C$6:$E$106,3,FALSE))</f>
        <v/>
      </c>
      <c r="G275" s="88"/>
      <c r="H275" s="88"/>
      <c r="I275" s="89"/>
      <c r="J275" s="47" t="str">
        <f>IF(D275="","",VLOOKUP(D275,PPRA!C:E,3,0))</f>
        <v/>
      </c>
      <c r="N275" s="47" t="str">
        <f t="shared" si="4"/>
        <v/>
      </c>
    </row>
    <row r="276" spans="3:14" ht="30" customHeight="1" x14ac:dyDescent="0.25">
      <c r="C276" s="87"/>
      <c r="D276" s="88"/>
      <c r="E276" s="88"/>
      <c r="F276" s="88" t="str">
        <f>IF(E276="","",VLOOKUP(E276,CAD_FUNC!$C$6:$E$106,3,FALSE))</f>
        <v/>
      </c>
      <c r="G276" s="88"/>
      <c r="H276" s="88"/>
      <c r="I276" s="89"/>
      <c r="J276" s="47" t="str">
        <f>IF(D276="","",VLOOKUP(D276,PPRA!C:E,3,0))</f>
        <v/>
      </c>
      <c r="N276" s="47" t="str">
        <f t="shared" si="4"/>
        <v/>
      </c>
    </row>
    <row r="277" spans="3:14" ht="30" customHeight="1" x14ac:dyDescent="0.25">
      <c r="C277" s="87"/>
      <c r="D277" s="88"/>
      <c r="E277" s="88"/>
      <c r="F277" s="88" t="str">
        <f>IF(E277="","",VLOOKUP(E277,CAD_FUNC!$C$6:$E$106,3,FALSE))</f>
        <v/>
      </c>
      <c r="G277" s="88"/>
      <c r="H277" s="88"/>
      <c r="I277" s="89"/>
      <c r="J277" s="47" t="str">
        <f>IF(D277="","",VLOOKUP(D277,PPRA!C:E,3,0))</f>
        <v/>
      </c>
      <c r="N277" s="47" t="str">
        <f t="shared" si="4"/>
        <v/>
      </c>
    </row>
    <row r="278" spans="3:14" ht="30" customHeight="1" x14ac:dyDescent="0.25">
      <c r="C278" s="87"/>
      <c r="D278" s="88"/>
      <c r="E278" s="88"/>
      <c r="F278" s="88" t="str">
        <f>IF(E278="","",VLOOKUP(E278,CAD_FUNC!$C$6:$E$106,3,FALSE))</f>
        <v/>
      </c>
      <c r="G278" s="88"/>
      <c r="H278" s="88"/>
      <c r="I278" s="89"/>
      <c r="J278" s="47" t="str">
        <f>IF(D278="","",VLOOKUP(D278,PPRA!C:E,3,0))</f>
        <v/>
      </c>
      <c r="N278" s="47" t="str">
        <f t="shared" si="4"/>
        <v/>
      </c>
    </row>
    <row r="279" spans="3:14" ht="30" customHeight="1" x14ac:dyDescent="0.25">
      <c r="C279" s="87"/>
      <c r="D279" s="88"/>
      <c r="E279" s="88"/>
      <c r="F279" s="88" t="str">
        <f>IF(E279="","",VLOOKUP(E279,CAD_FUNC!$C$6:$E$106,3,FALSE))</f>
        <v/>
      </c>
      <c r="G279" s="88"/>
      <c r="H279" s="88"/>
      <c r="I279" s="89"/>
      <c r="J279" s="47" t="str">
        <f>IF(D279="","",VLOOKUP(D279,PPRA!C:E,3,0))</f>
        <v/>
      </c>
      <c r="N279" s="47" t="str">
        <f t="shared" si="4"/>
        <v/>
      </c>
    </row>
    <row r="280" spans="3:14" ht="30" customHeight="1" x14ac:dyDescent="0.25">
      <c r="C280" s="87"/>
      <c r="D280" s="88"/>
      <c r="E280" s="88"/>
      <c r="F280" s="88" t="str">
        <f>IF(E280="","",VLOOKUP(E280,CAD_FUNC!$C$6:$E$106,3,FALSE))</f>
        <v/>
      </c>
      <c r="G280" s="88"/>
      <c r="H280" s="88"/>
      <c r="I280" s="89"/>
      <c r="J280" s="47" t="str">
        <f>IF(D280="","",VLOOKUP(D280,PPRA!C:E,3,0))</f>
        <v/>
      </c>
      <c r="N280" s="47" t="str">
        <f t="shared" si="4"/>
        <v/>
      </c>
    </row>
    <row r="281" spans="3:14" ht="30" customHeight="1" x14ac:dyDescent="0.25">
      <c r="C281" s="87"/>
      <c r="D281" s="88"/>
      <c r="E281" s="88"/>
      <c r="F281" s="88" t="str">
        <f>IF(E281="","",VLOOKUP(E281,CAD_FUNC!$C$6:$E$106,3,FALSE))</f>
        <v/>
      </c>
      <c r="G281" s="88"/>
      <c r="H281" s="88"/>
      <c r="I281" s="89"/>
      <c r="J281" s="47" t="str">
        <f>IF(D281="","",VLOOKUP(D281,PPRA!C:E,3,0))</f>
        <v/>
      </c>
      <c r="N281" s="47" t="str">
        <f t="shared" si="4"/>
        <v/>
      </c>
    </row>
    <row r="282" spans="3:14" ht="30" customHeight="1" x14ac:dyDescent="0.25">
      <c r="C282" s="87"/>
      <c r="D282" s="88"/>
      <c r="E282" s="88"/>
      <c r="F282" s="88" t="str">
        <f>IF(E282="","",VLOOKUP(E282,CAD_FUNC!$C$6:$E$106,3,FALSE))</f>
        <v/>
      </c>
      <c r="G282" s="88"/>
      <c r="H282" s="88"/>
      <c r="I282" s="89"/>
      <c r="J282" s="47" t="str">
        <f>IF(D282="","",VLOOKUP(D282,PPRA!C:E,3,0))</f>
        <v/>
      </c>
      <c r="N282" s="47" t="str">
        <f t="shared" si="4"/>
        <v/>
      </c>
    </row>
    <row r="283" spans="3:14" ht="30" customHeight="1" x14ac:dyDescent="0.25">
      <c r="C283" s="87"/>
      <c r="D283" s="88"/>
      <c r="E283" s="88"/>
      <c r="F283" s="88" t="str">
        <f>IF(E283="","",VLOOKUP(E283,CAD_FUNC!$C$6:$E$106,3,FALSE))</f>
        <v/>
      </c>
      <c r="G283" s="88"/>
      <c r="H283" s="88"/>
      <c r="I283" s="89"/>
      <c r="J283" s="47" t="str">
        <f>IF(D283="","",VLOOKUP(D283,PPRA!C:E,3,0))</f>
        <v/>
      </c>
      <c r="N283" s="47" t="str">
        <f t="shared" si="4"/>
        <v/>
      </c>
    </row>
    <row r="284" spans="3:14" ht="30" customHeight="1" x14ac:dyDescent="0.25">
      <c r="C284" s="87"/>
      <c r="D284" s="88"/>
      <c r="E284" s="88"/>
      <c r="F284" s="88" t="str">
        <f>IF(E284="","",VLOOKUP(E284,CAD_FUNC!$C$6:$E$106,3,FALSE))</f>
        <v/>
      </c>
      <c r="G284" s="88"/>
      <c r="H284" s="88"/>
      <c r="I284" s="89"/>
      <c r="J284" s="47" t="str">
        <f>IF(D284="","",VLOOKUP(D284,PPRA!C:E,3,0))</f>
        <v/>
      </c>
      <c r="N284" s="47" t="str">
        <f t="shared" si="4"/>
        <v/>
      </c>
    </row>
    <row r="285" spans="3:14" ht="30" customHeight="1" x14ac:dyDescent="0.25">
      <c r="C285" s="87"/>
      <c r="D285" s="88"/>
      <c r="E285" s="88"/>
      <c r="F285" s="88" t="str">
        <f>IF(E285="","",VLOOKUP(E285,CAD_FUNC!$C$6:$E$106,3,FALSE))</f>
        <v/>
      </c>
      <c r="G285" s="88"/>
      <c r="H285" s="88"/>
      <c r="I285" s="89"/>
      <c r="J285" s="47" t="str">
        <f>IF(D285="","",VLOOKUP(D285,PPRA!C:E,3,0))</f>
        <v/>
      </c>
      <c r="N285" s="47" t="str">
        <f t="shared" si="4"/>
        <v/>
      </c>
    </row>
    <row r="286" spans="3:14" ht="30" customHeight="1" x14ac:dyDescent="0.25">
      <c r="C286" s="87"/>
      <c r="D286" s="88"/>
      <c r="E286" s="88"/>
      <c r="F286" s="88" t="str">
        <f>IF(E286="","",VLOOKUP(E286,CAD_FUNC!$C$6:$E$106,3,FALSE))</f>
        <v/>
      </c>
      <c r="G286" s="88"/>
      <c r="H286" s="88"/>
      <c r="I286" s="89"/>
      <c r="J286" s="47" t="str">
        <f>IF(D286="","",VLOOKUP(D286,PPRA!C:E,3,0))</f>
        <v/>
      </c>
      <c r="N286" s="47" t="str">
        <f t="shared" si="4"/>
        <v/>
      </c>
    </row>
    <row r="287" spans="3:14" ht="30" customHeight="1" x14ac:dyDescent="0.25">
      <c r="C287" s="87"/>
      <c r="D287" s="88"/>
      <c r="E287" s="88"/>
      <c r="F287" s="88" t="str">
        <f>IF(E287="","",VLOOKUP(E287,CAD_FUNC!$C$6:$E$106,3,FALSE))</f>
        <v/>
      </c>
      <c r="G287" s="88"/>
      <c r="H287" s="88"/>
      <c r="I287" s="89"/>
      <c r="J287" s="47" t="str">
        <f>IF(D287="","",VLOOKUP(D287,PPRA!C:E,3,0))</f>
        <v/>
      </c>
      <c r="N287" s="47" t="str">
        <f t="shared" si="4"/>
        <v/>
      </c>
    </row>
    <row r="288" spans="3:14" ht="30" customHeight="1" x14ac:dyDescent="0.25">
      <c r="C288" s="87"/>
      <c r="D288" s="88"/>
      <c r="E288" s="88"/>
      <c r="F288" s="88" t="str">
        <f>IF(E288="","",VLOOKUP(E288,CAD_FUNC!$C$6:$E$106,3,FALSE))</f>
        <v/>
      </c>
      <c r="G288" s="88"/>
      <c r="H288" s="88"/>
      <c r="I288" s="89"/>
      <c r="J288" s="47" t="str">
        <f>IF(D288="","",VLOOKUP(D288,PPRA!C:E,3,0))</f>
        <v/>
      </c>
      <c r="N288" s="47" t="str">
        <f t="shared" si="4"/>
        <v/>
      </c>
    </row>
    <row r="289" spans="3:14" ht="30" customHeight="1" x14ac:dyDescent="0.25">
      <c r="C289" s="87"/>
      <c r="D289" s="88"/>
      <c r="E289" s="88"/>
      <c r="F289" s="88" t="str">
        <f>IF(E289="","",VLOOKUP(E289,CAD_FUNC!$C$6:$E$106,3,FALSE))</f>
        <v/>
      </c>
      <c r="G289" s="88"/>
      <c r="H289" s="88"/>
      <c r="I289" s="89"/>
      <c r="J289" s="47" t="str">
        <f>IF(D289="","",VLOOKUP(D289,PPRA!C:E,3,0))</f>
        <v/>
      </c>
      <c r="N289" s="47" t="str">
        <f t="shared" si="4"/>
        <v/>
      </c>
    </row>
    <row r="290" spans="3:14" ht="30" customHeight="1" x14ac:dyDescent="0.25">
      <c r="C290" s="87"/>
      <c r="D290" s="88"/>
      <c r="E290" s="88"/>
      <c r="F290" s="88" t="str">
        <f>IF(E290="","",VLOOKUP(E290,CAD_FUNC!$C$6:$E$106,3,FALSE))</f>
        <v/>
      </c>
      <c r="G290" s="88"/>
      <c r="H290" s="88"/>
      <c r="I290" s="89"/>
      <c r="J290" s="47" t="str">
        <f>IF(D290="","",VLOOKUP(D290,PPRA!C:E,3,0))</f>
        <v/>
      </c>
      <c r="N290" s="47" t="str">
        <f t="shared" si="4"/>
        <v/>
      </c>
    </row>
    <row r="291" spans="3:14" ht="30" customHeight="1" x14ac:dyDescent="0.25">
      <c r="C291" s="87"/>
      <c r="D291" s="88"/>
      <c r="E291" s="88"/>
      <c r="F291" s="88" t="str">
        <f>IF(E291="","",VLOOKUP(E291,CAD_FUNC!$C$6:$E$106,3,FALSE))</f>
        <v/>
      </c>
      <c r="G291" s="88"/>
      <c r="H291" s="88"/>
      <c r="I291" s="89"/>
      <c r="J291" s="47" t="str">
        <f>IF(D291="","",VLOOKUP(D291,PPRA!C:E,3,0))</f>
        <v/>
      </c>
      <c r="N291" s="47" t="str">
        <f t="shared" si="4"/>
        <v/>
      </c>
    </row>
    <row r="292" spans="3:14" ht="30" customHeight="1" x14ac:dyDescent="0.25">
      <c r="C292" s="87"/>
      <c r="D292" s="88"/>
      <c r="E292" s="88"/>
      <c r="F292" s="88" t="str">
        <f>IF(E292="","",VLOOKUP(E292,CAD_FUNC!$C$6:$E$106,3,FALSE))</f>
        <v/>
      </c>
      <c r="G292" s="88"/>
      <c r="H292" s="88"/>
      <c r="I292" s="89"/>
      <c r="J292" s="47" t="str">
        <f>IF(D292="","",VLOOKUP(D292,PPRA!C:E,3,0))</f>
        <v/>
      </c>
      <c r="N292" s="47" t="str">
        <f t="shared" si="4"/>
        <v/>
      </c>
    </row>
    <row r="293" spans="3:14" ht="30" customHeight="1" x14ac:dyDescent="0.25">
      <c r="C293" s="87"/>
      <c r="D293" s="88"/>
      <c r="E293" s="88"/>
      <c r="F293" s="88" t="str">
        <f>IF(E293="","",VLOOKUP(E293,CAD_FUNC!$C$6:$E$106,3,FALSE))</f>
        <v/>
      </c>
      <c r="G293" s="88"/>
      <c r="H293" s="88"/>
      <c r="I293" s="89"/>
      <c r="J293" s="47" t="str">
        <f>IF(D293="","",VLOOKUP(D293,PPRA!C:E,3,0))</f>
        <v/>
      </c>
      <c r="N293" s="47" t="str">
        <f t="shared" si="4"/>
        <v/>
      </c>
    </row>
    <row r="294" spans="3:14" ht="30" customHeight="1" x14ac:dyDescent="0.25">
      <c r="C294" s="87"/>
      <c r="D294" s="88"/>
      <c r="E294" s="88"/>
      <c r="F294" s="88" t="str">
        <f>IF(E294="","",VLOOKUP(E294,CAD_FUNC!$C$6:$E$106,3,FALSE))</f>
        <v/>
      </c>
      <c r="G294" s="88"/>
      <c r="H294" s="88"/>
      <c r="I294" s="89"/>
      <c r="J294" s="47" t="str">
        <f>IF(D294="","",VLOOKUP(D294,PPRA!C:E,3,0))</f>
        <v/>
      </c>
      <c r="N294" s="47" t="str">
        <f t="shared" si="4"/>
        <v/>
      </c>
    </row>
    <row r="295" spans="3:14" ht="30" customHeight="1" x14ac:dyDescent="0.25">
      <c r="C295" s="87"/>
      <c r="D295" s="88"/>
      <c r="E295" s="88"/>
      <c r="F295" s="88" t="str">
        <f>IF(E295="","",VLOOKUP(E295,CAD_FUNC!$C$6:$E$106,3,FALSE))</f>
        <v/>
      </c>
      <c r="G295" s="88"/>
      <c r="H295" s="88"/>
      <c r="I295" s="89"/>
      <c r="J295" s="47" t="str">
        <f>IF(D295="","",VLOOKUP(D295,PPRA!C:E,3,0))</f>
        <v/>
      </c>
      <c r="N295" s="47" t="str">
        <f t="shared" si="4"/>
        <v/>
      </c>
    </row>
    <row r="296" spans="3:14" ht="30" customHeight="1" x14ac:dyDescent="0.25">
      <c r="C296" s="87"/>
      <c r="D296" s="88"/>
      <c r="E296" s="88"/>
      <c r="F296" s="88" t="str">
        <f>IF(E296="","",VLOOKUP(E296,CAD_FUNC!$C$6:$E$106,3,FALSE))</f>
        <v/>
      </c>
      <c r="G296" s="88"/>
      <c r="H296" s="88"/>
      <c r="I296" s="89"/>
      <c r="J296" s="47" t="str">
        <f>IF(D296="","",VLOOKUP(D296,PPRA!C:E,3,0))</f>
        <v/>
      </c>
      <c r="N296" s="47" t="str">
        <f t="shared" si="4"/>
        <v/>
      </c>
    </row>
    <row r="297" spans="3:14" ht="30" customHeight="1" x14ac:dyDescent="0.25">
      <c r="C297" s="87"/>
      <c r="D297" s="88"/>
      <c r="E297" s="88"/>
      <c r="F297" s="88" t="str">
        <f>IF(E297="","",VLOOKUP(E297,CAD_FUNC!$C$6:$E$106,3,FALSE))</f>
        <v/>
      </c>
      <c r="G297" s="88"/>
      <c r="H297" s="88"/>
      <c r="I297" s="89"/>
      <c r="J297" s="47" t="str">
        <f>IF(D297="","",VLOOKUP(D297,PPRA!C:E,3,0))</f>
        <v/>
      </c>
      <c r="N297" s="47" t="str">
        <f t="shared" si="4"/>
        <v/>
      </c>
    </row>
    <row r="298" spans="3:14" ht="30" customHeight="1" x14ac:dyDescent="0.25">
      <c r="C298" s="87"/>
      <c r="D298" s="88"/>
      <c r="E298" s="88"/>
      <c r="F298" s="88" t="str">
        <f>IF(E298="","",VLOOKUP(E298,CAD_FUNC!$C$6:$E$106,3,FALSE))</f>
        <v/>
      </c>
      <c r="G298" s="88"/>
      <c r="H298" s="88"/>
      <c r="I298" s="89"/>
      <c r="J298" s="47" t="str">
        <f>IF(D298="","",VLOOKUP(D298,PPRA!C:E,3,0))</f>
        <v/>
      </c>
      <c r="N298" s="47" t="str">
        <f t="shared" si="4"/>
        <v/>
      </c>
    </row>
    <row r="299" spans="3:14" ht="30" customHeight="1" x14ac:dyDescent="0.25">
      <c r="C299" s="87"/>
      <c r="D299" s="88"/>
      <c r="E299" s="88"/>
      <c r="F299" s="88" t="str">
        <f>IF(E299="","",VLOOKUP(E299,CAD_FUNC!$C$6:$E$106,3,FALSE))</f>
        <v/>
      </c>
      <c r="G299" s="88"/>
      <c r="H299" s="88"/>
      <c r="I299" s="89"/>
      <c r="J299" s="47" t="str">
        <f>IF(D299="","",VLOOKUP(D299,PPRA!C:E,3,0))</f>
        <v/>
      </c>
      <c r="N299" s="47" t="str">
        <f t="shared" si="4"/>
        <v/>
      </c>
    </row>
    <row r="300" spans="3:14" ht="30" customHeight="1" x14ac:dyDescent="0.25">
      <c r="C300" s="87"/>
      <c r="D300" s="88"/>
      <c r="E300" s="88"/>
      <c r="F300" s="88" t="str">
        <f>IF(E300="","",VLOOKUP(E300,CAD_FUNC!$C$6:$E$106,3,FALSE))</f>
        <v/>
      </c>
      <c r="G300" s="88"/>
      <c r="H300" s="88"/>
      <c r="I300" s="89"/>
      <c r="J300" s="47" t="str">
        <f>IF(D300="","",VLOOKUP(D300,PPRA!C:E,3,0))</f>
        <v/>
      </c>
      <c r="N300" s="47" t="str">
        <f t="shared" si="4"/>
        <v/>
      </c>
    </row>
    <row r="301" spans="3:14" ht="30" customHeight="1" x14ac:dyDescent="0.25">
      <c r="C301" s="87"/>
      <c r="D301" s="88"/>
      <c r="E301" s="88"/>
      <c r="F301" s="88" t="str">
        <f>IF(E301="","",VLOOKUP(E301,CAD_FUNC!$C$6:$E$106,3,FALSE))</f>
        <v/>
      </c>
      <c r="G301" s="88"/>
      <c r="H301" s="88"/>
      <c r="I301" s="89"/>
      <c r="J301" s="47" t="str">
        <f>IF(D301="","",VLOOKUP(D301,PPRA!C:E,3,0))</f>
        <v/>
      </c>
      <c r="N301" s="47" t="str">
        <f t="shared" si="4"/>
        <v/>
      </c>
    </row>
    <row r="302" spans="3:14" ht="30" customHeight="1" x14ac:dyDescent="0.25">
      <c r="C302" s="87"/>
      <c r="D302" s="88"/>
      <c r="E302" s="88"/>
      <c r="F302" s="88" t="str">
        <f>IF(E302="","",VLOOKUP(E302,CAD_FUNC!$C$6:$E$106,3,FALSE))</f>
        <v/>
      </c>
      <c r="G302" s="88"/>
      <c r="H302" s="88"/>
      <c r="I302" s="89"/>
      <c r="J302" s="47" t="str">
        <f>IF(D302="","",VLOOKUP(D302,PPRA!C:E,3,0))</f>
        <v/>
      </c>
      <c r="N302" s="47" t="str">
        <f t="shared" si="4"/>
        <v/>
      </c>
    </row>
    <row r="303" spans="3:14" ht="30" customHeight="1" x14ac:dyDescent="0.25">
      <c r="C303" s="87"/>
      <c r="D303" s="88"/>
      <c r="E303" s="88"/>
      <c r="F303" s="88" t="str">
        <f>IF(E303="","",VLOOKUP(E303,CAD_FUNC!$C$6:$E$106,3,FALSE))</f>
        <v/>
      </c>
      <c r="G303" s="88"/>
      <c r="H303" s="88"/>
      <c r="I303" s="89"/>
      <c r="J303" s="47" t="str">
        <f>IF(D303="","",VLOOKUP(D303,PPRA!C:E,3,0))</f>
        <v/>
      </c>
      <c r="N303" s="47" t="str">
        <f t="shared" si="4"/>
        <v/>
      </c>
    </row>
    <row r="304" spans="3:14" ht="30" customHeight="1" x14ac:dyDescent="0.25">
      <c r="C304" s="87"/>
      <c r="D304" s="88"/>
      <c r="E304" s="88"/>
      <c r="F304" s="88" t="str">
        <f>IF(E304="","",VLOOKUP(E304,CAD_FUNC!$C$6:$E$106,3,FALSE))</f>
        <v/>
      </c>
      <c r="G304" s="88"/>
      <c r="H304" s="88"/>
      <c r="I304" s="89"/>
      <c r="J304" s="47" t="str">
        <f>IF(D304="","",VLOOKUP(D304,PPRA!C:E,3,0))</f>
        <v/>
      </c>
      <c r="N304" s="47" t="str">
        <f t="shared" si="4"/>
        <v/>
      </c>
    </row>
    <row r="305" spans="3:14" ht="30" customHeight="1" x14ac:dyDescent="0.25">
      <c r="C305" s="87"/>
      <c r="D305" s="88"/>
      <c r="E305" s="88"/>
      <c r="F305" s="88" t="str">
        <f>IF(E305="","",VLOOKUP(E305,CAD_FUNC!$C$6:$E$106,3,FALSE))</f>
        <v/>
      </c>
      <c r="G305" s="88"/>
      <c r="H305" s="88"/>
      <c r="I305" s="89"/>
      <c r="J305" s="47" t="str">
        <f>IF(D305="","",VLOOKUP(D305,PPRA!C:E,3,0))</f>
        <v/>
      </c>
      <c r="N305" s="47" t="str">
        <f t="shared" si="4"/>
        <v/>
      </c>
    </row>
    <row r="306" spans="3:14" ht="30" customHeight="1" x14ac:dyDescent="0.25">
      <c r="C306" s="87"/>
      <c r="D306" s="88"/>
      <c r="E306" s="88"/>
      <c r="F306" s="88" t="str">
        <f>IF(E306="","",VLOOKUP(E306,CAD_FUNC!$C$6:$E$106,3,FALSE))</f>
        <v/>
      </c>
      <c r="G306" s="88"/>
      <c r="H306" s="88"/>
      <c r="I306" s="89"/>
      <c r="J306" s="47" t="str">
        <f>IF(D306="","",VLOOKUP(D306,PPRA!C:E,3,0))</f>
        <v/>
      </c>
      <c r="N306" s="47" t="str">
        <f t="shared" si="4"/>
        <v/>
      </c>
    </row>
    <row r="307" spans="3:14" ht="30" customHeight="1" x14ac:dyDescent="0.25">
      <c r="C307" s="87"/>
      <c r="D307" s="88"/>
      <c r="E307" s="88"/>
      <c r="F307" s="88" t="str">
        <f>IF(E307="","",VLOOKUP(E307,CAD_FUNC!$C$6:$E$106,3,FALSE))</f>
        <v/>
      </c>
      <c r="G307" s="88"/>
      <c r="H307" s="88"/>
      <c r="I307" s="89"/>
      <c r="J307" s="47" t="str">
        <f>IF(D307="","",VLOOKUP(D307,PPRA!C:E,3,0))</f>
        <v/>
      </c>
      <c r="N307" s="47" t="str">
        <f t="shared" si="4"/>
        <v/>
      </c>
    </row>
    <row r="308" spans="3:14" ht="30" customHeight="1" x14ac:dyDescent="0.25">
      <c r="C308" s="87"/>
      <c r="D308" s="88"/>
      <c r="E308" s="88"/>
      <c r="F308" s="88" t="str">
        <f>IF(E308="","",VLOOKUP(E308,CAD_FUNC!$C$6:$E$106,3,FALSE))</f>
        <v/>
      </c>
      <c r="G308" s="88"/>
      <c r="H308" s="88"/>
      <c r="I308" s="89"/>
      <c r="J308" s="47" t="str">
        <f>IF(D308="","",VLOOKUP(D308,PPRA!C:E,3,0))</f>
        <v/>
      </c>
      <c r="N308" s="47" t="str">
        <f t="shared" si="4"/>
        <v/>
      </c>
    </row>
    <row r="309" spans="3:14" ht="30" customHeight="1" x14ac:dyDescent="0.25">
      <c r="C309" s="87"/>
      <c r="D309" s="88"/>
      <c r="E309" s="88"/>
      <c r="F309" s="88" t="str">
        <f>IF(E309="","",VLOOKUP(E309,CAD_FUNC!$C$6:$E$106,3,FALSE))</f>
        <v/>
      </c>
      <c r="G309" s="88"/>
      <c r="H309" s="88"/>
      <c r="I309" s="89"/>
      <c r="J309" s="47" t="str">
        <f>IF(D309="","",VLOOKUP(D309,PPRA!C:E,3,0))</f>
        <v/>
      </c>
      <c r="N309" s="47" t="str">
        <f t="shared" si="4"/>
        <v/>
      </c>
    </row>
    <row r="310" spans="3:14" ht="30" customHeight="1" x14ac:dyDescent="0.25">
      <c r="C310" s="87"/>
      <c r="D310" s="88"/>
      <c r="E310" s="88"/>
      <c r="F310" s="88" t="str">
        <f>IF(E310="","",VLOOKUP(E310,CAD_FUNC!$C$6:$E$106,3,FALSE))</f>
        <v/>
      </c>
      <c r="G310" s="88"/>
      <c r="H310" s="88"/>
      <c r="I310" s="89"/>
      <c r="J310" s="47" t="str">
        <f>IF(D310="","",VLOOKUP(D310,PPRA!C:E,3,0))</f>
        <v/>
      </c>
      <c r="N310" s="47" t="str">
        <f t="shared" si="4"/>
        <v/>
      </c>
    </row>
    <row r="311" spans="3:14" ht="30" customHeight="1" x14ac:dyDescent="0.25">
      <c r="C311" s="87"/>
      <c r="D311" s="88"/>
      <c r="E311" s="88"/>
      <c r="F311" s="88" t="str">
        <f>IF(E311="","",VLOOKUP(E311,CAD_FUNC!$C$6:$E$106,3,FALSE))</f>
        <v/>
      </c>
      <c r="G311" s="88"/>
      <c r="H311" s="88"/>
      <c r="I311" s="89"/>
      <c r="J311" s="47" t="str">
        <f>IF(D311="","",VLOOKUP(D311,PPRA!C:E,3,0))</f>
        <v/>
      </c>
      <c r="N311" s="47" t="str">
        <f t="shared" si="4"/>
        <v/>
      </c>
    </row>
    <row r="312" spans="3:14" ht="30" customHeight="1" x14ac:dyDescent="0.25">
      <c r="C312" s="87"/>
      <c r="D312" s="88"/>
      <c r="E312" s="88"/>
      <c r="F312" s="88" t="str">
        <f>IF(E312="","",VLOOKUP(E312,CAD_FUNC!$C$6:$E$106,3,FALSE))</f>
        <v/>
      </c>
      <c r="G312" s="88"/>
      <c r="H312" s="88"/>
      <c r="I312" s="89"/>
      <c r="J312" s="47" t="str">
        <f>IF(D312="","",VLOOKUP(D312,PPRA!C:E,3,0))</f>
        <v/>
      </c>
      <c r="N312" s="47" t="str">
        <f t="shared" si="4"/>
        <v/>
      </c>
    </row>
    <row r="313" spans="3:14" ht="30" customHeight="1" x14ac:dyDescent="0.25">
      <c r="C313" s="87"/>
      <c r="D313" s="88"/>
      <c r="E313" s="88"/>
      <c r="F313" s="88" t="str">
        <f>IF(E313="","",VLOOKUP(E313,CAD_FUNC!$C$6:$E$106,3,FALSE))</f>
        <v/>
      </c>
      <c r="G313" s="88"/>
      <c r="H313" s="88"/>
      <c r="I313" s="89"/>
      <c r="J313" s="47" t="str">
        <f>IF(D313="","",VLOOKUP(D313,PPRA!C:E,3,0))</f>
        <v/>
      </c>
      <c r="N313" s="47" t="str">
        <f t="shared" si="4"/>
        <v/>
      </c>
    </row>
    <row r="314" spans="3:14" ht="30" customHeight="1" x14ac:dyDescent="0.25">
      <c r="C314" s="87"/>
      <c r="D314" s="88"/>
      <c r="E314" s="88"/>
      <c r="F314" s="88" t="str">
        <f>IF(E314="","",VLOOKUP(E314,CAD_FUNC!$C$6:$E$106,3,FALSE))</f>
        <v/>
      </c>
      <c r="G314" s="88"/>
      <c r="H314" s="88"/>
      <c r="I314" s="89"/>
      <c r="J314" s="47" t="str">
        <f>IF(D314="","",VLOOKUP(D314,PPRA!C:E,3,0))</f>
        <v/>
      </c>
      <c r="N314" s="47" t="str">
        <f t="shared" si="4"/>
        <v/>
      </c>
    </row>
    <row r="315" spans="3:14" ht="30" customHeight="1" x14ac:dyDescent="0.25">
      <c r="C315" s="87"/>
      <c r="D315" s="88"/>
      <c r="E315" s="88"/>
      <c r="F315" s="88" t="str">
        <f>IF(E315="","",VLOOKUP(E315,CAD_FUNC!$C$6:$E$106,3,FALSE))</f>
        <v/>
      </c>
      <c r="G315" s="88"/>
      <c r="H315" s="88"/>
      <c r="I315" s="89"/>
      <c r="J315" s="47" t="str">
        <f>IF(D315="","",VLOOKUP(D315,PPRA!C:E,3,0))</f>
        <v/>
      </c>
      <c r="N315" s="47" t="str">
        <f t="shared" si="4"/>
        <v/>
      </c>
    </row>
    <row r="316" spans="3:14" ht="30" customHeight="1" x14ac:dyDescent="0.25">
      <c r="C316" s="87"/>
      <c r="D316" s="88"/>
      <c r="E316" s="88"/>
      <c r="F316" s="88" t="str">
        <f>IF(E316="","",VLOOKUP(E316,CAD_FUNC!$C$6:$E$106,3,FALSE))</f>
        <v/>
      </c>
      <c r="G316" s="88"/>
      <c r="H316" s="88"/>
      <c r="I316" s="89"/>
      <c r="J316" s="47" t="str">
        <f>IF(D316="","",VLOOKUP(D316,PPRA!C:E,3,0))</f>
        <v/>
      </c>
      <c r="N316" s="47" t="str">
        <f t="shared" si="4"/>
        <v/>
      </c>
    </row>
    <row r="317" spans="3:14" ht="30" customHeight="1" x14ac:dyDescent="0.25">
      <c r="C317" s="87"/>
      <c r="D317" s="88"/>
      <c r="E317" s="88"/>
      <c r="F317" s="88" t="str">
        <f>IF(E317="","",VLOOKUP(E317,CAD_FUNC!$C$6:$E$106,3,FALSE))</f>
        <v/>
      </c>
      <c r="G317" s="88"/>
      <c r="H317" s="88"/>
      <c r="I317" s="89"/>
      <c r="J317" s="47" t="str">
        <f>IF(D317="","",VLOOKUP(D317,PPRA!C:E,3,0))</f>
        <v/>
      </c>
      <c r="N317" s="47" t="str">
        <f t="shared" si="4"/>
        <v/>
      </c>
    </row>
    <row r="318" spans="3:14" ht="30" customHeight="1" x14ac:dyDescent="0.25">
      <c r="C318" s="87"/>
      <c r="D318" s="88"/>
      <c r="E318" s="88"/>
      <c r="F318" s="88" t="str">
        <f>IF(E318="","",VLOOKUP(E318,CAD_FUNC!$C$6:$E$106,3,FALSE))</f>
        <v/>
      </c>
      <c r="G318" s="88"/>
      <c r="H318" s="88"/>
      <c r="I318" s="89"/>
      <c r="J318" s="47" t="str">
        <f>IF(D318="","",VLOOKUP(D318,PPRA!C:E,3,0))</f>
        <v/>
      </c>
      <c r="N318" s="47" t="str">
        <f t="shared" si="4"/>
        <v/>
      </c>
    </row>
    <row r="319" spans="3:14" ht="30" customHeight="1" x14ac:dyDescent="0.25">
      <c r="C319" s="87"/>
      <c r="D319" s="88"/>
      <c r="E319" s="88"/>
      <c r="F319" s="88" t="str">
        <f>IF(E319="","",VLOOKUP(E319,CAD_FUNC!$C$6:$E$106,3,FALSE))</f>
        <v/>
      </c>
      <c r="G319" s="88"/>
      <c r="H319" s="88"/>
      <c r="I319" s="89"/>
      <c r="J319" s="47" t="str">
        <f>IF(D319="","",VLOOKUP(D319,PPRA!C:E,3,0))</f>
        <v/>
      </c>
      <c r="N319" s="47" t="str">
        <f t="shared" si="4"/>
        <v/>
      </c>
    </row>
    <row r="320" spans="3:14" ht="30" customHeight="1" x14ac:dyDescent="0.25">
      <c r="C320" s="87"/>
      <c r="D320" s="88"/>
      <c r="E320" s="88"/>
      <c r="F320" s="88" t="str">
        <f>IF(E320="","",VLOOKUP(E320,CAD_FUNC!$C$6:$E$106,3,FALSE))</f>
        <v/>
      </c>
      <c r="G320" s="88"/>
      <c r="H320" s="88"/>
      <c r="I320" s="89"/>
      <c r="J320" s="47" t="str">
        <f>IF(D320="","",VLOOKUP(D320,PPRA!C:E,3,0))</f>
        <v/>
      </c>
      <c r="N320" s="47" t="str">
        <f t="shared" si="4"/>
        <v/>
      </c>
    </row>
    <row r="321" spans="3:14" ht="30" customHeight="1" x14ac:dyDescent="0.25">
      <c r="C321" s="87"/>
      <c r="D321" s="88"/>
      <c r="E321" s="88"/>
      <c r="F321" s="88" t="str">
        <f>IF(E321="","",VLOOKUP(E321,CAD_FUNC!$C$6:$E$106,3,FALSE))</f>
        <v/>
      </c>
      <c r="G321" s="88"/>
      <c r="H321" s="88"/>
      <c r="I321" s="89"/>
      <c r="J321" s="47" t="str">
        <f>IF(D321="","",VLOOKUP(D321,PPRA!C:E,3,0))</f>
        <v/>
      </c>
      <c r="N321" s="47" t="str">
        <f t="shared" si="4"/>
        <v/>
      </c>
    </row>
    <row r="322" spans="3:14" ht="30" customHeight="1" x14ac:dyDescent="0.25">
      <c r="C322" s="87"/>
      <c r="D322" s="88"/>
      <c r="E322" s="88"/>
      <c r="F322" s="88" t="str">
        <f>IF(E322="","",VLOOKUP(E322,CAD_FUNC!$C$6:$E$106,3,FALSE))</f>
        <v/>
      </c>
      <c r="G322" s="88"/>
      <c r="H322" s="88"/>
      <c r="I322" s="89"/>
      <c r="J322" s="47" t="str">
        <f>IF(D322="","",VLOOKUP(D322,PPRA!C:E,3,0))</f>
        <v/>
      </c>
      <c r="N322" s="47" t="str">
        <f t="shared" si="4"/>
        <v/>
      </c>
    </row>
    <row r="323" spans="3:14" ht="30" customHeight="1" x14ac:dyDescent="0.25">
      <c r="C323" s="87"/>
      <c r="D323" s="88"/>
      <c r="E323" s="88"/>
      <c r="F323" s="88" t="str">
        <f>IF(E323="","",VLOOKUP(E323,CAD_FUNC!$C$6:$E$106,3,FALSE))</f>
        <v/>
      </c>
      <c r="G323" s="88"/>
      <c r="H323" s="88"/>
      <c r="I323" s="89"/>
      <c r="J323" s="47" t="str">
        <f>IF(D323="","",VLOOKUP(D323,PPRA!C:E,3,0))</f>
        <v/>
      </c>
      <c r="N323" s="47" t="str">
        <f t="shared" si="4"/>
        <v/>
      </c>
    </row>
    <row r="324" spans="3:14" ht="30" customHeight="1" x14ac:dyDescent="0.25">
      <c r="C324" s="87"/>
      <c r="D324" s="88"/>
      <c r="E324" s="88"/>
      <c r="F324" s="88" t="str">
        <f>IF(E324="","",VLOOKUP(E324,CAD_FUNC!$C$6:$E$106,3,FALSE))</f>
        <v/>
      </c>
      <c r="G324" s="88"/>
      <c r="H324" s="88"/>
      <c r="I324" s="89"/>
      <c r="J324" s="47" t="str">
        <f>IF(D324="","",VLOOKUP(D324,PPRA!C:E,3,0))</f>
        <v/>
      </c>
      <c r="N324" s="47" t="str">
        <f t="shared" si="4"/>
        <v/>
      </c>
    </row>
    <row r="325" spans="3:14" ht="30" customHeight="1" x14ac:dyDescent="0.25">
      <c r="C325" s="87"/>
      <c r="D325" s="88"/>
      <c r="E325" s="88"/>
      <c r="F325" s="88" t="str">
        <f>IF(E325="","",VLOOKUP(E325,CAD_FUNC!$C$6:$E$106,3,FALSE))</f>
        <v/>
      </c>
      <c r="G325" s="88"/>
      <c r="H325" s="88"/>
      <c r="I325" s="89"/>
      <c r="J325" s="47" t="str">
        <f>IF(D325="","",VLOOKUP(D325,PPRA!C:E,3,0))</f>
        <v/>
      </c>
      <c r="N325" s="47" t="str">
        <f t="shared" si="4"/>
        <v/>
      </c>
    </row>
    <row r="326" spans="3:14" ht="30" customHeight="1" x14ac:dyDescent="0.25">
      <c r="C326" s="87"/>
      <c r="D326" s="88"/>
      <c r="E326" s="88"/>
      <c r="F326" s="88" t="str">
        <f>IF(E326="","",VLOOKUP(E326,CAD_FUNC!$C$6:$E$106,3,FALSE))</f>
        <v/>
      </c>
      <c r="G326" s="88"/>
      <c r="H326" s="88"/>
      <c r="I326" s="89"/>
      <c r="J326" s="47" t="str">
        <f>IF(D326="","",VLOOKUP(D326,PPRA!C:E,3,0))</f>
        <v/>
      </c>
      <c r="N326" s="47" t="str">
        <f t="shared" si="4"/>
        <v/>
      </c>
    </row>
    <row r="327" spans="3:14" ht="30" customHeight="1" x14ac:dyDescent="0.25">
      <c r="C327" s="87"/>
      <c r="D327" s="88"/>
      <c r="E327" s="88"/>
      <c r="F327" s="88" t="str">
        <f>IF(E327="","",VLOOKUP(E327,CAD_FUNC!$C$6:$E$106,3,FALSE))</f>
        <v/>
      </c>
      <c r="G327" s="88"/>
      <c r="H327" s="88"/>
      <c r="I327" s="89"/>
      <c r="J327" s="47" t="str">
        <f>IF(D327="","",VLOOKUP(D327,PPRA!C:E,3,0))</f>
        <v/>
      </c>
      <c r="N327" s="47" t="str">
        <f t="shared" ref="N327:N390" si="5">IF(C327="","",VLOOKUP(MONTH(C327),$K$6:$L$17,2,FALSE))</f>
        <v/>
      </c>
    </row>
    <row r="328" spans="3:14" ht="30" customHeight="1" x14ac:dyDescent="0.25">
      <c r="C328" s="87"/>
      <c r="D328" s="88"/>
      <c r="E328" s="88"/>
      <c r="F328" s="88" t="str">
        <f>IF(E328="","",VLOOKUP(E328,CAD_FUNC!$C$6:$E$106,3,FALSE))</f>
        <v/>
      </c>
      <c r="G328" s="88"/>
      <c r="H328" s="88"/>
      <c r="I328" s="89"/>
      <c r="J328" s="47" t="str">
        <f>IF(D328="","",VLOOKUP(D328,PPRA!C:E,3,0))</f>
        <v/>
      </c>
      <c r="N328" s="47" t="str">
        <f t="shared" si="5"/>
        <v/>
      </c>
    </row>
    <row r="329" spans="3:14" ht="30" customHeight="1" x14ac:dyDescent="0.25">
      <c r="C329" s="87"/>
      <c r="D329" s="88"/>
      <c r="E329" s="88"/>
      <c r="F329" s="88" t="str">
        <f>IF(E329="","",VLOOKUP(E329,CAD_FUNC!$C$6:$E$106,3,FALSE))</f>
        <v/>
      </c>
      <c r="G329" s="88"/>
      <c r="H329" s="88"/>
      <c r="I329" s="89"/>
      <c r="J329" s="47" t="str">
        <f>IF(D329="","",VLOOKUP(D329,PPRA!C:E,3,0))</f>
        <v/>
      </c>
      <c r="N329" s="47" t="str">
        <f t="shared" si="5"/>
        <v/>
      </c>
    </row>
    <row r="330" spans="3:14" ht="30" customHeight="1" x14ac:dyDescent="0.25">
      <c r="C330" s="87"/>
      <c r="D330" s="88"/>
      <c r="E330" s="88"/>
      <c r="F330" s="88" t="str">
        <f>IF(E330="","",VLOOKUP(E330,CAD_FUNC!$C$6:$E$106,3,FALSE))</f>
        <v/>
      </c>
      <c r="G330" s="88"/>
      <c r="H330" s="88"/>
      <c r="I330" s="89"/>
      <c r="J330" s="47" t="str">
        <f>IF(D330="","",VLOOKUP(D330,PPRA!C:E,3,0))</f>
        <v/>
      </c>
      <c r="N330" s="47" t="str">
        <f t="shared" si="5"/>
        <v/>
      </c>
    </row>
    <row r="331" spans="3:14" ht="30" customHeight="1" x14ac:dyDescent="0.25">
      <c r="C331" s="87"/>
      <c r="D331" s="88"/>
      <c r="E331" s="88"/>
      <c r="F331" s="88" t="str">
        <f>IF(E331="","",VLOOKUP(E331,CAD_FUNC!$C$6:$E$106,3,FALSE))</f>
        <v/>
      </c>
      <c r="G331" s="88"/>
      <c r="H331" s="88"/>
      <c r="I331" s="89"/>
      <c r="J331" s="47" t="str">
        <f>IF(D331="","",VLOOKUP(D331,PPRA!C:E,3,0))</f>
        <v/>
      </c>
      <c r="N331" s="47" t="str">
        <f t="shared" si="5"/>
        <v/>
      </c>
    </row>
    <row r="332" spans="3:14" ht="30" customHeight="1" x14ac:dyDescent="0.25">
      <c r="C332" s="87"/>
      <c r="D332" s="88"/>
      <c r="E332" s="88"/>
      <c r="F332" s="88" t="str">
        <f>IF(E332="","",VLOOKUP(E332,CAD_FUNC!$C$6:$E$106,3,FALSE))</f>
        <v/>
      </c>
      <c r="G332" s="88"/>
      <c r="H332" s="88"/>
      <c r="I332" s="89"/>
      <c r="J332" s="47" t="str">
        <f>IF(D332="","",VLOOKUP(D332,PPRA!C:E,3,0))</f>
        <v/>
      </c>
      <c r="N332" s="47" t="str">
        <f t="shared" si="5"/>
        <v/>
      </c>
    </row>
    <row r="333" spans="3:14" ht="30" customHeight="1" x14ac:dyDescent="0.25">
      <c r="C333" s="87"/>
      <c r="D333" s="88"/>
      <c r="E333" s="88"/>
      <c r="F333" s="88" t="str">
        <f>IF(E333="","",VLOOKUP(E333,CAD_FUNC!$C$6:$E$106,3,FALSE))</f>
        <v/>
      </c>
      <c r="G333" s="88"/>
      <c r="H333" s="88"/>
      <c r="I333" s="89"/>
      <c r="J333" s="47" t="str">
        <f>IF(D333="","",VLOOKUP(D333,PPRA!C:E,3,0))</f>
        <v/>
      </c>
      <c r="N333" s="47" t="str">
        <f t="shared" si="5"/>
        <v/>
      </c>
    </row>
    <row r="334" spans="3:14" ht="30" customHeight="1" x14ac:dyDescent="0.25">
      <c r="C334" s="87"/>
      <c r="D334" s="88"/>
      <c r="E334" s="88"/>
      <c r="F334" s="88" t="str">
        <f>IF(E334="","",VLOOKUP(E334,CAD_FUNC!$C$6:$E$106,3,FALSE))</f>
        <v/>
      </c>
      <c r="G334" s="88"/>
      <c r="H334" s="88"/>
      <c r="I334" s="89"/>
      <c r="J334" s="47" t="str">
        <f>IF(D334="","",VLOOKUP(D334,PPRA!C:E,3,0))</f>
        <v/>
      </c>
      <c r="N334" s="47" t="str">
        <f t="shared" si="5"/>
        <v/>
      </c>
    </row>
    <row r="335" spans="3:14" ht="30" customHeight="1" x14ac:dyDescent="0.25">
      <c r="C335" s="87"/>
      <c r="D335" s="88"/>
      <c r="E335" s="88"/>
      <c r="F335" s="88" t="str">
        <f>IF(E335="","",VLOOKUP(E335,CAD_FUNC!$C$6:$E$106,3,FALSE))</f>
        <v/>
      </c>
      <c r="G335" s="88"/>
      <c r="H335" s="88"/>
      <c r="I335" s="89"/>
      <c r="J335" s="47" t="str">
        <f>IF(D335="","",VLOOKUP(D335,PPRA!C:E,3,0))</f>
        <v/>
      </c>
      <c r="N335" s="47" t="str">
        <f t="shared" si="5"/>
        <v/>
      </c>
    </row>
    <row r="336" spans="3:14" ht="30" customHeight="1" x14ac:dyDescent="0.25">
      <c r="C336" s="87"/>
      <c r="D336" s="88"/>
      <c r="E336" s="88"/>
      <c r="F336" s="88" t="str">
        <f>IF(E336="","",VLOOKUP(E336,CAD_FUNC!$C$6:$E$106,3,FALSE))</f>
        <v/>
      </c>
      <c r="G336" s="88"/>
      <c r="H336" s="88"/>
      <c r="I336" s="89"/>
      <c r="J336" s="47" t="str">
        <f>IF(D336="","",VLOOKUP(D336,PPRA!C:E,3,0))</f>
        <v/>
      </c>
      <c r="N336" s="47" t="str">
        <f t="shared" si="5"/>
        <v/>
      </c>
    </row>
    <row r="337" spans="3:14" ht="30" customHeight="1" x14ac:dyDescent="0.25">
      <c r="C337" s="87"/>
      <c r="D337" s="88"/>
      <c r="E337" s="88"/>
      <c r="F337" s="88" t="str">
        <f>IF(E337="","",VLOOKUP(E337,CAD_FUNC!$C$6:$E$106,3,FALSE))</f>
        <v/>
      </c>
      <c r="G337" s="88"/>
      <c r="H337" s="88"/>
      <c r="I337" s="89"/>
      <c r="J337" s="47" t="str">
        <f>IF(D337="","",VLOOKUP(D337,PPRA!C:E,3,0))</f>
        <v/>
      </c>
      <c r="N337" s="47" t="str">
        <f t="shared" si="5"/>
        <v/>
      </c>
    </row>
    <row r="338" spans="3:14" ht="30" customHeight="1" x14ac:dyDescent="0.25">
      <c r="C338" s="87"/>
      <c r="D338" s="88"/>
      <c r="E338" s="88"/>
      <c r="F338" s="88" t="str">
        <f>IF(E338="","",VLOOKUP(E338,CAD_FUNC!$C$6:$E$106,3,FALSE))</f>
        <v/>
      </c>
      <c r="G338" s="88"/>
      <c r="H338" s="88"/>
      <c r="I338" s="89"/>
      <c r="J338" s="47" t="str">
        <f>IF(D338="","",VLOOKUP(D338,PPRA!C:E,3,0))</f>
        <v/>
      </c>
      <c r="N338" s="47" t="str">
        <f t="shared" si="5"/>
        <v/>
      </c>
    </row>
    <row r="339" spans="3:14" ht="30" customHeight="1" x14ac:dyDescent="0.25">
      <c r="C339" s="87"/>
      <c r="D339" s="88"/>
      <c r="E339" s="88"/>
      <c r="F339" s="88" t="str">
        <f>IF(E339="","",VLOOKUP(E339,CAD_FUNC!$C$6:$E$106,3,FALSE))</f>
        <v/>
      </c>
      <c r="G339" s="88"/>
      <c r="H339" s="88"/>
      <c r="I339" s="89"/>
      <c r="J339" s="47" t="str">
        <f>IF(D339="","",VLOOKUP(D339,PPRA!C:E,3,0))</f>
        <v/>
      </c>
      <c r="N339" s="47" t="str">
        <f t="shared" si="5"/>
        <v/>
      </c>
    </row>
    <row r="340" spans="3:14" ht="30" customHeight="1" x14ac:dyDescent="0.25">
      <c r="C340" s="87"/>
      <c r="D340" s="88"/>
      <c r="E340" s="88"/>
      <c r="F340" s="88" t="str">
        <f>IF(E340="","",VLOOKUP(E340,CAD_FUNC!$C$6:$E$106,3,FALSE))</f>
        <v/>
      </c>
      <c r="G340" s="88"/>
      <c r="H340" s="88"/>
      <c r="I340" s="89"/>
      <c r="J340" s="47" t="str">
        <f>IF(D340="","",VLOOKUP(D340,PPRA!C:E,3,0))</f>
        <v/>
      </c>
      <c r="N340" s="47" t="str">
        <f t="shared" si="5"/>
        <v/>
      </c>
    </row>
    <row r="341" spans="3:14" ht="30" customHeight="1" x14ac:dyDescent="0.25">
      <c r="C341" s="87"/>
      <c r="D341" s="88"/>
      <c r="E341" s="88"/>
      <c r="F341" s="88" t="str">
        <f>IF(E341="","",VLOOKUP(E341,CAD_FUNC!$C$6:$E$106,3,FALSE))</f>
        <v/>
      </c>
      <c r="G341" s="88"/>
      <c r="H341" s="88"/>
      <c r="I341" s="89"/>
      <c r="J341" s="47" t="str">
        <f>IF(D341="","",VLOOKUP(D341,PPRA!C:E,3,0))</f>
        <v/>
      </c>
      <c r="N341" s="47" t="str">
        <f t="shared" si="5"/>
        <v/>
      </c>
    </row>
    <row r="342" spans="3:14" ht="30" customHeight="1" x14ac:dyDescent="0.25">
      <c r="C342" s="87"/>
      <c r="D342" s="88"/>
      <c r="E342" s="88"/>
      <c r="F342" s="88" t="str">
        <f>IF(E342="","",VLOOKUP(E342,CAD_FUNC!$C$6:$E$106,3,FALSE))</f>
        <v/>
      </c>
      <c r="G342" s="88"/>
      <c r="H342" s="88"/>
      <c r="I342" s="89"/>
      <c r="J342" s="47" t="str">
        <f>IF(D342="","",VLOOKUP(D342,PPRA!C:E,3,0))</f>
        <v/>
      </c>
      <c r="N342" s="47" t="str">
        <f t="shared" si="5"/>
        <v/>
      </c>
    </row>
    <row r="343" spans="3:14" ht="30" customHeight="1" x14ac:dyDescent="0.25">
      <c r="C343" s="87"/>
      <c r="D343" s="88"/>
      <c r="E343" s="88"/>
      <c r="F343" s="88" t="str">
        <f>IF(E343="","",VLOOKUP(E343,CAD_FUNC!$C$6:$E$106,3,FALSE))</f>
        <v/>
      </c>
      <c r="G343" s="88"/>
      <c r="H343" s="88"/>
      <c r="I343" s="89"/>
      <c r="J343" s="47" t="str">
        <f>IF(D343="","",VLOOKUP(D343,PPRA!C:E,3,0))</f>
        <v/>
      </c>
      <c r="N343" s="47" t="str">
        <f t="shared" si="5"/>
        <v/>
      </c>
    </row>
    <row r="344" spans="3:14" ht="30" customHeight="1" x14ac:dyDescent="0.25">
      <c r="C344" s="87"/>
      <c r="D344" s="88"/>
      <c r="E344" s="88"/>
      <c r="F344" s="88" t="str">
        <f>IF(E344="","",VLOOKUP(E344,CAD_FUNC!$C$6:$E$106,3,FALSE))</f>
        <v/>
      </c>
      <c r="G344" s="88"/>
      <c r="H344" s="88"/>
      <c r="I344" s="89"/>
      <c r="J344" s="47" t="str">
        <f>IF(D344="","",VLOOKUP(D344,PPRA!C:E,3,0))</f>
        <v/>
      </c>
      <c r="N344" s="47" t="str">
        <f t="shared" si="5"/>
        <v/>
      </c>
    </row>
    <row r="345" spans="3:14" ht="30" customHeight="1" x14ac:dyDescent="0.25">
      <c r="C345" s="87"/>
      <c r="D345" s="88"/>
      <c r="E345" s="88"/>
      <c r="F345" s="88" t="str">
        <f>IF(E345="","",VLOOKUP(E345,CAD_FUNC!$C$6:$E$106,3,FALSE))</f>
        <v/>
      </c>
      <c r="G345" s="88"/>
      <c r="H345" s="88"/>
      <c r="I345" s="89"/>
      <c r="J345" s="47" t="str">
        <f>IF(D345="","",VLOOKUP(D345,PPRA!C:E,3,0))</f>
        <v/>
      </c>
      <c r="N345" s="47" t="str">
        <f t="shared" si="5"/>
        <v/>
      </c>
    </row>
    <row r="346" spans="3:14" ht="30" customHeight="1" x14ac:dyDescent="0.25">
      <c r="C346" s="87"/>
      <c r="D346" s="88"/>
      <c r="E346" s="88"/>
      <c r="F346" s="88" t="str">
        <f>IF(E346="","",VLOOKUP(E346,CAD_FUNC!$C$6:$E$106,3,FALSE))</f>
        <v/>
      </c>
      <c r="G346" s="88"/>
      <c r="H346" s="88"/>
      <c r="I346" s="89"/>
      <c r="J346" s="47" t="str">
        <f>IF(D346="","",VLOOKUP(D346,PPRA!C:E,3,0))</f>
        <v/>
      </c>
      <c r="N346" s="47" t="str">
        <f t="shared" si="5"/>
        <v/>
      </c>
    </row>
    <row r="347" spans="3:14" ht="30" customHeight="1" x14ac:dyDescent="0.25">
      <c r="C347" s="87"/>
      <c r="D347" s="88"/>
      <c r="E347" s="88"/>
      <c r="F347" s="88" t="str">
        <f>IF(E347="","",VLOOKUP(E347,CAD_FUNC!$C$6:$E$106,3,FALSE))</f>
        <v/>
      </c>
      <c r="G347" s="88"/>
      <c r="H347" s="88"/>
      <c r="I347" s="89"/>
      <c r="J347" s="47" t="str">
        <f>IF(D347="","",VLOOKUP(D347,PPRA!C:E,3,0))</f>
        <v/>
      </c>
      <c r="N347" s="47" t="str">
        <f t="shared" si="5"/>
        <v/>
      </c>
    </row>
    <row r="348" spans="3:14" ht="30" customHeight="1" x14ac:dyDescent="0.25">
      <c r="C348" s="87"/>
      <c r="D348" s="88"/>
      <c r="E348" s="88"/>
      <c r="F348" s="88" t="str">
        <f>IF(E348="","",VLOOKUP(E348,CAD_FUNC!$C$6:$E$106,3,FALSE))</f>
        <v/>
      </c>
      <c r="G348" s="88"/>
      <c r="H348" s="88"/>
      <c r="I348" s="89"/>
      <c r="J348" s="47" t="str">
        <f>IF(D348="","",VLOOKUP(D348,PPRA!C:E,3,0))</f>
        <v/>
      </c>
      <c r="N348" s="47" t="str">
        <f t="shared" si="5"/>
        <v/>
      </c>
    </row>
    <row r="349" spans="3:14" ht="30" customHeight="1" x14ac:dyDescent="0.25">
      <c r="C349" s="87"/>
      <c r="D349" s="88"/>
      <c r="E349" s="88"/>
      <c r="F349" s="88" t="str">
        <f>IF(E349="","",VLOOKUP(E349,CAD_FUNC!$C$6:$E$106,3,FALSE))</f>
        <v/>
      </c>
      <c r="G349" s="88"/>
      <c r="H349" s="88"/>
      <c r="I349" s="89"/>
      <c r="J349" s="47" t="str">
        <f>IF(D349="","",VLOOKUP(D349,PPRA!C:E,3,0))</f>
        <v/>
      </c>
      <c r="N349" s="47" t="str">
        <f t="shared" si="5"/>
        <v/>
      </c>
    </row>
    <row r="350" spans="3:14" ht="30" customHeight="1" x14ac:dyDescent="0.25">
      <c r="C350" s="87"/>
      <c r="D350" s="88"/>
      <c r="E350" s="88"/>
      <c r="F350" s="88" t="str">
        <f>IF(E350="","",VLOOKUP(E350,CAD_FUNC!$C$6:$E$106,3,FALSE))</f>
        <v/>
      </c>
      <c r="G350" s="88"/>
      <c r="H350" s="88"/>
      <c r="I350" s="89"/>
      <c r="J350" s="47" t="str">
        <f>IF(D350="","",VLOOKUP(D350,PPRA!C:E,3,0))</f>
        <v/>
      </c>
      <c r="N350" s="47" t="str">
        <f t="shared" si="5"/>
        <v/>
      </c>
    </row>
    <row r="351" spans="3:14" ht="30" customHeight="1" x14ac:dyDescent="0.25">
      <c r="C351" s="87"/>
      <c r="D351" s="88"/>
      <c r="E351" s="88"/>
      <c r="F351" s="88" t="str">
        <f>IF(E351="","",VLOOKUP(E351,CAD_FUNC!$C$6:$E$106,3,FALSE))</f>
        <v/>
      </c>
      <c r="G351" s="88"/>
      <c r="H351" s="88"/>
      <c r="I351" s="89"/>
      <c r="J351" s="47" t="str">
        <f>IF(D351="","",VLOOKUP(D351,PPRA!C:E,3,0))</f>
        <v/>
      </c>
      <c r="N351" s="47" t="str">
        <f t="shared" si="5"/>
        <v/>
      </c>
    </row>
    <row r="352" spans="3:14" ht="30" customHeight="1" x14ac:dyDescent="0.25">
      <c r="C352" s="87"/>
      <c r="D352" s="88"/>
      <c r="E352" s="88"/>
      <c r="F352" s="88" t="str">
        <f>IF(E352="","",VLOOKUP(E352,CAD_FUNC!$C$6:$E$106,3,FALSE))</f>
        <v/>
      </c>
      <c r="G352" s="88"/>
      <c r="H352" s="88"/>
      <c r="I352" s="89"/>
      <c r="J352" s="47" t="str">
        <f>IF(D352="","",VLOOKUP(D352,PPRA!C:E,3,0))</f>
        <v/>
      </c>
      <c r="N352" s="47" t="str">
        <f t="shared" si="5"/>
        <v/>
      </c>
    </row>
    <row r="353" spans="3:14" ht="30" customHeight="1" x14ac:dyDescent="0.25">
      <c r="C353" s="87"/>
      <c r="D353" s="88"/>
      <c r="E353" s="88"/>
      <c r="F353" s="88" t="str">
        <f>IF(E353="","",VLOOKUP(E353,CAD_FUNC!$C$6:$E$106,3,FALSE))</f>
        <v/>
      </c>
      <c r="G353" s="88"/>
      <c r="H353" s="88"/>
      <c r="I353" s="89"/>
      <c r="J353" s="47" t="str">
        <f>IF(D353="","",VLOOKUP(D353,PPRA!C:E,3,0))</f>
        <v/>
      </c>
      <c r="N353" s="47" t="str">
        <f t="shared" si="5"/>
        <v/>
      </c>
    </row>
    <row r="354" spans="3:14" ht="30" customHeight="1" x14ac:dyDescent="0.25">
      <c r="C354" s="87"/>
      <c r="D354" s="88"/>
      <c r="E354" s="88"/>
      <c r="F354" s="88" t="str">
        <f>IF(E354="","",VLOOKUP(E354,CAD_FUNC!$C$6:$E$106,3,FALSE))</f>
        <v/>
      </c>
      <c r="G354" s="88"/>
      <c r="H354" s="88"/>
      <c r="I354" s="89"/>
      <c r="J354" s="47" t="str">
        <f>IF(D354="","",VLOOKUP(D354,PPRA!C:E,3,0))</f>
        <v/>
      </c>
      <c r="N354" s="47" t="str">
        <f t="shared" si="5"/>
        <v/>
      </c>
    </row>
    <row r="355" spans="3:14" ht="30" customHeight="1" x14ac:dyDescent="0.25">
      <c r="C355" s="87"/>
      <c r="D355" s="88"/>
      <c r="E355" s="88"/>
      <c r="F355" s="88" t="str">
        <f>IF(E355="","",VLOOKUP(E355,CAD_FUNC!$C$6:$E$106,3,FALSE))</f>
        <v/>
      </c>
      <c r="G355" s="88"/>
      <c r="H355" s="88"/>
      <c r="I355" s="89"/>
      <c r="J355" s="47" t="str">
        <f>IF(D355="","",VLOOKUP(D355,PPRA!C:E,3,0))</f>
        <v/>
      </c>
      <c r="N355" s="47" t="str">
        <f t="shared" si="5"/>
        <v/>
      </c>
    </row>
    <row r="356" spans="3:14" ht="30" customHeight="1" x14ac:dyDescent="0.25">
      <c r="C356" s="87"/>
      <c r="D356" s="88"/>
      <c r="E356" s="88"/>
      <c r="F356" s="88" t="str">
        <f>IF(E356="","",VLOOKUP(E356,CAD_FUNC!$C$6:$E$106,3,FALSE))</f>
        <v/>
      </c>
      <c r="G356" s="88"/>
      <c r="H356" s="88"/>
      <c r="I356" s="89"/>
      <c r="J356" s="47" t="str">
        <f>IF(D356="","",VLOOKUP(D356,PPRA!C:E,3,0))</f>
        <v/>
      </c>
      <c r="N356" s="47" t="str">
        <f t="shared" si="5"/>
        <v/>
      </c>
    </row>
    <row r="357" spans="3:14" ht="30" customHeight="1" x14ac:dyDescent="0.25">
      <c r="C357" s="87"/>
      <c r="D357" s="88"/>
      <c r="E357" s="88"/>
      <c r="F357" s="88" t="str">
        <f>IF(E357="","",VLOOKUP(E357,CAD_FUNC!$C$6:$E$106,3,FALSE))</f>
        <v/>
      </c>
      <c r="G357" s="88"/>
      <c r="H357" s="88"/>
      <c r="I357" s="89"/>
      <c r="J357" s="47" t="str">
        <f>IF(D357="","",VLOOKUP(D357,PPRA!C:E,3,0))</f>
        <v/>
      </c>
      <c r="N357" s="47" t="str">
        <f t="shared" si="5"/>
        <v/>
      </c>
    </row>
    <row r="358" spans="3:14" ht="30" customHeight="1" x14ac:dyDescent="0.25">
      <c r="C358" s="87"/>
      <c r="D358" s="88"/>
      <c r="E358" s="88"/>
      <c r="F358" s="88" t="str">
        <f>IF(E358="","",VLOOKUP(E358,CAD_FUNC!$C$6:$E$106,3,FALSE))</f>
        <v/>
      </c>
      <c r="G358" s="88"/>
      <c r="H358" s="88"/>
      <c r="I358" s="89"/>
      <c r="J358" s="47" t="str">
        <f>IF(D358="","",VLOOKUP(D358,PPRA!C:E,3,0))</f>
        <v/>
      </c>
      <c r="N358" s="47" t="str">
        <f t="shared" si="5"/>
        <v/>
      </c>
    </row>
    <row r="359" spans="3:14" ht="30" customHeight="1" x14ac:dyDescent="0.25">
      <c r="C359" s="87"/>
      <c r="D359" s="88"/>
      <c r="E359" s="88"/>
      <c r="F359" s="88" t="str">
        <f>IF(E359="","",VLOOKUP(E359,CAD_FUNC!$C$6:$E$106,3,FALSE))</f>
        <v/>
      </c>
      <c r="G359" s="88"/>
      <c r="H359" s="88"/>
      <c r="I359" s="89"/>
      <c r="J359" s="47" t="str">
        <f>IF(D359="","",VLOOKUP(D359,PPRA!C:E,3,0))</f>
        <v/>
      </c>
      <c r="N359" s="47" t="str">
        <f t="shared" si="5"/>
        <v/>
      </c>
    </row>
    <row r="360" spans="3:14" ht="30" customHeight="1" x14ac:dyDescent="0.25">
      <c r="C360" s="87"/>
      <c r="D360" s="88"/>
      <c r="E360" s="88"/>
      <c r="F360" s="88" t="str">
        <f>IF(E360="","",VLOOKUP(E360,CAD_FUNC!$C$6:$E$106,3,FALSE))</f>
        <v/>
      </c>
      <c r="G360" s="88"/>
      <c r="H360" s="88"/>
      <c r="I360" s="89"/>
      <c r="J360" s="47" t="str">
        <f>IF(D360="","",VLOOKUP(D360,PPRA!C:E,3,0))</f>
        <v/>
      </c>
      <c r="N360" s="47" t="str">
        <f t="shared" si="5"/>
        <v/>
      </c>
    </row>
    <row r="361" spans="3:14" ht="30" customHeight="1" x14ac:dyDescent="0.25">
      <c r="C361" s="87"/>
      <c r="D361" s="88"/>
      <c r="E361" s="88"/>
      <c r="F361" s="88" t="str">
        <f>IF(E361="","",VLOOKUP(E361,CAD_FUNC!$C$6:$E$106,3,FALSE))</f>
        <v/>
      </c>
      <c r="G361" s="88"/>
      <c r="H361" s="88"/>
      <c r="I361" s="89"/>
      <c r="J361" s="47" t="str">
        <f>IF(D361="","",VLOOKUP(D361,PPRA!C:E,3,0))</f>
        <v/>
      </c>
      <c r="N361" s="47" t="str">
        <f t="shared" si="5"/>
        <v/>
      </c>
    </row>
    <row r="362" spans="3:14" ht="30" customHeight="1" x14ac:dyDescent="0.25">
      <c r="C362" s="87"/>
      <c r="D362" s="88"/>
      <c r="E362" s="88"/>
      <c r="F362" s="88" t="str">
        <f>IF(E362="","",VLOOKUP(E362,CAD_FUNC!$C$6:$E$106,3,FALSE))</f>
        <v/>
      </c>
      <c r="G362" s="88"/>
      <c r="H362" s="88"/>
      <c r="I362" s="89"/>
      <c r="J362" s="47" t="str">
        <f>IF(D362="","",VLOOKUP(D362,PPRA!C:E,3,0))</f>
        <v/>
      </c>
      <c r="N362" s="47" t="str">
        <f t="shared" si="5"/>
        <v/>
      </c>
    </row>
    <row r="363" spans="3:14" ht="30" customHeight="1" x14ac:dyDescent="0.25">
      <c r="C363" s="87"/>
      <c r="D363" s="88"/>
      <c r="E363" s="88"/>
      <c r="F363" s="88" t="str">
        <f>IF(E363="","",VLOOKUP(E363,CAD_FUNC!$C$6:$E$106,3,FALSE))</f>
        <v/>
      </c>
      <c r="G363" s="88"/>
      <c r="H363" s="88"/>
      <c r="I363" s="89"/>
      <c r="J363" s="47" t="str">
        <f>IF(D363="","",VLOOKUP(D363,PPRA!C:E,3,0))</f>
        <v/>
      </c>
      <c r="N363" s="47" t="str">
        <f t="shared" si="5"/>
        <v/>
      </c>
    </row>
    <row r="364" spans="3:14" ht="30" customHeight="1" x14ac:dyDescent="0.25">
      <c r="C364" s="87"/>
      <c r="D364" s="88"/>
      <c r="E364" s="88"/>
      <c r="F364" s="88" t="str">
        <f>IF(E364="","",VLOOKUP(E364,CAD_FUNC!$C$6:$E$106,3,FALSE))</f>
        <v/>
      </c>
      <c r="G364" s="88"/>
      <c r="H364" s="88"/>
      <c r="I364" s="89"/>
      <c r="J364" s="47" t="str">
        <f>IF(D364="","",VLOOKUP(D364,PPRA!C:E,3,0))</f>
        <v/>
      </c>
      <c r="N364" s="47" t="str">
        <f t="shared" si="5"/>
        <v/>
      </c>
    </row>
    <row r="365" spans="3:14" ht="30" customHeight="1" x14ac:dyDescent="0.25">
      <c r="C365" s="87"/>
      <c r="D365" s="88"/>
      <c r="E365" s="88"/>
      <c r="F365" s="88" t="str">
        <f>IF(E365="","",VLOOKUP(E365,CAD_FUNC!$C$6:$E$106,3,FALSE))</f>
        <v/>
      </c>
      <c r="G365" s="88"/>
      <c r="H365" s="88"/>
      <c r="I365" s="89"/>
      <c r="J365" s="47" t="str">
        <f>IF(D365="","",VLOOKUP(D365,PPRA!C:E,3,0))</f>
        <v/>
      </c>
      <c r="N365" s="47" t="str">
        <f t="shared" si="5"/>
        <v/>
      </c>
    </row>
    <row r="366" spans="3:14" ht="30" customHeight="1" x14ac:dyDescent="0.25">
      <c r="C366" s="87"/>
      <c r="D366" s="88"/>
      <c r="E366" s="88"/>
      <c r="F366" s="88" t="str">
        <f>IF(E366="","",VLOOKUP(E366,CAD_FUNC!$C$6:$E$106,3,FALSE))</f>
        <v/>
      </c>
      <c r="G366" s="88"/>
      <c r="H366" s="88"/>
      <c r="I366" s="89"/>
      <c r="J366" s="47" t="str">
        <f>IF(D366="","",VLOOKUP(D366,PPRA!C:E,3,0))</f>
        <v/>
      </c>
      <c r="N366" s="47" t="str">
        <f t="shared" si="5"/>
        <v/>
      </c>
    </row>
    <row r="367" spans="3:14" ht="30" customHeight="1" x14ac:dyDescent="0.25">
      <c r="C367" s="87"/>
      <c r="D367" s="88"/>
      <c r="E367" s="88"/>
      <c r="F367" s="88" t="str">
        <f>IF(E367="","",VLOOKUP(E367,CAD_FUNC!$C$6:$E$106,3,FALSE))</f>
        <v/>
      </c>
      <c r="G367" s="88"/>
      <c r="H367" s="88"/>
      <c r="I367" s="89"/>
      <c r="J367" s="47" t="str">
        <f>IF(D367="","",VLOOKUP(D367,PPRA!C:E,3,0))</f>
        <v/>
      </c>
      <c r="N367" s="47" t="str">
        <f t="shared" si="5"/>
        <v/>
      </c>
    </row>
    <row r="368" spans="3:14" ht="30" customHeight="1" x14ac:dyDescent="0.25">
      <c r="C368" s="87"/>
      <c r="D368" s="88"/>
      <c r="E368" s="88"/>
      <c r="F368" s="88" t="str">
        <f>IF(E368="","",VLOOKUP(E368,CAD_FUNC!$C$6:$E$106,3,FALSE))</f>
        <v/>
      </c>
      <c r="G368" s="88"/>
      <c r="H368" s="88"/>
      <c r="I368" s="89"/>
      <c r="J368" s="47" t="str">
        <f>IF(D368="","",VLOOKUP(D368,PPRA!C:E,3,0))</f>
        <v/>
      </c>
      <c r="N368" s="47" t="str">
        <f t="shared" si="5"/>
        <v/>
      </c>
    </row>
    <row r="369" spans="3:14" ht="30" customHeight="1" x14ac:dyDescent="0.25">
      <c r="C369" s="87"/>
      <c r="D369" s="88"/>
      <c r="E369" s="88"/>
      <c r="F369" s="88" t="str">
        <f>IF(E369="","",VLOOKUP(E369,CAD_FUNC!$C$6:$E$106,3,FALSE))</f>
        <v/>
      </c>
      <c r="G369" s="88"/>
      <c r="H369" s="88"/>
      <c r="I369" s="89"/>
      <c r="J369" s="47" t="str">
        <f>IF(D369="","",VLOOKUP(D369,PPRA!C:E,3,0))</f>
        <v/>
      </c>
      <c r="N369" s="47" t="str">
        <f t="shared" si="5"/>
        <v/>
      </c>
    </row>
    <row r="370" spans="3:14" ht="30" customHeight="1" x14ac:dyDescent="0.25">
      <c r="C370" s="87"/>
      <c r="D370" s="88"/>
      <c r="E370" s="88"/>
      <c r="F370" s="88" t="str">
        <f>IF(E370="","",VLOOKUP(E370,CAD_FUNC!$C$6:$E$106,3,FALSE))</f>
        <v/>
      </c>
      <c r="G370" s="88"/>
      <c r="H370" s="88"/>
      <c r="I370" s="89"/>
      <c r="J370" s="47" t="str">
        <f>IF(D370="","",VLOOKUP(D370,PPRA!C:E,3,0))</f>
        <v/>
      </c>
      <c r="N370" s="47" t="str">
        <f t="shared" si="5"/>
        <v/>
      </c>
    </row>
    <row r="371" spans="3:14" ht="30" customHeight="1" x14ac:dyDescent="0.25">
      <c r="C371" s="87"/>
      <c r="D371" s="88"/>
      <c r="E371" s="88"/>
      <c r="F371" s="88" t="str">
        <f>IF(E371="","",VLOOKUP(E371,CAD_FUNC!$C$6:$E$106,3,FALSE))</f>
        <v/>
      </c>
      <c r="G371" s="88"/>
      <c r="H371" s="88"/>
      <c r="I371" s="89"/>
      <c r="J371" s="47" t="str">
        <f>IF(D371="","",VLOOKUP(D371,PPRA!C:E,3,0))</f>
        <v/>
      </c>
      <c r="N371" s="47" t="str">
        <f t="shared" si="5"/>
        <v/>
      </c>
    </row>
    <row r="372" spans="3:14" ht="30" customHeight="1" x14ac:dyDescent="0.25">
      <c r="C372" s="87"/>
      <c r="D372" s="88"/>
      <c r="E372" s="88"/>
      <c r="F372" s="88" t="str">
        <f>IF(E372="","",VLOOKUP(E372,CAD_FUNC!$C$6:$E$106,3,FALSE))</f>
        <v/>
      </c>
      <c r="G372" s="88"/>
      <c r="H372" s="88"/>
      <c r="I372" s="89"/>
      <c r="J372" s="47" t="str">
        <f>IF(D372="","",VLOOKUP(D372,PPRA!C:E,3,0))</f>
        <v/>
      </c>
      <c r="N372" s="47" t="str">
        <f t="shared" si="5"/>
        <v/>
      </c>
    </row>
    <row r="373" spans="3:14" ht="30" customHeight="1" x14ac:dyDescent="0.25">
      <c r="C373" s="87"/>
      <c r="D373" s="88"/>
      <c r="E373" s="88"/>
      <c r="F373" s="88" t="str">
        <f>IF(E373="","",VLOOKUP(E373,CAD_FUNC!$C$6:$E$106,3,FALSE))</f>
        <v/>
      </c>
      <c r="G373" s="88"/>
      <c r="H373" s="88"/>
      <c r="I373" s="89"/>
      <c r="J373" s="47" t="str">
        <f>IF(D373="","",VLOOKUP(D373,PPRA!C:E,3,0))</f>
        <v/>
      </c>
      <c r="N373" s="47" t="str">
        <f t="shared" si="5"/>
        <v/>
      </c>
    </row>
    <row r="374" spans="3:14" ht="30" customHeight="1" x14ac:dyDescent="0.25">
      <c r="C374" s="87"/>
      <c r="D374" s="88"/>
      <c r="E374" s="88"/>
      <c r="F374" s="88" t="str">
        <f>IF(E374="","",VLOOKUP(E374,CAD_FUNC!$C$6:$E$106,3,FALSE))</f>
        <v/>
      </c>
      <c r="G374" s="88"/>
      <c r="H374" s="88"/>
      <c r="I374" s="89"/>
      <c r="J374" s="47" t="str">
        <f>IF(D374="","",VLOOKUP(D374,PPRA!C:E,3,0))</f>
        <v/>
      </c>
      <c r="N374" s="47" t="str">
        <f t="shared" si="5"/>
        <v/>
      </c>
    </row>
    <row r="375" spans="3:14" ht="30" customHeight="1" x14ac:dyDescent="0.25">
      <c r="C375" s="87"/>
      <c r="D375" s="88"/>
      <c r="E375" s="88"/>
      <c r="F375" s="88" t="str">
        <f>IF(E375="","",VLOOKUP(E375,CAD_FUNC!$C$6:$E$106,3,FALSE))</f>
        <v/>
      </c>
      <c r="G375" s="88"/>
      <c r="H375" s="88"/>
      <c r="I375" s="89"/>
      <c r="J375" s="47" t="str">
        <f>IF(D375="","",VLOOKUP(D375,PPRA!C:E,3,0))</f>
        <v/>
      </c>
      <c r="N375" s="47" t="str">
        <f t="shared" si="5"/>
        <v/>
      </c>
    </row>
    <row r="376" spans="3:14" ht="30" customHeight="1" x14ac:dyDescent="0.25">
      <c r="C376" s="87"/>
      <c r="D376" s="88"/>
      <c r="E376" s="88"/>
      <c r="F376" s="88" t="str">
        <f>IF(E376="","",VLOOKUP(E376,CAD_FUNC!$C$6:$E$106,3,FALSE))</f>
        <v/>
      </c>
      <c r="G376" s="88"/>
      <c r="H376" s="88"/>
      <c r="I376" s="89"/>
      <c r="J376" s="47" t="str">
        <f>IF(D376="","",VLOOKUP(D376,PPRA!C:E,3,0))</f>
        <v/>
      </c>
      <c r="N376" s="47" t="str">
        <f t="shared" si="5"/>
        <v/>
      </c>
    </row>
    <row r="377" spans="3:14" ht="30" customHeight="1" x14ac:dyDescent="0.25">
      <c r="C377" s="87"/>
      <c r="D377" s="88"/>
      <c r="E377" s="88"/>
      <c r="F377" s="88" t="str">
        <f>IF(E377="","",VLOOKUP(E377,CAD_FUNC!$C$6:$E$106,3,FALSE))</f>
        <v/>
      </c>
      <c r="G377" s="88"/>
      <c r="H377" s="88"/>
      <c r="I377" s="89"/>
      <c r="J377" s="47" t="str">
        <f>IF(D377="","",VLOOKUP(D377,PPRA!C:E,3,0))</f>
        <v/>
      </c>
      <c r="N377" s="47" t="str">
        <f t="shared" si="5"/>
        <v/>
      </c>
    </row>
    <row r="378" spans="3:14" ht="30" customHeight="1" x14ac:dyDescent="0.25">
      <c r="C378" s="87"/>
      <c r="D378" s="88"/>
      <c r="E378" s="88"/>
      <c r="F378" s="88" t="str">
        <f>IF(E378="","",VLOOKUP(E378,CAD_FUNC!$C$6:$E$106,3,FALSE))</f>
        <v/>
      </c>
      <c r="G378" s="88"/>
      <c r="H378" s="88"/>
      <c r="I378" s="89"/>
      <c r="J378" s="47" t="str">
        <f>IF(D378="","",VLOOKUP(D378,PPRA!C:E,3,0))</f>
        <v/>
      </c>
      <c r="N378" s="47" t="str">
        <f t="shared" si="5"/>
        <v/>
      </c>
    </row>
    <row r="379" spans="3:14" ht="30" customHeight="1" x14ac:dyDescent="0.25">
      <c r="C379" s="87"/>
      <c r="D379" s="88"/>
      <c r="E379" s="88"/>
      <c r="F379" s="88" t="str">
        <f>IF(E379="","",VLOOKUP(E379,CAD_FUNC!$C$6:$E$106,3,FALSE))</f>
        <v/>
      </c>
      <c r="G379" s="88"/>
      <c r="H379" s="88"/>
      <c r="I379" s="89"/>
      <c r="J379" s="47" t="str">
        <f>IF(D379="","",VLOOKUP(D379,PPRA!C:E,3,0))</f>
        <v/>
      </c>
      <c r="N379" s="47" t="str">
        <f t="shared" si="5"/>
        <v/>
      </c>
    </row>
    <row r="380" spans="3:14" ht="30" customHeight="1" x14ac:dyDescent="0.25">
      <c r="C380" s="87"/>
      <c r="D380" s="88"/>
      <c r="E380" s="88"/>
      <c r="F380" s="88" t="str">
        <f>IF(E380="","",VLOOKUP(E380,CAD_FUNC!$C$6:$E$106,3,FALSE))</f>
        <v/>
      </c>
      <c r="G380" s="88"/>
      <c r="H380" s="88"/>
      <c r="I380" s="89"/>
      <c r="J380" s="47" t="str">
        <f>IF(D380="","",VLOOKUP(D380,PPRA!C:E,3,0))</f>
        <v/>
      </c>
      <c r="N380" s="47" t="str">
        <f t="shared" si="5"/>
        <v/>
      </c>
    </row>
    <row r="381" spans="3:14" ht="30" customHeight="1" x14ac:dyDescent="0.25">
      <c r="C381" s="87"/>
      <c r="D381" s="88"/>
      <c r="E381" s="88"/>
      <c r="F381" s="88" t="str">
        <f>IF(E381="","",VLOOKUP(E381,CAD_FUNC!$C$6:$E$106,3,FALSE))</f>
        <v/>
      </c>
      <c r="G381" s="88"/>
      <c r="H381" s="88"/>
      <c r="I381" s="89"/>
      <c r="J381" s="47" t="str">
        <f>IF(D381="","",VLOOKUP(D381,PPRA!C:E,3,0))</f>
        <v/>
      </c>
      <c r="N381" s="47" t="str">
        <f t="shared" si="5"/>
        <v/>
      </c>
    </row>
    <row r="382" spans="3:14" ht="30" customHeight="1" x14ac:dyDescent="0.25">
      <c r="C382" s="87"/>
      <c r="D382" s="88"/>
      <c r="E382" s="88"/>
      <c r="F382" s="88" t="str">
        <f>IF(E382="","",VLOOKUP(E382,CAD_FUNC!$C$6:$E$106,3,FALSE))</f>
        <v/>
      </c>
      <c r="G382" s="88"/>
      <c r="H382" s="88"/>
      <c r="I382" s="89"/>
      <c r="J382" s="47" t="str">
        <f>IF(D382="","",VLOOKUP(D382,PPRA!C:E,3,0))</f>
        <v/>
      </c>
      <c r="N382" s="47" t="str">
        <f t="shared" si="5"/>
        <v/>
      </c>
    </row>
    <row r="383" spans="3:14" ht="30" customHeight="1" x14ac:dyDescent="0.25">
      <c r="C383" s="87"/>
      <c r="D383" s="88"/>
      <c r="E383" s="88"/>
      <c r="F383" s="88" t="str">
        <f>IF(E383="","",VLOOKUP(E383,CAD_FUNC!$C$6:$E$106,3,FALSE))</f>
        <v/>
      </c>
      <c r="G383" s="88"/>
      <c r="H383" s="88"/>
      <c r="I383" s="89"/>
      <c r="J383" s="47" t="str">
        <f>IF(D383="","",VLOOKUP(D383,PPRA!C:E,3,0))</f>
        <v/>
      </c>
      <c r="N383" s="47" t="str">
        <f t="shared" si="5"/>
        <v/>
      </c>
    </row>
    <row r="384" spans="3:14" ht="30" customHeight="1" x14ac:dyDescent="0.25">
      <c r="C384" s="87"/>
      <c r="D384" s="88"/>
      <c r="E384" s="88"/>
      <c r="F384" s="88" t="str">
        <f>IF(E384="","",VLOOKUP(E384,CAD_FUNC!$C$6:$E$106,3,FALSE))</f>
        <v/>
      </c>
      <c r="G384" s="88"/>
      <c r="H384" s="88"/>
      <c r="I384" s="89"/>
      <c r="J384" s="47" t="str">
        <f>IF(D384="","",VLOOKUP(D384,PPRA!C:E,3,0))</f>
        <v/>
      </c>
      <c r="N384" s="47" t="str">
        <f t="shared" si="5"/>
        <v/>
      </c>
    </row>
    <row r="385" spans="3:14" ht="30" customHeight="1" x14ac:dyDescent="0.25">
      <c r="C385" s="87"/>
      <c r="D385" s="88"/>
      <c r="E385" s="88"/>
      <c r="F385" s="88" t="str">
        <f>IF(E385="","",VLOOKUP(E385,CAD_FUNC!$C$6:$E$106,3,FALSE))</f>
        <v/>
      </c>
      <c r="G385" s="88"/>
      <c r="H385" s="88"/>
      <c r="I385" s="89"/>
      <c r="J385" s="47" t="str">
        <f>IF(D385="","",VLOOKUP(D385,PPRA!C:E,3,0))</f>
        <v/>
      </c>
      <c r="N385" s="47" t="str">
        <f t="shared" si="5"/>
        <v/>
      </c>
    </row>
    <row r="386" spans="3:14" ht="30" customHeight="1" x14ac:dyDescent="0.25">
      <c r="C386" s="87"/>
      <c r="D386" s="88"/>
      <c r="E386" s="88"/>
      <c r="F386" s="88" t="str">
        <f>IF(E386="","",VLOOKUP(E386,CAD_FUNC!$C$6:$E$106,3,FALSE))</f>
        <v/>
      </c>
      <c r="G386" s="88"/>
      <c r="H386" s="88"/>
      <c r="I386" s="89"/>
      <c r="J386" s="47" t="str">
        <f>IF(D386="","",VLOOKUP(D386,PPRA!C:E,3,0))</f>
        <v/>
      </c>
      <c r="N386" s="47" t="str">
        <f t="shared" si="5"/>
        <v/>
      </c>
    </row>
    <row r="387" spans="3:14" ht="30" customHeight="1" x14ac:dyDescent="0.25">
      <c r="C387" s="87"/>
      <c r="D387" s="88"/>
      <c r="E387" s="88"/>
      <c r="F387" s="88" t="str">
        <f>IF(E387="","",VLOOKUP(E387,CAD_FUNC!$C$6:$E$106,3,FALSE))</f>
        <v/>
      </c>
      <c r="G387" s="88"/>
      <c r="H387" s="88"/>
      <c r="I387" s="89"/>
      <c r="J387" s="47" t="str">
        <f>IF(D387="","",VLOOKUP(D387,PPRA!C:E,3,0))</f>
        <v/>
      </c>
      <c r="N387" s="47" t="str">
        <f t="shared" si="5"/>
        <v/>
      </c>
    </row>
    <row r="388" spans="3:14" ht="30" customHeight="1" x14ac:dyDescent="0.25">
      <c r="C388" s="87"/>
      <c r="D388" s="88"/>
      <c r="E388" s="88"/>
      <c r="F388" s="88" t="str">
        <f>IF(E388="","",VLOOKUP(E388,CAD_FUNC!$C$6:$E$106,3,FALSE))</f>
        <v/>
      </c>
      <c r="G388" s="88"/>
      <c r="H388" s="88"/>
      <c r="I388" s="89"/>
      <c r="J388" s="47" t="str">
        <f>IF(D388="","",VLOOKUP(D388,PPRA!C:E,3,0))</f>
        <v/>
      </c>
      <c r="N388" s="47" t="str">
        <f t="shared" si="5"/>
        <v/>
      </c>
    </row>
    <row r="389" spans="3:14" ht="30" customHeight="1" x14ac:dyDescent="0.25">
      <c r="C389" s="87"/>
      <c r="D389" s="88"/>
      <c r="E389" s="88"/>
      <c r="F389" s="88" t="str">
        <f>IF(E389="","",VLOOKUP(E389,CAD_FUNC!$C$6:$E$106,3,FALSE))</f>
        <v/>
      </c>
      <c r="G389" s="88"/>
      <c r="H389" s="88"/>
      <c r="I389" s="89"/>
      <c r="J389" s="47" t="str">
        <f>IF(D389="","",VLOOKUP(D389,PPRA!C:E,3,0))</f>
        <v/>
      </c>
      <c r="N389" s="47" t="str">
        <f t="shared" si="5"/>
        <v/>
      </c>
    </row>
    <row r="390" spans="3:14" ht="30" customHeight="1" x14ac:dyDescent="0.25">
      <c r="C390" s="87"/>
      <c r="D390" s="88"/>
      <c r="E390" s="88"/>
      <c r="F390" s="88" t="str">
        <f>IF(E390="","",VLOOKUP(E390,CAD_FUNC!$C$6:$E$106,3,FALSE))</f>
        <v/>
      </c>
      <c r="G390" s="88"/>
      <c r="H390" s="88"/>
      <c r="I390" s="89"/>
      <c r="J390" s="47" t="str">
        <f>IF(D390="","",VLOOKUP(D390,PPRA!C:E,3,0))</f>
        <v/>
      </c>
      <c r="N390" s="47" t="str">
        <f t="shared" si="5"/>
        <v/>
      </c>
    </row>
    <row r="391" spans="3:14" ht="30" customHeight="1" x14ac:dyDescent="0.25">
      <c r="C391" s="87"/>
      <c r="D391" s="88"/>
      <c r="E391" s="88"/>
      <c r="F391" s="88" t="str">
        <f>IF(E391="","",VLOOKUP(E391,CAD_FUNC!$C$6:$E$106,3,FALSE))</f>
        <v/>
      </c>
      <c r="G391" s="88"/>
      <c r="H391" s="88"/>
      <c r="I391" s="89"/>
      <c r="J391" s="47" t="str">
        <f>IF(D391="","",VLOOKUP(D391,PPRA!C:E,3,0))</f>
        <v/>
      </c>
      <c r="N391" s="47" t="str">
        <f t="shared" ref="N391:N454" si="6">IF(C391="","",VLOOKUP(MONTH(C391),$K$6:$L$17,2,FALSE))</f>
        <v/>
      </c>
    </row>
    <row r="392" spans="3:14" ht="30" customHeight="1" x14ac:dyDescent="0.25">
      <c r="C392" s="87"/>
      <c r="D392" s="88"/>
      <c r="E392" s="88"/>
      <c r="F392" s="88" t="str">
        <f>IF(E392="","",VLOOKUP(E392,CAD_FUNC!$C$6:$E$106,3,FALSE))</f>
        <v/>
      </c>
      <c r="G392" s="88"/>
      <c r="H392" s="88"/>
      <c r="I392" s="89"/>
      <c r="J392" s="47" t="str">
        <f>IF(D392="","",VLOOKUP(D392,PPRA!C:E,3,0))</f>
        <v/>
      </c>
      <c r="N392" s="47" t="str">
        <f t="shared" si="6"/>
        <v/>
      </c>
    </row>
    <row r="393" spans="3:14" ht="30" customHeight="1" x14ac:dyDescent="0.25">
      <c r="C393" s="87"/>
      <c r="D393" s="88"/>
      <c r="E393" s="88"/>
      <c r="F393" s="88" t="str">
        <f>IF(E393="","",VLOOKUP(E393,CAD_FUNC!$C$6:$E$106,3,FALSE))</f>
        <v/>
      </c>
      <c r="G393" s="88"/>
      <c r="H393" s="88"/>
      <c r="I393" s="89"/>
      <c r="J393" s="47" t="str">
        <f>IF(D393="","",VLOOKUP(D393,PPRA!C:E,3,0))</f>
        <v/>
      </c>
      <c r="N393" s="47" t="str">
        <f t="shared" si="6"/>
        <v/>
      </c>
    </row>
    <row r="394" spans="3:14" ht="30" customHeight="1" x14ac:dyDescent="0.25">
      <c r="C394" s="87"/>
      <c r="D394" s="88"/>
      <c r="E394" s="88"/>
      <c r="F394" s="88" t="str">
        <f>IF(E394="","",VLOOKUP(E394,CAD_FUNC!$C$6:$E$106,3,FALSE))</f>
        <v/>
      </c>
      <c r="G394" s="88"/>
      <c r="H394" s="88"/>
      <c r="I394" s="89"/>
      <c r="J394" s="47" t="str">
        <f>IF(D394="","",VLOOKUP(D394,PPRA!C:E,3,0))</f>
        <v/>
      </c>
      <c r="N394" s="47" t="str">
        <f t="shared" si="6"/>
        <v/>
      </c>
    </row>
    <row r="395" spans="3:14" ht="30" customHeight="1" x14ac:dyDescent="0.25">
      <c r="C395" s="87"/>
      <c r="D395" s="88"/>
      <c r="E395" s="88"/>
      <c r="F395" s="88" t="str">
        <f>IF(E395="","",VLOOKUP(E395,CAD_FUNC!$C$6:$E$106,3,FALSE))</f>
        <v/>
      </c>
      <c r="G395" s="88"/>
      <c r="H395" s="88"/>
      <c r="I395" s="89"/>
      <c r="J395" s="47" t="str">
        <f>IF(D395="","",VLOOKUP(D395,PPRA!C:E,3,0))</f>
        <v/>
      </c>
      <c r="N395" s="47" t="str">
        <f t="shared" si="6"/>
        <v/>
      </c>
    </row>
    <row r="396" spans="3:14" ht="30" customHeight="1" x14ac:dyDescent="0.25">
      <c r="C396" s="87"/>
      <c r="D396" s="88"/>
      <c r="E396" s="88"/>
      <c r="F396" s="88" t="str">
        <f>IF(E396="","",VLOOKUP(E396,CAD_FUNC!$C$6:$E$106,3,FALSE))</f>
        <v/>
      </c>
      <c r="G396" s="88"/>
      <c r="H396" s="88"/>
      <c r="I396" s="89"/>
      <c r="J396" s="47" t="str">
        <f>IF(D396="","",VLOOKUP(D396,PPRA!C:E,3,0))</f>
        <v/>
      </c>
      <c r="N396" s="47" t="str">
        <f t="shared" si="6"/>
        <v/>
      </c>
    </row>
    <row r="397" spans="3:14" ht="30" customHeight="1" x14ac:dyDescent="0.25">
      <c r="C397" s="87"/>
      <c r="D397" s="88"/>
      <c r="E397" s="88"/>
      <c r="F397" s="88" t="str">
        <f>IF(E397="","",VLOOKUP(E397,CAD_FUNC!$C$6:$E$106,3,FALSE))</f>
        <v/>
      </c>
      <c r="G397" s="88"/>
      <c r="H397" s="88"/>
      <c r="I397" s="89"/>
      <c r="J397" s="47" t="str">
        <f>IF(D397="","",VLOOKUP(D397,PPRA!C:E,3,0))</f>
        <v/>
      </c>
      <c r="N397" s="47" t="str">
        <f t="shared" si="6"/>
        <v/>
      </c>
    </row>
    <row r="398" spans="3:14" ht="30" customHeight="1" x14ac:dyDescent="0.25">
      <c r="C398" s="87"/>
      <c r="D398" s="88"/>
      <c r="E398" s="88"/>
      <c r="F398" s="88" t="str">
        <f>IF(E398="","",VLOOKUP(E398,CAD_FUNC!$C$6:$E$106,3,FALSE))</f>
        <v/>
      </c>
      <c r="G398" s="88"/>
      <c r="H398" s="88"/>
      <c r="I398" s="89"/>
      <c r="J398" s="47" t="str">
        <f>IF(D398="","",VLOOKUP(D398,PPRA!C:E,3,0))</f>
        <v/>
      </c>
      <c r="N398" s="47" t="str">
        <f t="shared" si="6"/>
        <v/>
      </c>
    </row>
    <row r="399" spans="3:14" ht="30" customHeight="1" x14ac:dyDescent="0.25">
      <c r="C399" s="87"/>
      <c r="D399" s="88"/>
      <c r="E399" s="88"/>
      <c r="F399" s="88" t="str">
        <f>IF(E399="","",VLOOKUP(E399,CAD_FUNC!$C$6:$E$106,3,FALSE))</f>
        <v/>
      </c>
      <c r="G399" s="88"/>
      <c r="H399" s="88"/>
      <c r="I399" s="89"/>
      <c r="J399" s="47" t="str">
        <f>IF(D399="","",VLOOKUP(D399,PPRA!C:E,3,0))</f>
        <v/>
      </c>
      <c r="N399" s="47" t="str">
        <f t="shared" si="6"/>
        <v/>
      </c>
    </row>
    <row r="400" spans="3:14" ht="30" customHeight="1" x14ac:dyDescent="0.25">
      <c r="C400" s="87"/>
      <c r="D400" s="88"/>
      <c r="E400" s="88"/>
      <c r="F400" s="88" t="str">
        <f>IF(E400="","",VLOOKUP(E400,CAD_FUNC!$C$6:$E$106,3,FALSE))</f>
        <v/>
      </c>
      <c r="G400" s="88"/>
      <c r="H400" s="88"/>
      <c r="I400" s="89"/>
      <c r="J400" s="47" t="str">
        <f>IF(D400="","",VLOOKUP(D400,PPRA!C:E,3,0))</f>
        <v/>
      </c>
      <c r="N400" s="47" t="str">
        <f t="shared" si="6"/>
        <v/>
      </c>
    </row>
    <row r="401" spans="3:14" ht="30" customHeight="1" x14ac:dyDescent="0.25">
      <c r="C401" s="87"/>
      <c r="D401" s="88"/>
      <c r="E401" s="88"/>
      <c r="F401" s="88" t="str">
        <f>IF(E401="","",VLOOKUP(E401,CAD_FUNC!$C$6:$E$106,3,FALSE))</f>
        <v/>
      </c>
      <c r="G401" s="88"/>
      <c r="H401" s="88"/>
      <c r="I401" s="89"/>
      <c r="J401" s="47" t="str">
        <f>IF(D401="","",VLOOKUP(D401,PPRA!C:E,3,0))</f>
        <v/>
      </c>
      <c r="N401" s="47" t="str">
        <f t="shared" si="6"/>
        <v/>
      </c>
    </row>
    <row r="402" spans="3:14" ht="30" customHeight="1" x14ac:dyDescent="0.25">
      <c r="C402" s="87"/>
      <c r="D402" s="88"/>
      <c r="E402" s="88"/>
      <c r="F402" s="88" t="str">
        <f>IF(E402="","",VLOOKUP(E402,CAD_FUNC!$C$6:$E$106,3,FALSE))</f>
        <v/>
      </c>
      <c r="G402" s="88"/>
      <c r="H402" s="88"/>
      <c r="I402" s="89"/>
      <c r="J402" s="47" t="str">
        <f>IF(D402="","",VLOOKUP(D402,PPRA!C:E,3,0))</f>
        <v/>
      </c>
      <c r="N402" s="47" t="str">
        <f t="shared" si="6"/>
        <v/>
      </c>
    </row>
    <row r="403" spans="3:14" ht="30" customHeight="1" x14ac:dyDescent="0.25">
      <c r="C403" s="87"/>
      <c r="D403" s="88"/>
      <c r="E403" s="88"/>
      <c r="F403" s="88" t="str">
        <f>IF(E403="","",VLOOKUP(E403,CAD_FUNC!$C$6:$E$106,3,FALSE))</f>
        <v/>
      </c>
      <c r="G403" s="88"/>
      <c r="H403" s="88"/>
      <c r="I403" s="89"/>
      <c r="J403" s="47" t="str">
        <f>IF(D403="","",VLOOKUP(D403,PPRA!C:E,3,0))</f>
        <v/>
      </c>
      <c r="N403" s="47" t="str">
        <f t="shared" si="6"/>
        <v/>
      </c>
    </row>
    <row r="404" spans="3:14" ht="30" customHeight="1" x14ac:dyDescent="0.25">
      <c r="C404" s="87"/>
      <c r="D404" s="88"/>
      <c r="E404" s="88"/>
      <c r="F404" s="88" t="str">
        <f>IF(E404="","",VLOOKUP(E404,CAD_FUNC!$C$6:$E$106,3,FALSE))</f>
        <v/>
      </c>
      <c r="G404" s="88"/>
      <c r="H404" s="88"/>
      <c r="I404" s="89"/>
      <c r="J404" s="47" t="str">
        <f>IF(D404="","",VLOOKUP(D404,PPRA!C:E,3,0))</f>
        <v/>
      </c>
      <c r="N404" s="47" t="str">
        <f t="shared" si="6"/>
        <v/>
      </c>
    </row>
    <row r="405" spans="3:14" ht="30" customHeight="1" x14ac:dyDescent="0.25">
      <c r="C405" s="87"/>
      <c r="D405" s="88"/>
      <c r="E405" s="88"/>
      <c r="F405" s="88" t="str">
        <f>IF(E405="","",VLOOKUP(E405,CAD_FUNC!$C$6:$E$106,3,FALSE))</f>
        <v/>
      </c>
      <c r="G405" s="88"/>
      <c r="H405" s="88"/>
      <c r="I405" s="89"/>
      <c r="J405" s="47" t="str">
        <f>IF(D405="","",VLOOKUP(D405,PPRA!C:E,3,0))</f>
        <v/>
      </c>
      <c r="N405" s="47" t="str">
        <f t="shared" si="6"/>
        <v/>
      </c>
    </row>
    <row r="406" spans="3:14" ht="30" customHeight="1" x14ac:dyDescent="0.25">
      <c r="C406" s="87"/>
      <c r="D406" s="88"/>
      <c r="E406" s="88"/>
      <c r="F406" s="88" t="str">
        <f>IF(E406="","",VLOOKUP(E406,CAD_FUNC!$C$6:$E$106,3,FALSE))</f>
        <v/>
      </c>
      <c r="G406" s="88"/>
      <c r="H406" s="88"/>
      <c r="I406" s="89"/>
      <c r="J406" s="47" t="str">
        <f>IF(D406="","",VLOOKUP(D406,PPRA!C:E,3,0))</f>
        <v/>
      </c>
      <c r="N406" s="47" t="str">
        <f t="shared" si="6"/>
        <v/>
      </c>
    </row>
    <row r="407" spans="3:14" ht="30" customHeight="1" x14ac:dyDescent="0.25">
      <c r="C407" s="87"/>
      <c r="D407" s="88"/>
      <c r="E407" s="88"/>
      <c r="F407" s="88" t="str">
        <f>IF(E407="","",VLOOKUP(E407,CAD_FUNC!$C$6:$E$106,3,FALSE))</f>
        <v/>
      </c>
      <c r="G407" s="88"/>
      <c r="H407" s="88"/>
      <c r="I407" s="89"/>
      <c r="J407" s="47" t="str">
        <f>IF(D407="","",VLOOKUP(D407,PPRA!C:E,3,0))</f>
        <v/>
      </c>
      <c r="N407" s="47" t="str">
        <f t="shared" si="6"/>
        <v/>
      </c>
    </row>
    <row r="408" spans="3:14" ht="30" customHeight="1" x14ac:dyDescent="0.25">
      <c r="C408" s="87"/>
      <c r="D408" s="88"/>
      <c r="E408" s="88"/>
      <c r="F408" s="88" t="str">
        <f>IF(E408="","",VLOOKUP(E408,CAD_FUNC!$C$6:$E$106,3,FALSE))</f>
        <v/>
      </c>
      <c r="G408" s="88"/>
      <c r="H408" s="88"/>
      <c r="I408" s="89"/>
      <c r="J408" s="47" t="str">
        <f>IF(D408="","",VLOOKUP(D408,PPRA!C:E,3,0))</f>
        <v/>
      </c>
      <c r="N408" s="47" t="str">
        <f t="shared" si="6"/>
        <v/>
      </c>
    </row>
    <row r="409" spans="3:14" ht="30" customHeight="1" x14ac:dyDescent="0.25">
      <c r="C409" s="87"/>
      <c r="D409" s="88"/>
      <c r="E409" s="88"/>
      <c r="F409" s="88" t="str">
        <f>IF(E409="","",VLOOKUP(E409,CAD_FUNC!$C$6:$E$106,3,FALSE))</f>
        <v/>
      </c>
      <c r="G409" s="88"/>
      <c r="H409" s="88"/>
      <c r="I409" s="89"/>
      <c r="J409" s="47" t="str">
        <f>IF(D409="","",VLOOKUP(D409,PPRA!C:E,3,0))</f>
        <v/>
      </c>
      <c r="N409" s="47" t="str">
        <f t="shared" si="6"/>
        <v/>
      </c>
    </row>
    <row r="410" spans="3:14" ht="30" customHeight="1" x14ac:dyDescent="0.25">
      <c r="C410" s="87"/>
      <c r="D410" s="88"/>
      <c r="E410" s="88"/>
      <c r="F410" s="88" t="str">
        <f>IF(E410="","",VLOOKUP(E410,CAD_FUNC!$C$6:$E$106,3,FALSE))</f>
        <v/>
      </c>
      <c r="G410" s="88"/>
      <c r="H410" s="88"/>
      <c r="I410" s="89"/>
      <c r="J410" s="47" t="str">
        <f>IF(D410="","",VLOOKUP(D410,PPRA!C:E,3,0))</f>
        <v/>
      </c>
      <c r="N410" s="47" t="str">
        <f t="shared" si="6"/>
        <v/>
      </c>
    </row>
    <row r="411" spans="3:14" ht="30" customHeight="1" x14ac:dyDescent="0.25">
      <c r="C411" s="87"/>
      <c r="D411" s="88"/>
      <c r="E411" s="88"/>
      <c r="F411" s="88" t="str">
        <f>IF(E411="","",VLOOKUP(E411,CAD_FUNC!$C$6:$E$106,3,FALSE))</f>
        <v/>
      </c>
      <c r="G411" s="88"/>
      <c r="H411" s="88"/>
      <c r="I411" s="89"/>
      <c r="J411" s="47" t="str">
        <f>IF(D411="","",VLOOKUP(D411,PPRA!C:E,3,0))</f>
        <v/>
      </c>
      <c r="N411" s="47" t="str">
        <f t="shared" si="6"/>
        <v/>
      </c>
    </row>
    <row r="412" spans="3:14" ht="30" customHeight="1" x14ac:dyDescent="0.25">
      <c r="C412" s="87"/>
      <c r="D412" s="88"/>
      <c r="E412" s="88"/>
      <c r="F412" s="88" t="str">
        <f>IF(E412="","",VLOOKUP(E412,CAD_FUNC!$C$6:$E$106,3,FALSE))</f>
        <v/>
      </c>
      <c r="G412" s="88"/>
      <c r="H412" s="88"/>
      <c r="I412" s="89"/>
      <c r="J412" s="47" t="str">
        <f>IF(D412="","",VLOOKUP(D412,PPRA!C:E,3,0))</f>
        <v/>
      </c>
      <c r="N412" s="47" t="str">
        <f t="shared" si="6"/>
        <v/>
      </c>
    </row>
    <row r="413" spans="3:14" ht="30" customHeight="1" x14ac:dyDescent="0.25">
      <c r="C413" s="87"/>
      <c r="D413" s="88"/>
      <c r="E413" s="88"/>
      <c r="F413" s="88" t="str">
        <f>IF(E413="","",VLOOKUP(E413,CAD_FUNC!$C$6:$E$106,3,FALSE))</f>
        <v/>
      </c>
      <c r="G413" s="88"/>
      <c r="H413" s="88"/>
      <c r="I413" s="89"/>
      <c r="J413" s="47" t="str">
        <f>IF(D413="","",VLOOKUP(D413,PPRA!C:E,3,0))</f>
        <v/>
      </c>
      <c r="N413" s="47" t="str">
        <f t="shared" si="6"/>
        <v/>
      </c>
    </row>
    <row r="414" spans="3:14" ht="30" customHeight="1" x14ac:dyDescent="0.25">
      <c r="C414" s="87"/>
      <c r="D414" s="88"/>
      <c r="E414" s="88"/>
      <c r="F414" s="88" t="str">
        <f>IF(E414="","",VLOOKUP(E414,CAD_FUNC!$C$6:$E$106,3,FALSE))</f>
        <v/>
      </c>
      <c r="G414" s="88"/>
      <c r="H414" s="88"/>
      <c r="I414" s="89"/>
      <c r="J414" s="47" t="str">
        <f>IF(D414="","",VLOOKUP(D414,PPRA!C:E,3,0))</f>
        <v/>
      </c>
      <c r="N414" s="47" t="str">
        <f t="shared" si="6"/>
        <v/>
      </c>
    </row>
    <row r="415" spans="3:14" ht="30" customHeight="1" x14ac:dyDescent="0.25">
      <c r="C415" s="87"/>
      <c r="D415" s="88"/>
      <c r="E415" s="88"/>
      <c r="F415" s="88" t="str">
        <f>IF(E415="","",VLOOKUP(E415,CAD_FUNC!$C$6:$E$106,3,FALSE))</f>
        <v/>
      </c>
      <c r="G415" s="88"/>
      <c r="H415" s="88"/>
      <c r="I415" s="89"/>
      <c r="J415" s="47" t="str">
        <f>IF(D415="","",VLOOKUP(D415,PPRA!C:E,3,0))</f>
        <v/>
      </c>
      <c r="N415" s="47" t="str">
        <f t="shared" si="6"/>
        <v/>
      </c>
    </row>
    <row r="416" spans="3:14" ht="30" customHeight="1" x14ac:dyDescent="0.25">
      <c r="C416" s="87"/>
      <c r="D416" s="88"/>
      <c r="E416" s="88"/>
      <c r="F416" s="88" t="str">
        <f>IF(E416="","",VLOOKUP(E416,CAD_FUNC!$C$6:$E$106,3,FALSE))</f>
        <v/>
      </c>
      <c r="G416" s="88"/>
      <c r="H416" s="88"/>
      <c r="I416" s="89"/>
      <c r="J416" s="47" t="str">
        <f>IF(D416="","",VLOOKUP(D416,PPRA!C:E,3,0))</f>
        <v/>
      </c>
      <c r="N416" s="47" t="str">
        <f t="shared" si="6"/>
        <v/>
      </c>
    </row>
    <row r="417" spans="3:14" ht="30" customHeight="1" x14ac:dyDescent="0.25">
      <c r="C417" s="87"/>
      <c r="D417" s="88"/>
      <c r="E417" s="88"/>
      <c r="F417" s="88" t="str">
        <f>IF(E417="","",VLOOKUP(E417,CAD_FUNC!$C$6:$E$106,3,FALSE))</f>
        <v/>
      </c>
      <c r="G417" s="88"/>
      <c r="H417" s="88"/>
      <c r="I417" s="89"/>
      <c r="J417" s="47" t="str">
        <f>IF(D417="","",VLOOKUP(D417,PPRA!C:E,3,0))</f>
        <v/>
      </c>
      <c r="N417" s="47" t="str">
        <f t="shared" si="6"/>
        <v/>
      </c>
    </row>
    <row r="418" spans="3:14" ht="30" customHeight="1" x14ac:dyDescent="0.25">
      <c r="C418" s="87"/>
      <c r="D418" s="88"/>
      <c r="E418" s="88"/>
      <c r="F418" s="88" t="str">
        <f>IF(E418="","",VLOOKUP(E418,CAD_FUNC!$C$6:$E$106,3,FALSE))</f>
        <v/>
      </c>
      <c r="G418" s="88"/>
      <c r="H418" s="88"/>
      <c r="I418" s="89"/>
      <c r="J418" s="47" t="str">
        <f>IF(D418="","",VLOOKUP(D418,PPRA!C:E,3,0))</f>
        <v/>
      </c>
      <c r="N418" s="47" t="str">
        <f t="shared" si="6"/>
        <v/>
      </c>
    </row>
    <row r="419" spans="3:14" ht="30" customHeight="1" x14ac:dyDescent="0.25">
      <c r="C419" s="87"/>
      <c r="D419" s="88"/>
      <c r="E419" s="88"/>
      <c r="F419" s="88" t="str">
        <f>IF(E419="","",VLOOKUP(E419,CAD_FUNC!$C$6:$E$106,3,FALSE))</f>
        <v/>
      </c>
      <c r="G419" s="88"/>
      <c r="H419" s="88"/>
      <c r="I419" s="89"/>
      <c r="J419" s="47" t="str">
        <f>IF(D419="","",VLOOKUP(D419,PPRA!C:E,3,0))</f>
        <v/>
      </c>
      <c r="N419" s="47" t="str">
        <f t="shared" si="6"/>
        <v/>
      </c>
    </row>
    <row r="420" spans="3:14" ht="30" customHeight="1" x14ac:dyDescent="0.25">
      <c r="C420" s="87"/>
      <c r="D420" s="88"/>
      <c r="E420" s="88"/>
      <c r="F420" s="88" t="str">
        <f>IF(E420="","",VLOOKUP(E420,CAD_FUNC!$C$6:$E$106,3,FALSE))</f>
        <v/>
      </c>
      <c r="G420" s="88"/>
      <c r="H420" s="88"/>
      <c r="I420" s="89"/>
      <c r="J420" s="47" t="str">
        <f>IF(D420="","",VLOOKUP(D420,PPRA!C:E,3,0))</f>
        <v/>
      </c>
      <c r="N420" s="47" t="str">
        <f t="shared" si="6"/>
        <v/>
      </c>
    </row>
    <row r="421" spans="3:14" ht="30" customHeight="1" x14ac:dyDescent="0.25">
      <c r="C421" s="87"/>
      <c r="D421" s="88"/>
      <c r="E421" s="88"/>
      <c r="F421" s="88" t="str">
        <f>IF(E421="","",VLOOKUP(E421,CAD_FUNC!$C$6:$E$106,3,FALSE))</f>
        <v/>
      </c>
      <c r="G421" s="88"/>
      <c r="H421" s="88"/>
      <c r="I421" s="89"/>
      <c r="J421" s="47" t="str">
        <f>IF(D421="","",VLOOKUP(D421,PPRA!C:E,3,0))</f>
        <v/>
      </c>
      <c r="N421" s="47" t="str">
        <f t="shared" si="6"/>
        <v/>
      </c>
    </row>
    <row r="422" spans="3:14" ht="30" customHeight="1" x14ac:dyDescent="0.25">
      <c r="C422" s="87"/>
      <c r="D422" s="88"/>
      <c r="E422" s="88"/>
      <c r="F422" s="88" t="str">
        <f>IF(E422="","",VLOOKUP(E422,CAD_FUNC!$C$6:$E$106,3,FALSE))</f>
        <v/>
      </c>
      <c r="G422" s="88"/>
      <c r="H422" s="88"/>
      <c r="I422" s="89"/>
      <c r="J422" s="47" t="str">
        <f>IF(D422="","",VLOOKUP(D422,PPRA!C:E,3,0))</f>
        <v/>
      </c>
      <c r="N422" s="47" t="str">
        <f t="shared" si="6"/>
        <v/>
      </c>
    </row>
    <row r="423" spans="3:14" ht="30" customHeight="1" x14ac:dyDescent="0.25">
      <c r="C423" s="87"/>
      <c r="D423" s="88"/>
      <c r="E423" s="88"/>
      <c r="F423" s="88" t="str">
        <f>IF(E423="","",VLOOKUP(E423,CAD_FUNC!$C$6:$E$106,3,FALSE))</f>
        <v/>
      </c>
      <c r="G423" s="88"/>
      <c r="H423" s="88"/>
      <c r="I423" s="89"/>
      <c r="J423" s="47" t="str">
        <f>IF(D423="","",VLOOKUP(D423,PPRA!C:E,3,0))</f>
        <v/>
      </c>
      <c r="N423" s="47" t="str">
        <f t="shared" si="6"/>
        <v/>
      </c>
    </row>
    <row r="424" spans="3:14" ht="30" customHeight="1" x14ac:dyDescent="0.25">
      <c r="C424" s="87"/>
      <c r="D424" s="88"/>
      <c r="E424" s="88"/>
      <c r="F424" s="88" t="str">
        <f>IF(E424="","",VLOOKUP(E424,CAD_FUNC!$C$6:$E$106,3,FALSE))</f>
        <v/>
      </c>
      <c r="G424" s="88"/>
      <c r="H424" s="88"/>
      <c r="I424" s="89"/>
      <c r="J424" s="47" t="str">
        <f>IF(D424="","",VLOOKUP(D424,PPRA!C:E,3,0))</f>
        <v/>
      </c>
      <c r="N424" s="47" t="str">
        <f t="shared" si="6"/>
        <v/>
      </c>
    </row>
    <row r="425" spans="3:14" ht="30" customHeight="1" x14ac:dyDescent="0.25">
      <c r="C425" s="87"/>
      <c r="D425" s="88"/>
      <c r="E425" s="88"/>
      <c r="F425" s="88" t="str">
        <f>IF(E425="","",VLOOKUP(E425,CAD_FUNC!$C$6:$E$106,3,FALSE))</f>
        <v/>
      </c>
      <c r="G425" s="88"/>
      <c r="H425" s="88"/>
      <c r="I425" s="89"/>
      <c r="J425" s="47" t="str">
        <f>IF(D425="","",VLOOKUP(D425,PPRA!C:E,3,0))</f>
        <v/>
      </c>
      <c r="N425" s="47" t="str">
        <f t="shared" si="6"/>
        <v/>
      </c>
    </row>
    <row r="426" spans="3:14" ht="30" customHeight="1" x14ac:dyDescent="0.25">
      <c r="C426" s="87"/>
      <c r="D426" s="88"/>
      <c r="E426" s="88"/>
      <c r="F426" s="88" t="str">
        <f>IF(E426="","",VLOOKUP(E426,CAD_FUNC!$C$6:$E$106,3,FALSE))</f>
        <v/>
      </c>
      <c r="G426" s="88"/>
      <c r="H426" s="88"/>
      <c r="I426" s="89"/>
      <c r="J426" s="47" t="str">
        <f>IF(D426="","",VLOOKUP(D426,PPRA!C:E,3,0))</f>
        <v/>
      </c>
      <c r="N426" s="47" t="str">
        <f t="shared" si="6"/>
        <v/>
      </c>
    </row>
    <row r="427" spans="3:14" ht="30" customHeight="1" x14ac:dyDescent="0.25">
      <c r="C427" s="87"/>
      <c r="D427" s="88"/>
      <c r="E427" s="88"/>
      <c r="F427" s="88" t="str">
        <f>IF(E427="","",VLOOKUP(E427,CAD_FUNC!$C$6:$E$106,3,FALSE))</f>
        <v/>
      </c>
      <c r="G427" s="88"/>
      <c r="H427" s="88"/>
      <c r="I427" s="89"/>
      <c r="J427" s="47" t="str">
        <f>IF(D427="","",VLOOKUP(D427,PPRA!C:E,3,0))</f>
        <v/>
      </c>
      <c r="N427" s="47" t="str">
        <f t="shared" si="6"/>
        <v/>
      </c>
    </row>
    <row r="428" spans="3:14" ht="30" customHeight="1" x14ac:dyDescent="0.25">
      <c r="C428" s="87"/>
      <c r="D428" s="88"/>
      <c r="E428" s="88"/>
      <c r="F428" s="88" t="str">
        <f>IF(E428="","",VLOOKUP(E428,CAD_FUNC!$C$6:$E$106,3,FALSE))</f>
        <v/>
      </c>
      <c r="G428" s="88"/>
      <c r="H428" s="88"/>
      <c r="I428" s="89"/>
      <c r="J428" s="47" t="str">
        <f>IF(D428="","",VLOOKUP(D428,PPRA!C:E,3,0))</f>
        <v/>
      </c>
      <c r="N428" s="47" t="str">
        <f t="shared" si="6"/>
        <v/>
      </c>
    </row>
    <row r="429" spans="3:14" ht="30" customHeight="1" x14ac:dyDescent="0.25">
      <c r="C429" s="87"/>
      <c r="D429" s="88"/>
      <c r="E429" s="88"/>
      <c r="F429" s="88" t="str">
        <f>IF(E429="","",VLOOKUP(E429,CAD_FUNC!$C$6:$E$106,3,FALSE))</f>
        <v/>
      </c>
      <c r="G429" s="88"/>
      <c r="H429" s="88"/>
      <c r="I429" s="89"/>
      <c r="J429" s="47" t="str">
        <f>IF(D429="","",VLOOKUP(D429,PPRA!C:E,3,0))</f>
        <v/>
      </c>
      <c r="N429" s="47" t="str">
        <f t="shared" si="6"/>
        <v/>
      </c>
    </row>
    <row r="430" spans="3:14" ht="30" customHeight="1" x14ac:dyDescent="0.25">
      <c r="C430" s="87"/>
      <c r="D430" s="88"/>
      <c r="E430" s="88"/>
      <c r="F430" s="88" t="str">
        <f>IF(E430="","",VLOOKUP(E430,CAD_FUNC!$C$6:$E$106,3,FALSE))</f>
        <v/>
      </c>
      <c r="G430" s="88"/>
      <c r="H430" s="88"/>
      <c r="I430" s="89"/>
      <c r="J430" s="47" t="str">
        <f>IF(D430="","",VLOOKUP(D430,PPRA!C:E,3,0))</f>
        <v/>
      </c>
      <c r="N430" s="47" t="str">
        <f t="shared" si="6"/>
        <v/>
      </c>
    </row>
    <row r="431" spans="3:14" ht="30" customHeight="1" x14ac:dyDescent="0.25">
      <c r="C431" s="87"/>
      <c r="D431" s="88"/>
      <c r="E431" s="88"/>
      <c r="F431" s="88" t="str">
        <f>IF(E431="","",VLOOKUP(E431,CAD_FUNC!$C$6:$E$106,3,FALSE))</f>
        <v/>
      </c>
      <c r="G431" s="88"/>
      <c r="H431" s="88"/>
      <c r="I431" s="89"/>
      <c r="J431" s="47" t="str">
        <f>IF(D431="","",VLOOKUP(D431,PPRA!C:E,3,0))</f>
        <v/>
      </c>
      <c r="N431" s="47" t="str">
        <f t="shared" si="6"/>
        <v/>
      </c>
    </row>
    <row r="432" spans="3:14" ht="30" customHeight="1" x14ac:dyDescent="0.25">
      <c r="C432" s="87"/>
      <c r="D432" s="88"/>
      <c r="E432" s="88"/>
      <c r="F432" s="88" t="str">
        <f>IF(E432="","",VLOOKUP(E432,CAD_FUNC!$C$6:$E$106,3,FALSE))</f>
        <v/>
      </c>
      <c r="G432" s="88"/>
      <c r="H432" s="88"/>
      <c r="I432" s="89"/>
      <c r="J432" s="47" t="str">
        <f>IF(D432="","",VLOOKUP(D432,PPRA!C:E,3,0))</f>
        <v/>
      </c>
      <c r="N432" s="47" t="str">
        <f t="shared" si="6"/>
        <v/>
      </c>
    </row>
    <row r="433" spans="3:14" ht="30" customHeight="1" x14ac:dyDescent="0.25">
      <c r="C433" s="87"/>
      <c r="D433" s="88"/>
      <c r="E433" s="88"/>
      <c r="F433" s="88" t="str">
        <f>IF(E433="","",VLOOKUP(E433,CAD_FUNC!$C$6:$E$106,3,FALSE))</f>
        <v/>
      </c>
      <c r="G433" s="88"/>
      <c r="H433" s="88"/>
      <c r="I433" s="89"/>
      <c r="J433" s="47" t="str">
        <f>IF(D433="","",VLOOKUP(D433,PPRA!C:E,3,0))</f>
        <v/>
      </c>
      <c r="N433" s="47" t="str">
        <f t="shared" si="6"/>
        <v/>
      </c>
    </row>
    <row r="434" spans="3:14" ht="30" customHeight="1" x14ac:dyDescent="0.25">
      <c r="C434" s="87"/>
      <c r="D434" s="88"/>
      <c r="E434" s="88"/>
      <c r="F434" s="88" t="str">
        <f>IF(E434="","",VLOOKUP(E434,CAD_FUNC!$C$6:$E$106,3,FALSE))</f>
        <v/>
      </c>
      <c r="G434" s="88"/>
      <c r="H434" s="88"/>
      <c r="I434" s="89"/>
      <c r="J434" s="47" t="str">
        <f>IF(D434="","",VLOOKUP(D434,PPRA!C:E,3,0))</f>
        <v/>
      </c>
      <c r="N434" s="47" t="str">
        <f t="shared" si="6"/>
        <v/>
      </c>
    </row>
    <row r="435" spans="3:14" ht="30" customHeight="1" x14ac:dyDescent="0.25">
      <c r="C435" s="87"/>
      <c r="D435" s="88"/>
      <c r="E435" s="88"/>
      <c r="F435" s="88" t="str">
        <f>IF(E435="","",VLOOKUP(E435,CAD_FUNC!$C$6:$E$106,3,FALSE))</f>
        <v/>
      </c>
      <c r="G435" s="88"/>
      <c r="H435" s="88"/>
      <c r="I435" s="89"/>
      <c r="J435" s="47" t="str">
        <f>IF(D435="","",VLOOKUP(D435,PPRA!C:E,3,0))</f>
        <v/>
      </c>
      <c r="N435" s="47" t="str">
        <f t="shared" si="6"/>
        <v/>
      </c>
    </row>
    <row r="436" spans="3:14" ht="30" customHeight="1" x14ac:dyDescent="0.25">
      <c r="C436" s="87"/>
      <c r="D436" s="88"/>
      <c r="E436" s="88"/>
      <c r="F436" s="88" t="str">
        <f>IF(E436="","",VLOOKUP(E436,CAD_FUNC!$C$6:$E$106,3,FALSE))</f>
        <v/>
      </c>
      <c r="G436" s="88"/>
      <c r="H436" s="88"/>
      <c r="I436" s="89"/>
      <c r="J436" s="47" t="str">
        <f>IF(D436="","",VLOOKUP(D436,PPRA!C:E,3,0))</f>
        <v/>
      </c>
      <c r="N436" s="47" t="str">
        <f t="shared" si="6"/>
        <v/>
      </c>
    </row>
    <row r="437" spans="3:14" ht="30" customHeight="1" x14ac:dyDescent="0.25">
      <c r="C437" s="87"/>
      <c r="D437" s="88"/>
      <c r="E437" s="88"/>
      <c r="F437" s="88" t="str">
        <f>IF(E437="","",VLOOKUP(E437,CAD_FUNC!$C$6:$E$106,3,FALSE))</f>
        <v/>
      </c>
      <c r="G437" s="88"/>
      <c r="H437" s="88"/>
      <c r="I437" s="89"/>
      <c r="J437" s="47" t="str">
        <f>IF(D437="","",VLOOKUP(D437,PPRA!C:E,3,0))</f>
        <v/>
      </c>
      <c r="N437" s="47" t="str">
        <f t="shared" si="6"/>
        <v/>
      </c>
    </row>
    <row r="438" spans="3:14" ht="30" customHeight="1" x14ac:dyDescent="0.25">
      <c r="C438" s="87"/>
      <c r="D438" s="88"/>
      <c r="E438" s="88"/>
      <c r="F438" s="88" t="str">
        <f>IF(E438="","",VLOOKUP(E438,CAD_FUNC!$C$6:$E$106,3,FALSE))</f>
        <v/>
      </c>
      <c r="G438" s="88"/>
      <c r="H438" s="88"/>
      <c r="I438" s="89"/>
      <c r="J438" s="47" t="str">
        <f>IF(D438="","",VLOOKUP(D438,PPRA!C:E,3,0))</f>
        <v/>
      </c>
      <c r="N438" s="47" t="str">
        <f t="shared" si="6"/>
        <v/>
      </c>
    </row>
    <row r="439" spans="3:14" ht="30" customHeight="1" x14ac:dyDescent="0.25">
      <c r="C439" s="87"/>
      <c r="D439" s="88"/>
      <c r="E439" s="88"/>
      <c r="F439" s="88" t="str">
        <f>IF(E439="","",VLOOKUP(E439,CAD_FUNC!$C$6:$E$106,3,FALSE))</f>
        <v/>
      </c>
      <c r="G439" s="88"/>
      <c r="H439" s="88"/>
      <c r="I439" s="89"/>
      <c r="J439" s="47" t="str">
        <f>IF(D439="","",VLOOKUP(D439,PPRA!C:E,3,0))</f>
        <v/>
      </c>
      <c r="N439" s="47" t="str">
        <f t="shared" si="6"/>
        <v/>
      </c>
    </row>
    <row r="440" spans="3:14" ht="30" customHeight="1" x14ac:dyDescent="0.25">
      <c r="C440" s="87"/>
      <c r="D440" s="88"/>
      <c r="E440" s="88"/>
      <c r="F440" s="88" t="str">
        <f>IF(E440="","",VLOOKUP(E440,CAD_FUNC!$C$6:$E$106,3,FALSE))</f>
        <v/>
      </c>
      <c r="G440" s="88"/>
      <c r="H440" s="88"/>
      <c r="I440" s="89"/>
      <c r="J440" s="47" t="str">
        <f>IF(D440="","",VLOOKUP(D440,PPRA!C:E,3,0))</f>
        <v/>
      </c>
      <c r="N440" s="47" t="str">
        <f t="shared" si="6"/>
        <v/>
      </c>
    </row>
    <row r="441" spans="3:14" ht="30" customHeight="1" x14ac:dyDescent="0.25">
      <c r="C441" s="87"/>
      <c r="D441" s="88"/>
      <c r="E441" s="88"/>
      <c r="F441" s="88" t="str">
        <f>IF(E441="","",VLOOKUP(E441,CAD_FUNC!$C$6:$E$106,3,FALSE))</f>
        <v/>
      </c>
      <c r="G441" s="88"/>
      <c r="H441" s="88"/>
      <c r="I441" s="89"/>
      <c r="J441" s="47" t="str">
        <f>IF(D441="","",VLOOKUP(D441,PPRA!C:E,3,0))</f>
        <v/>
      </c>
      <c r="N441" s="47" t="str">
        <f t="shared" si="6"/>
        <v/>
      </c>
    </row>
    <row r="442" spans="3:14" ht="30" customHeight="1" x14ac:dyDescent="0.25">
      <c r="C442" s="87"/>
      <c r="D442" s="88"/>
      <c r="E442" s="88"/>
      <c r="F442" s="88" t="str">
        <f>IF(E442="","",VLOOKUP(E442,CAD_FUNC!$C$6:$E$106,3,FALSE))</f>
        <v/>
      </c>
      <c r="G442" s="88"/>
      <c r="H442" s="88"/>
      <c r="I442" s="89"/>
      <c r="J442" s="47" t="str">
        <f>IF(D442="","",VLOOKUP(D442,PPRA!C:E,3,0))</f>
        <v/>
      </c>
      <c r="N442" s="47" t="str">
        <f t="shared" si="6"/>
        <v/>
      </c>
    </row>
    <row r="443" spans="3:14" ht="30" customHeight="1" x14ac:dyDescent="0.25">
      <c r="C443" s="87"/>
      <c r="D443" s="88"/>
      <c r="E443" s="88"/>
      <c r="F443" s="88" t="str">
        <f>IF(E443="","",VLOOKUP(E443,CAD_FUNC!$C$6:$E$106,3,FALSE))</f>
        <v/>
      </c>
      <c r="G443" s="88"/>
      <c r="H443" s="88"/>
      <c r="I443" s="89"/>
      <c r="J443" s="47" t="str">
        <f>IF(D443="","",VLOOKUP(D443,PPRA!C:E,3,0))</f>
        <v/>
      </c>
      <c r="N443" s="47" t="str">
        <f t="shared" si="6"/>
        <v/>
      </c>
    </row>
    <row r="444" spans="3:14" ht="30" customHeight="1" x14ac:dyDescent="0.25">
      <c r="C444" s="87"/>
      <c r="D444" s="88"/>
      <c r="E444" s="88"/>
      <c r="F444" s="88" t="str">
        <f>IF(E444="","",VLOOKUP(E444,CAD_FUNC!$C$6:$E$106,3,FALSE))</f>
        <v/>
      </c>
      <c r="G444" s="88"/>
      <c r="H444" s="88"/>
      <c r="I444" s="89"/>
      <c r="J444" s="47" t="str">
        <f>IF(D444="","",VLOOKUP(D444,PPRA!C:E,3,0))</f>
        <v/>
      </c>
      <c r="N444" s="47" t="str">
        <f t="shared" si="6"/>
        <v/>
      </c>
    </row>
    <row r="445" spans="3:14" ht="30" customHeight="1" x14ac:dyDescent="0.25">
      <c r="C445" s="87"/>
      <c r="D445" s="88"/>
      <c r="E445" s="88"/>
      <c r="F445" s="88" t="str">
        <f>IF(E445="","",VLOOKUP(E445,CAD_FUNC!$C$6:$E$106,3,FALSE))</f>
        <v/>
      </c>
      <c r="G445" s="88"/>
      <c r="H445" s="88"/>
      <c r="I445" s="89"/>
      <c r="J445" s="47" t="str">
        <f>IF(D445="","",VLOOKUP(D445,PPRA!C:E,3,0))</f>
        <v/>
      </c>
      <c r="N445" s="47" t="str">
        <f t="shared" si="6"/>
        <v/>
      </c>
    </row>
    <row r="446" spans="3:14" ht="30" customHeight="1" x14ac:dyDescent="0.25">
      <c r="C446" s="87"/>
      <c r="D446" s="88"/>
      <c r="E446" s="88"/>
      <c r="F446" s="88" t="str">
        <f>IF(E446="","",VLOOKUP(E446,CAD_FUNC!$C$6:$E$106,3,FALSE))</f>
        <v/>
      </c>
      <c r="G446" s="88"/>
      <c r="H446" s="88"/>
      <c r="I446" s="89"/>
      <c r="J446" s="47" t="str">
        <f>IF(D446="","",VLOOKUP(D446,PPRA!C:E,3,0))</f>
        <v/>
      </c>
      <c r="N446" s="47" t="str">
        <f t="shared" si="6"/>
        <v/>
      </c>
    </row>
    <row r="447" spans="3:14" ht="30" customHeight="1" x14ac:dyDescent="0.25">
      <c r="C447" s="87"/>
      <c r="D447" s="88"/>
      <c r="E447" s="88"/>
      <c r="F447" s="88" t="str">
        <f>IF(E447="","",VLOOKUP(E447,CAD_FUNC!$C$6:$E$106,3,FALSE))</f>
        <v/>
      </c>
      <c r="G447" s="88"/>
      <c r="H447" s="88"/>
      <c r="I447" s="89"/>
      <c r="J447" s="47" t="str">
        <f>IF(D447="","",VLOOKUP(D447,PPRA!C:E,3,0))</f>
        <v/>
      </c>
      <c r="N447" s="47" t="str">
        <f t="shared" si="6"/>
        <v/>
      </c>
    </row>
    <row r="448" spans="3:14" ht="30" customHeight="1" x14ac:dyDescent="0.25">
      <c r="C448" s="87"/>
      <c r="D448" s="88"/>
      <c r="E448" s="88"/>
      <c r="F448" s="88" t="str">
        <f>IF(E448="","",VLOOKUP(E448,CAD_FUNC!$C$6:$E$106,3,FALSE))</f>
        <v/>
      </c>
      <c r="G448" s="88"/>
      <c r="H448" s="88"/>
      <c r="I448" s="89"/>
      <c r="J448" s="47" t="str">
        <f>IF(D448="","",VLOOKUP(D448,PPRA!C:E,3,0))</f>
        <v/>
      </c>
      <c r="N448" s="47" t="str">
        <f t="shared" si="6"/>
        <v/>
      </c>
    </row>
    <row r="449" spans="3:14" ht="30" customHeight="1" x14ac:dyDescent="0.25">
      <c r="C449" s="87"/>
      <c r="D449" s="88"/>
      <c r="E449" s="88"/>
      <c r="F449" s="88" t="str">
        <f>IF(E449="","",VLOOKUP(E449,CAD_FUNC!$C$6:$E$106,3,FALSE))</f>
        <v/>
      </c>
      <c r="G449" s="88"/>
      <c r="H449" s="88"/>
      <c r="I449" s="89"/>
      <c r="J449" s="47" t="str">
        <f>IF(D449="","",VLOOKUP(D449,PPRA!C:E,3,0))</f>
        <v/>
      </c>
      <c r="N449" s="47" t="str">
        <f t="shared" si="6"/>
        <v/>
      </c>
    </row>
    <row r="450" spans="3:14" ht="30" customHeight="1" x14ac:dyDescent="0.25">
      <c r="C450" s="87"/>
      <c r="D450" s="88"/>
      <c r="E450" s="88"/>
      <c r="F450" s="88" t="str">
        <f>IF(E450="","",VLOOKUP(E450,CAD_FUNC!$C$6:$E$106,3,FALSE))</f>
        <v/>
      </c>
      <c r="G450" s="88"/>
      <c r="H450" s="88"/>
      <c r="I450" s="89"/>
      <c r="J450" s="47" t="str">
        <f>IF(D450="","",VLOOKUP(D450,PPRA!C:E,3,0))</f>
        <v/>
      </c>
      <c r="N450" s="47" t="str">
        <f t="shared" si="6"/>
        <v/>
      </c>
    </row>
    <row r="451" spans="3:14" ht="30" customHeight="1" x14ac:dyDescent="0.25">
      <c r="C451" s="87"/>
      <c r="D451" s="88"/>
      <c r="E451" s="88"/>
      <c r="F451" s="88" t="str">
        <f>IF(E451="","",VLOOKUP(E451,CAD_FUNC!$C$6:$E$106,3,FALSE))</f>
        <v/>
      </c>
      <c r="G451" s="88"/>
      <c r="H451" s="88"/>
      <c r="I451" s="89"/>
      <c r="J451" s="47" t="str">
        <f>IF(D451="","",VLOOKUP(D451,PPRA!C:E,3,0))</f>
        <v/>
      </c>
      <c r="N451" s="47" t="str">
        <f t="shared" si="6"/>
        <v/>
      </c>
    </row>
    <row r="452" spans="3:14" ht="30" customHeight="1" x14ac:dyDescent="0.25">
      <c r="C452" s="87"/>
      <c r="D452" s="88"/>
      <c r="E452" s="88"/>
      <c r="F452" s="88" t="str">
        <f>IF(E452="","",VLOOKUP(E452,CAD_FUNC!$C$6:$E$106,3,FALSE))</f>
        <v/>
      </c>
      <c r="G452" s="88"/>
      <c r="H452" s="88"/>
      <c r="I452" s="89"/>
      <c r="J452" s="47" t="str">
        <f>IF(D452="","",VLOOKUP(D452,PPRA!C:E,3,0))</f>
        <v/>
      </c>
      <c r="N452" s="47" t="str">
        <f t="shared" si="6"/>
        <v/>
      </c>
    </row>
    <row r="453" spans="3:14" ht="30" customHeight="1" x14ac:dyDescent="0.25">
      <c r="C453" s="87"/>
      <c r="D453" s="88"/>
      <c r="E453" s="88"/>
      <c r="F453" s="88" t="str">
        <f>IF(E453="","",VLOOKUP(E453,CAD_FUNC!$C$6:$E$106,3,FALSE))</f>
        <v/>
      </c>
      <c r="G453" s="88"/>
      <c r="H453" s="88"/>
      <c r="I453" s="89"/>
      <c r="J453" s="47" t="str">
        <f>IF(D453="","",VLOOKUP(D453,PPRA!C:E,3,0))</f>
        <v/>
      </c>
      <c r="N453" s="47" t="str">
        <f t="shared" si="6"/>
        <v/>
      </c>
    </row>
    <row r="454" spans="3:14" ht="30" customHeight="1" x14ac:dyDescent="0.25">
      <c r="C454" s="87"/>
      <c r="D454" s="88"/>
      <c r="E454" s="88"/>
      <c r="F454" s="88" t="str">
        <f>IF(E454="","",VLOOKUP(E454,CAD_FUNC!$C$6:$E$106,3,FALSE))</f>
        <v/>
      </c>
      <c r="G454" s="88"/>
      <c r="H454" s="88"/>
      <c r="I454" s="89"/>
      <c r="J454" s="47" t="str">
        <f>IF(D454="","",VLOOKUP(D454,PPRA!C:E,3,0))</f>
        <v/>
      </c>
      <c r="N454" s="47" t="str">
        <f t="shared" si="6"/>
        <v/>
      </c>
    </row>
    <row r="455" spans="3:14" ht="30" customHeight="1" x14ac:dyDescent="0.25">
      <c r="C455" s="87"/>
      <c r="D455" s="88"/>
      <c r="E455" s="88"/>
      <c r="F455" s="88" t="str">
        <f>IF(E455="","",VLOOKUP(E455,CAD_FUNC!$C$6:$E$106,3,FALSE))</f>
        <v/>
      </c>
      <c r="G455" s="88"/>
      <c r="H455" s="88"/>
      <c r="I455" s="89"/>
      <c r="J455" s="47" t="str">
        <f>IF(D455="","",VLOOKUP(D455,PPRA!C:E,3,0))</f>
        <v/>
      </c>
      <c r="N455" s="47" t="str">
        <f t="shared" ref="N455:N518" si="7">IF(C455="","",VLOOKUP(MONTH(C455),$K$6:$L$17,2,FALSE))</f>
        <v/>
      </c>
    </row>
    <row r="456" spans="3:14" ht="30" customHeight="1" x14ac:dyDescent="0.25">
      <c r="C456" s="87"/>
      <c r="D456" s="88"/>
      <c r="E456" s="88"/>
      <c r="F456" s="88" t="str">
        <f>IF(E456="","",VLOOKUP(E456,CAD_FUNC!$C$6:$E$106,3,FALSE))</f>
        <v/>
      </c>
      <c r="G456" s="88"/>
      <c r="H456" s="88"/>
      <c r="I456" s="89"/>
      <c r="J456" s="47" t="str">
        <f>IF(D456="","",VLOOKUP(D456,PPRA!C:E,3,0))</f>
        <v/>
      </c>
      <c r="N456" s="47" t="str">
        <f t="shared" si="7"/>
        <v/>
      </c>
    </row>
    <row r="457" spans="3:14" ht="30" customHeight="1" x14ac:dyDescent="0.25">
      <c r="C457" s="87"/>
      <c r="D457" s="88"/>
      <c r="E457" s="88"/>
      <c r="F457" s="88" t="str">
        <f>IF(E457="","",VLOOKUP(E457,CAD_FUNC!$C$6:$E$106,3,FALSE))</f>
        <v/>
      </c>
      <c r="G457" s="88"/>
      <c r="H457" s="88"/>
      <c r="I457" s="89"/>
      <c r="J457" s="47" t="str">
        <f>IF(D457="","",VLOOKUP(D457,PPRA!C:E,3,0))</f>
        <v/>
      </c>
      <c r="N457" s="47" t="str">
        <f t="shared" si="7"/>
        <v/>
      </c>
    </row>
    <row r="458" spans="3:14" ht="30" customHeight="1" x14ac:dyDescent="0.25">
      <c r="C458" s="87"/>
      <c r="D458" s="88"/>
      <c r="E458" s="88"/>
      <c r="F458" s="88" t="str">
        <f>IF(E458="","",VLOOKUP(E458,CAD_FUNC!$C$6:$E$106,3,FALSE))</f>
        <v/>
      </c>
      <c r="G458" s="88"/>
      <c r="H458" s="88"/>
      <c r="I458" s="89"/>
      <c r="J458" s="47" t="str">
        <f>IF(D458="","",VLOOKUP(D458,PPRA!C:E,3,0))</f>
        <v/>
      </c>
      <c r="N458" s="47" t="str">
        <f t="shared" si="7"/>
        <v/>
      </c>
    </row>
    <row r="459" spans="3:14" ht="30" customHeight="1" x14ac:dyDescent="0.25">
      <c r="C459" s="87"/>
      <c r="D459" s="88"/>
      <c r="E459" s="88"/>
      <c r="F459" s="88" t="str">
        <f>IF(E459="","",VLOOKUP(E459,CAD_FUNC!$C$6:$E$106,3,FALSE))</f>
        <v/>
      </c>
      <c r="G459" s="88"/>
      <c r="H459" s="88"/>
      <c r="I459" s="89"/>
      <c r="J459" s="47" t="str">
        <f>IF(D459="","",VLOOKUP(D459,PPRA!C:E,3,0))</f>
        <v/>
      </c>
      <c r="N459" s="47" t="str">
        <f t="shared" si="7"/>
        <v/>
      </c>
    </row>
    <row r="460" spans="3:14" ht="30" customHeight="1" x14ac:dyDescent="0.25">
      <c r="C460" s="87"/>
      <c r="D460" s="88"/>
      <c r="E460" s="88"/>
      <c r="F460" s="88" t="str">
        <f>IF(E460="","",VLOOKUP(E460,CAD_FUNC!$C$6:$E$106,3,FALSE))</f>
        <v/>
      </c>
      <c r="G460" s="88"/>
      <c r="H460" s="88"/>
      <c r="I460" s="89"/>
      <c r="J460" s="47" t="str">
        <f>IF(D460="","",VLOOKUP(D460,PPRA!C:E,3,0))</f>
        <v/>
      </c>
      <c r="N460" s="47" t="str">
        <f t="shared" si="7"/>
        <v/>
      </c>
    </row>
    <row r="461" spans="3:14" ht="30" customHeight="1" x14ac:dyDescent="0.25">
      <c r="C461" s="87"/>
      <c r="D461" s="88"/>
      <c r="E461" s="88"/>
      <c r="F461" s="88" t="str">
        <f>IF(E461="","",VLOOKUP(E461,CAD_FUNC!$C$6:$E$106,3,FALSE))</f>
        <v/>
      </c>
      <c r="G461" s="88"/>
      <c r="H461" s="88"/>
      <c r="I461" s="89"/>
      <c r="J461" s="47" t="str">
        <f>IF(D461="","",VLOOKUP(D461,PPRA!C:E,3,0))</f>
        <v/>
      </c>
      <c r="N461" s="47" t="str">
        <f t="shared" si="7"/>
        <v/>
      </c>
    </row>
    <row r="462" spans="3:14" ht="30" customHeight="1" x14ac:dyDescent="0.25">
      <c r="C462" s="87"/>
      <c r="D462" s="88"/>
      <c r="E462" s="88"/>
      <c r="F462" s="88" t="str">
        <f>IF(E462="","",VLOOKUP(E462,CAD_FUNC!$C$6:$E$106,3,FALSE))</f>
        <v/>
      </c>
      <c r="G462" s="88"/>
      <c r="H462" s="88"/>
      <c r="I462" s="89"/>
      <c r="J462" s="47" t="str">
        <f>IF(D462="","",VLOOKUP(D462,PPRA!C:E,3,0))</f>
        <v/>
      </c>
      <c r="N462" s="47" t="str">
        <f t="shared" si="7"/>
        <v/>
      </c>
    </row>
    <row r="463" spans="3:14" ht="30" customHeight="1" x14ac:dyDescent="0.25">
      <c r="C463" s="87"/>
      <c r="D463" s="88"/>
      <c r="E463" s="88"/>
      <c r="F463" s="88" t="str">
        <f>IF(E463="","",VLOOKUP(E463,CAD_FUNC!$C$6:$E$106,3,FALSE))</f>
        <v/>
      </c>
      <c r="G463" s="88"/>
      <c r="H463" s="88"/>
      <c r="I463" s="89"/>
      <c r="J463" s="47" t="str">
        <f>IF(D463="","",VLOOKUP(D463,PPRA!C:E,3,0))</f>
        <v/>
      </c>
      <c r="N463" s="47" t="str">
        <f t="shared" si="7"/>
        <v/>
      </c>
    </row>
    <row r="464" spans="3:14" ht="30" customHeight="1" x14ac:dyDescent="0.25">
      <c r="C464" s="87"/>
      <c r="D464" s="88"/>
      <c r="E464" s="88"/>
      <c r="F464" s="88" t="str">
        <f>IF(E464="","",VLOOKUP(E464,CAD_FUNC!$C$6:$E$106,3,FALSE))</f>
        <v/>
      </c>
      <c r="G464" s="88"/>
      <c r="H464" s="88"/>
      <c r="I464" s="89"/>
      <c r="J464" s="47" t="str">
        <f>IF(D464="","",VLOOKUP(D464,PPRA!C:E,3,0))</f>
        <v/>
      </c>
      <c r="N464" s="47" t="str">
        <f t="shared" si="7"/>
        <v/>
      </c>
    </row>
    <row r="465" spans="3:14" ht="30" customHeight="1" x14ac:dyDescent="0.25">
      <c r="C465" s="87"/>
      <c r="D465" s="88"/>
      <c r="E465" s="88"/>
      <c r="F465" s="88" t="str">
        <f>IF(E465="","",VLOOKUP(E465,CAD_FUNC!$C$6:$E$106,3,FALSE))</f>
        <v/>
      </c>
      <c r="G465" s="88"/>
      <c r="H465" s="88"/>
      <c r="I465" s="89"/>
      <c r="J465" s="47" t="str">
        <f>IF(D465="","",VLOOKUP(D465,PPRA!C:E,3,0))</f>
        <v/>
      </c>
      <c r="N465" s="47" t="str">
        <f t="shared" si="7"/>
        <v/>
      </c>
    </row>
    <row r="466" spans="3:14" ht="30" customHeight="1" x14ac:dyDescent="0.25">
      <c r="C466" s="87"/>
      <c r="D466" s="88"/>
      <c r="E466" s="88"/>
      <c r="F466" s="88" t="str">
        <f>IF(E466="","",VLOOKUP(E466,CAD_FUNC!$C$6:$E$106,3,FALSE))</f>
        <v/>
      </c>
      <c r="G466" s="88"/>
      <c r="H466" s="88"/>
      <c r="I466" s="89"/>
      <c r="J466" s="47" t="str">
        <f>IF(D466="","",VLOOKUP(D466,PPRA!C:E,3,0))</f>
        <v/>
      </c>
      <c r="N466" s="47" t="str">
        <f t="shared" si="7"/>
        <v/>
      </c>
    </row>
    <row r="467" spans="3:14" ht="30" customHeight="1" x14ac:dyDescent="0.25">
      <c r="C467" s="87"/>
      <c r="D467" s="88"/>
      <c r="E467" s="88"/>
      <c r="F467" s="88" t="str">
        <f>IF(E467="","",VLOOKUP(E467,CAD_FUNC!$C$6:$E$106,3,FALSE))</f>
        <v/>
      </c>
      <c r="G467" s="88"/>
      <c r="H467" s="88"/>
      <c r="I467" s="89"/>
      <c r="J467" s="47" t="str">
        <f>IF(D467="","",VLOOKUP(D467,PPRA!C:E,3,0))</f>
        <v/>
      </c>
      <c r="N467" s="47" t="str">
        <f t="shared" si="7"/>
        <v/>
      </c>
    </row>
    <row r="468" spans="3:14" ht="30" customHeight="1" x14ac:dyDescent="0.25">
      <c r="C468" s="87"/>
      <c r="D468" s="88"/>
      <c r="E468" s="88"/>
      <c r="F468" s="88" t="str">
        <f>IF(E468="","",VLOOKUP(E468,CAD_FUNC!$C$6:$E$106,3,FALSE))</f>
        <v/>
      </c>
      <c r="G468" s="88"/>
      <c r="H468" s="88"/>
      <c r="I468" s="89"/>
      <c r="J468" s="47" t="str">
        <f>IF(D468="","",VLOOKUP(D468,PPRA!C:E,3,0))</f>
        <v/>
      </c>
      <c r="N468" s="47" t="str">
        <f t="shared" si="7"/>
        <v/>
      </c>
    </row>
    <row r="469" spans="3:14" ht="30" customHeight="1" x14ac:dyDescent="0.25">
      <c r="C469" s="87"/>
      <c r="D469" s="88"/>
      <c r="E469" s="88"/>
      <c r="F469" s="88" t="str">
        <f>IF(E469="","",VLOOKUP(E469,CAD_FUNC!$C$6:$E$106,3,FALSE))</f>
        <v/>
      </c>
      <c r="G469" s="88"/>
      <c r="H469" s="88"/>
      <c r="I469" s="89"/>
      <c r="J469" s="47" t="str">
        <f>IF(D469="","",VLOOKUP(D469,PPRA!C:E,3,0))</f>
        <v/>
      </c>
      <c r="N469" s="47" t="str">
        <f t="shared" si="7"/>
        <v/>
      </c>
    </row>
    <row r="470" spans="3:14" ht="30" customHeight="1" x14ac:dyDescent="0.25">
      <c r="C470" s="87"/>
      <c r="D470" s="88"/>
      <c r="E470" s="88"/>
      <c r="F470" s="88" t="str">
        <f>IF(E470="","",VLOOKUP(E470,CAD_FUNC!$C$6:$E$106,3,FALSE))</f>
        <v/>
      </c>
      <c r="G470" s="88"/>
      <c r="H470" s="88"/>
      <c r="I470" s="89"/>
      <c r="J470" s="47" t="str">
        <f>IF(D470="","",VLOOKUP(D470,PPRA!C:E,3,0))</f>
        <v/>
      </c>
      <c r="N470" s="47" t="str">
        <f t="shared" si="7"/>
        <v/>
      </c>
    </row>
    <row r="471" spans="3:14" ht="30" customHeight="1" x14ac:dyDescent="0.25">
      <c r="C471" s="87"/>
      <c r="D471" s="88"/>
      <c r="E471" s="88"/>
      <c r="F471" s="88" t="str">
        <f>IF(E471="","",VLOOKUP(E471,CAD_FUNC!$C$6:$E$106,3,FALSE))</f>
        <v/>
      </c>
      <c r="G471" s="88"/>
      <c r="H471" s="88"/>
      <c r="I471" s="89"/>
      <c r="J471" s="47" t="str">
        <f>IF(D471="","",VLOOKUP(D471,PPRA!C:E,3,0))</f>
        <v/>
      </c>
      <c r="N471" s="47" t="str">
        <f t="shared" si="7"/>
        <v/>
      </c>
    </row>
    <row r="472" spans="3:14" ht="30" customHeight="1" x14ac:dyDescent="0.25">
      <c r="C472" s="87"/>
      <c r="D472" s="88"/>
      <c r="E472" s="88"/>
      <c r="F472" s="88" t="str">
        <f>IF(E472="","",VLOOKUP(E472,CAD_FUNC!$C$6:$E$106,3,FALSE))</f>
        <v/>
      </c>
      <c r="G472" s="88"/>
      <c r="H472" s="88"/>
      <c r="I472" s="89"/>
      <c r="J472" s="47" t="str">
        <f>IF(D472="","",VLOOKUP(D472,PPRA!C:E,3,0))</f>
        <v/>
      </c>
      <c r="N472" s="47" t="str">
        <f t="shared" si="7"/>
        <v/>
      </c>
    </row>
    <row r="473" spans="3:14" ht="30" customHeight="1" x14ac:dyDescent="0.25">
      <c r="C473" s="87"/>
      <c r="D473" s="88"/>
      <c r="E473" s="88"/>
      <c r="F473" s="88" t="str">
        <f>IF(E473="","",VLOOKUP(E473,CAD_FUNC!$C$6:$E$106,3,FALSE))</f>
        <v/>
      </c>
      <c r="G473" s="88"/>
      <c r="H473" s="88"/>
      <c r="I473" s="89"/>
      <c r="J473" s="47" t="str">
        <f>IF(D473="","",VLOOKUP(D473,PPRA!C:E,3,0))</f>
        <v/>
      </c>
      <c r="N473" s="47" t="str">
        <f t="shared" si="7"/>
        <v/>
      </c>
    </row>
    <row r="474" spans="3:14" ht="30" customHeight="1" x14ac:dyDescent="0.25">
      <c r="C474" s="87"/>
      <c r="D474" s="88"/>
      <c r="E474" s="88"/>
      <c r="F474" s="88" t="str">
        <f>IF(E474="","",VLOOKUP(E474,CAD_FUNC!$C$6:$E$106,3,FALSE))</f>
        <v/>
      </c>
      <c r="G474" s="88"/>
      <c r="H474" s="88"/>
      <c r="I474" s="89"/>
      <c r="J474" s="47" t="str">
        <f>IF(D474="","",VLOOKUP(D474,PPRA!C:E,3,0))</f>
        <v/>
      </c>
      <c r="N474" s="47" t="str">
        <f t="shared" si="7"/>
        <v/>
      </c>
    </row>
    <row r="475" spans="3:14" ht="30" customHeight="1" x14ac:dyDescent="0.25">
      <c r="C475" s="87"/>
      <c r="D475" s="88"/>
      <c r="E475" s="88"/>
      <c r="F475" s="88" t="str">
        <f>IF(E475="","",VLOOKUP(E475,CAD_FUNC!$C$6:$E$106,3,FALSE))</f>
        <v/>
      </c>
      <c r="G475" s="88"/>
      <c r="H475" s="88"/>
      <c r="I475" s="89"/>
      <c r="J475" s="47" t="str">
        <f>IF(D475="","",VLOOKUP(D475,PPRA!C:E,3,0))</f>
        <v/>
      </c>
      <c r="N475" s="47" t="str">
        <f t="shared" si="7"/>
        <v/>
      </c>
    </row>
    <row r="476" spans="3:14" ht="30" customHeight="1" x14ac:dyDescent="0.25">
      <c r="C476" s="87"/>
      <c r="D476" s="88"/>
      <c r="E476" s="88"/>
      <c r="F476" s="88" t="str">
        <f>IF(E476="","",VLOOKUP(E476,CAD_FUNC!$C$6:$E$106,3,FALSE))</f>
        <v/>
      </c>
      <c r="G476" s="88"/>
      <c r="H476" s="88"/>
      <c r="I476" s="89"/>
      <c r="J476" s="47" t="str">
        <f>IF(D476="","",VLOOKUP(D476,PPRA!C:E,3,0))</f>
        <v/>
      </c>
      <c r="N476" s="47" t="str">
        <f t="shared" si="7"/>
        <v/>
      </c>
    </row>
    <row r="477" spans="3:14" ht="30" customHeight="1" x14ac:dyDescent="0.25">
      <c r="C477" s="87"/>
      <c r="D477" s="88"/>
      <c r="E477" s="88"/>
      <c r="F477" s="88" t="str">
        <f>IF(E477="","",VLOOKUP(E477,CAD_FUNC!$C$6:$E$106,3,FALSE))</f>
        <v/>
      </c>
      <c r="G477" s="88"/>
      <c r="H477" s="88"/>
      <c r="I477" s="89"/>
      <c r="J477" s="47" t="str">
        <f>IF(D477="","",VLOOKUP(D477,PPRA!C:E,3,0))</f>
        <v/>
      </c>
      <c r="N477" s="47" t="str">
        <f t="shared" si="7"/>
        <v/>
      </c>
    </row>
    <row r="478" spans="3:14" ht="30" customHeight="1" x14ac:dyDescent="0.25">
      <c r="C478" s="87"/>
      <c r="D478" s="88"/>
      <c r="E478" s="88"/>
      <c r="F478" s="88" t="str">
        <f>IF(E478="","",VLOOKUP(E478,CAD_FUNC!$C$6:$E$106,3,FALSE))</f>
        <v/>
      </c>
      <c r="G478" s="88"/>
      <c r="H478" s="88"/>
      <c r="I478" s="89"/>
      <c r="J478" s="47" t="str">
        <f>IF(D478="","",VLOOKUP(D478,PPRA!C:E,3,0))</f>
        <v/>
      </c>
      <c r="N478" s="47" t="str">
        <f t="shared" si="7"/>
        <v/>
      </c>
    </row>
    <row r="479" spans="3:14" ht="30" customHeight="1" x14ac:dyDescent="0.25">
      <c r="C479" s="87"/>
      <c r="D479" s="88"/>
      <c r="E479" s="88"/>
      <c r="F479" s="88" t="str">
        <f>IF(E479="","",VLOOKUP(E479,CAD_FUNC!$C$6:$E$106,3,FALSE))</f>
        <v/>
      </c>
      <c r="G479" s="88"/>
      <c r="H479" s="88"/>
      <c r="I479" s="89"/>
      <c r="J479" s="47" t="str">
        <f>IF(D479="","",VLOOKUP(D479,PPRA!C:E,3,0))</f>
        <v/>
      </c>
      <c r="N479" s="47" t="str">
        <f t="shared" si="7"/>
        <v/>
      </c>
    </row>
    <row r="480" spans="3:14" ht="30" customHeight="1" x14ac:dyDescent="0.25">
      <c r="C480" s="87"/>
      <c r="D480" s="88"/>
      <c r="E480" s="88"/>
      <c r="F480" s="88" t="str">
        <f>IF(E480="","",VLOOKUP(E480,CAD_FUNC!$C$6:$E$106,3,FALSE))</f>
        <v/>
      </c>
      <c r="G480" s="88"/>
      <c r="H480" s="88"/>
      <c r="I480" s="89"/>
      <c r="J480" s="47" t="str">
        <f>IF(D480="","",VLOOKUP(D480,PPRA!C:E,3,0))</f>
        <v/>
      </c>
      <c r="N480" s="47" t="str">
        <f t="shared" si="7"/>
        <v/>
      </c>
    </row>
    <row r="481" spans="3:14" ht="30" customHeight="1" x14ac:dyDescent="0.25">
      <c r="C481" s="87"/>
      <c r="D481" s="88"/>
      <c r="E481" s="88"/>
      <c r="F481" s="88" t="str">
        <f>IF(E481="","",VLOOKUP(E481,CAD_FUNC!$C$6:$E$106,3,FALSE))</f>
        <v/>
      </c>
      <c r="G481" s="88"/>
      <c r="H481" s="88"/>
      <c r="I481" s="89"/>
      <c r="J481" s="47" t="str">
        <f>IF(D481="","",VLOOKUP(D481,PPRA!C:E,3,0))</f>
        <v/>
      </c>
      <c r="N481" s="47" t="str">
        <f t="shared" si="7"/>
        <v/>
      </c>
    </row>
    <row r="482" spans="3:14" ht="30" customHeight="1" x14ac:dyDescent="0.25">
      <c r="C482" s="87"/>
      <c r="D482" s="88"/>
      <c r="E482" s="88"/>
      <c r="F482" s="88" t="str">
        <f>IF(E482="","",VLOOKUP(E482,CAD_FUNC!$C$6:$E$106,3,FALSE))</f>
        <v/>
      </c>
      <c r="G482" s="88"/>
      <c r="H482" s="88"/>
      <c r="I482" s="89"/>
      <c r="J482" s="47" t="str">
        <f>IF(D482="","",VLOOKUP(D482,PPRA!C:E,3,0))</f>
        <v/>
      </c>
      <c r="N482" s="47" t="str">
        <f t="shared" si="7"/>
        <v/>
      </c>
    </row>
    <row r="483" spans="3:14" ht="30" customHeight="1" x14ac:dyDescent="0.25">
      <c r="C483" s="87"/>
      <c r="D483" s="88"/>
      <c r="E483" s="88"/>
      <c r="F483" s="88" t="str">
        <f>IF(E483="","",VLOOKUP(E483,CAD_FUNC!$C$6:$E$106,3,FALSE))</f>
        <v/>
      </c>
      <c r="G483" s="88"/>
      <c r="H483" s="88"/>
      <c r="I483" s="89"/>
      <c r="J483" s="47" t="str">
        <f>IF(D483="","",VLOOKUP(D483,PPRA!C:E,3,0))</f>
        <v/>
      </c>
      <c r="N483" s="47" t="str">
        <f t="shared" si="7"/>
        <v/>
      </c>
    </row>
    <row r="484" spans="3:14" ht="30" customHeight="1" x14ac:dyDescent="0.25">
      <c r="C484" s="87"/>
      <c r="D484" s="88"/>
      <c r="E484" s="88"/>
      <c r="F484" s="88" t="str">
        <f>IF(E484="","",VLOOKUP(E484,CAD_FUNC!$C$6:$E$106,3,FALSE))</f>
        <v/>
      </c>
      <c r="G484" s="88"/>
      <c r="H484" s="88"/>
      <c r="I484" s="89"/>
      <c r="J484" s="47" t="str">
        <f>IF(D484="","",VLOOKUP(D484,PPRA!C:E,3,0))</f>
        <v/>
      </c>
      <c r="N484" s="47" t="str">
        <f t="shared" si="7"/>
        <v/>
      </c>
    </row>
    <row r="485" spans="3:14" ht="30" customHeight="1" x14ac:dyDescent="0.25">
      <c r="C485" s="87"/>
      <c r="D485" s="88"/>
      <c r="E485" s="88"/>
      <c r="F485" s="88" t="str">
        <f>IF(E485="","",VLOOKUP(E485,CAD_FUNC!$C$6:$E$106,3,FALSE))</f>
        <v/>
      </c>
      <c r="G485" s="88"/>
      <c r="H485" s="88"/>
      <c r="I485" s="89"/>
      <c r="J485" s="47" t="str">
        <f>IF(D485="","",VLOOKUP(D485,PPRA!C:E,3,0))</f>
        <v/>
      </c>
      <c r="N485" s="47" t="str">
        <f t="shared" si="7"/>
        <v/>
      </c>
    </row>
    <row r="486" spans="3:14" ht="30" customHeight="1" x14ac:dyDescent="0.25">
      <c r="C486" s="87"/>
      <c r="D486" s="88"/>
      <c r="E486" s="88"/>
      <c r="F486" s="88" t="str">
        <f>IF(E486="","",VLOOKUP(E486,CAD_FUNC!$C$6:$E$106,3,FALSE))</f>
        <v/>
      </c>
      <c r="G486" s="88"/>
      <c r="H486" s="88"/>
      <c r="I486" s="89"/>
      <c r="J486" s="47" t="str">
        <f>IF(D486="","",VLOOKUP(D486,PPRA!C:E,3,0))</f>
        <v/>
      </c>
      <c r="N486" s="47" t="str">
        <f t="shared" si="7"/>
        <v/>
      </c>
    </row>
    <row r="487" spans="3:14" ht="30" customHeight="1" x14ac:dyDescent="0.25">
      <c r="C487" s="87"/>
      <c r="D487" s="88"/>
      <c r="E487" s="88"/>
      <c r="F487" s="88" t="str">
        <f>IF(E487="","",VLOOKUP(E487,CAD_FUNC!$C$6:$E$106,3,FALSE))</f>
        <v/>
      </c>
      <c r="G487" s="88"/>
      <c r="H487" s="88"/>
      <c r="I487" s="89"/>
      <c r="J487" s="47" t="str">
        <f>IF(D487="","",VLOOKUP(D487,PPRA!C:E,3,0))</f>
        <v/>
      </c>
      <c r="N487" s="47" t="str">
        <f t="shared" si="7"/>
        <v/>
      </c>
    </row>
    <row r="488" spans="3:14" ht="30" customHeight="1" x14ac:dyDescent="0.25">
      <c r="C488" s="87"/>
      <c r="D488" s="88"/>
      <c r="E488" s="88"/>
      <c r="F488" s="88" t="str">
        <f>IF(E488="","",VLOOKUP(E488,CAD_FUNC!$C$6:$E$106,3,FALSE))</f>
        <v/>
      </c>
      <c r="G488" s="88"/>
      <c r="H488" s="88"/>
      <c r="I488" s="89"/>
      <c r="J488" s="47" t="str">
        <f>IF(D488="","",VLOOKUP(D488,PPRA!C:E,3,0))</f>
        <v/>
      </c>
      <c r="N488" s="47" t="str">
        <f t="shared" si="7"/>
        <v/>
      </c>
    </row>
    <row r="489" spans="3:14" ht="30" customHeight="1" x14ac:dyDescent="0.25">
      <c r="C489" s="87"/>
      <c r="D489" s="88"/>
      <c r="E489" s="88"/>
      <c r="F489" s="88" t="str">
        <f>IF(E489="","",VLOOKUP(E489,CAD_FUNC!$C$6:$E$106,3,FALSE))</f>
        <v/>
      </c>
      <c r="G489" s="88"/>
      <c r="H489" s="88"/>
      <c r="I489" s="89"/>
      <c r="J489" s="47" t="str">
        <f>IF(D489="","",VLOOKUP(D489,PPRA!C:E,3,0))</f>
        <v/>
      </c>
      <c r="N489" s="47" t="str">
        <f t="shared" si="7"/>
        <v/>
      </c>
    </row>
    <row r="490" spans="3:14" ht="30" customHeight="1" x14ac:dyDescent="0.25">
      <c r="C490" s="87"/>
      <c r="D490" s="88"/>
      <c r="E490" s="88"/>
      <c r="F490" s="88" t="str">
        <f>IF(E490="","",VLOOKUP(E490,CAD_FUNC!$C$6:$E$106,3,FALSE))</f>
        <v/>
      </c>
      <c r="G490" s="88"/>
      <c r="H490" s="88"/>
      <c r="I490" s="89"/>
      <c r="J490" s="47" t="str">
        <f>IF(D490="","",VLOOKUP(D490,PPRA!C:E,3,0))</f>
        <v/>
      </c>
      <c r="N490" s="47" t="str">
        <f t="shared" si="7"/>
        <v/>
      </c>
    </row>
    <row r="491" spans="3:14" ht="30" customHeight="1" x14ac:dyDescent="0.25">
      <c r="C491" s="87"/>
      <c r="D491" s="88"/>
      <c r="E491" s="88"/>
      <c r="F491" s="88" t="str">
        <f>IF(E491="","",VLOOKUP(E491,CAD_FUNC!$C$6:$E$106,3,FALSE))</f>
        <v/>
      </c>
      <c r="G491" s="88"/>
      <c r="H491" s="88"/>
      <c r="I491" s="89"/>
      <c r="J491" s="47" t="str">
        <f>IF(D491="","",VLOOKUP(D491,PPRA!C:E,3,0))</f>
        <v/>
      </c>
      <c r="N491" s="47" t="str">
        <f t="shared" si="7"/>
        <v/>
      </c>
    </row>
    <row r="492" spans="3:14" ht="30" customHeight="1" x14ac:dyDescent="0.25">
      <c r="C492" s="87"/>
      <c r="D492" s="88"/>
      <c r="E492" s="88"/>
      <c r="F492" s="88" t="str">
        <f>IF(E492="","",VLOOKUP(E492,CAD_FUNC!$C$6:$E$106,3,FALSE))</f>
        <v/>
      </c>
      <c r="G492" s="88"/>
      <c r="H492" s="88"/>
      <c r="I492" s="89"/>
      <c r="J492" s="47" t="str">
        <f>IF(D492="","",VLOOKUP(D492,PPRA!C:E,3,0))</f>
        <v/>
      </c>
      <c r="N492" s="47" t="str">
        <f t="shared" si="7"/>
        <v/>
      </c>
    </row>
    <row r="493" spans="3:14" ht="30" customHeight="1" x14ac:dyDescent="0.25">
      <c r="C493" s="87"/>
      <c r="D493" s="88"/>
      <c r="E493" s="88"/>
      <c r="F493" s="88" t="str">
        <f>IF(E493="","",VLOOKUP(E493,CAD_FUNC!$C$6:$E$106,3,FALSE))</f>
        <v/>
      </c>
      <c r="G493" s="88"/>
      <c r="H493" s="88"/>
      <c r="I493" s="89"/>
      <c r="J493" s="47" t="str">
        <f>IF(D493="","",VLOOKUP(D493,PPRA!C:E,3,0))</f>
        <v/>
      </c>
      <c r="N493" s="47" t="str">
        <f t="shared" si="7"/>
        <v/>
      </c>
    </row>
    <row r="494" spans="3:14" ht="30" customHeight="1" x14ac:dyDescent="0.25">
      <c r="C494" s="87"/>
      <c r="D494" s="88"/>
      <c r="E494" s="88"/>
      <c r="F494" s="88" t="str">
        <f>IF(E494="","",VLOOKUP(E494,CAD_FUNC!$C$6:$E$106,3,FALSE))</f>
        <v/>
      </c>
      <c r="G494" s="88"/>
      <c r="H494" s="88"/>
      <c r="I494" s="89"/>
      <c r="J494" s="47" t="str">
        <f>IF(D494="","",VLOOKUP(D494,PPRA!C:E,3,0))</f>
        <v/>
      </c>
      <c r="N494" s="47" t="str">
        <f t="shared" si="7"/>
        <v/>
      </c>
    </row>
    <row r="495" spans="3:14" ht="30" customHeight="1" x14ac:dyDescent="0.25">
      <c r="C495" s="87"/>
      <c r="D495" s="88"/>
      <c r="E495" s="88"/>
      <c r="F495" s="88" t="str">
        <f>IF(E495="","",VLOOKUP(E495,CAD_FUNC!$C$6:$E$106,3,FALSE))</f>
        <v/>
      </c>
      <c r="G495" s="88"/>
      <c r="H495" s="88"/>
      <c r="I495" s="89"/>
      <c r="J495" s="47" t="str">
        <f>IF(D495="","",VLOOKUP(D495,PPRA!C:E,3,0))</f>
        <v/>
      </c>
      <c r="N495" s="47" t="str">
        <f t="shared" si="7"/>
        <v/>
      </c>
    </row>
    <row r="496" spans="3:14" ht="30" customHeight="1" x14ac:dyDescent="0.25">
      <c r="C496" s="87"/>
      <c r="D496" s="88"/>
      <c r="E496" s="88"/>
      <c r="F496" s="88" t="str">
        <f>IF(E496="","",VLOOKUP(E496,CAD_FUNC!$C$6:$E$106,3,FALSE))</f>
        <v/>
      </c>
      <c r="G496" s="88"/>
      <c r="H496" s="88"/>
      <c r="I496" s="89"/>
      <c r="J496" s="47" t="str">
        <f>IF(D496="","",VLOOKUP(D496,PPRA!C:E,3,0))</f>
        <v/>
      </c>
      <c r="N496" s="47" t="str">
        <f t="shared" si="7"/>
        <v/>
      </c>
    </row>
    <row r="497" spans="3:14" ht="30" customHeight="1" x14ac:dyDescent="0.25">
      <c r="C497" s="87"/>
      <c r="D497" s="88"/>
      <c r="E497" s="88"/>
      <c r="F497" s="88" t="str">
        <f>IF(E497="","",VLOOKUP(E497,CAD_FUNC!$C$6:$E$106,3,FALSE))</f>
        <v/>
      </c>
      <c r="G497" s="88"/>
      <c r="H497" s="88"/>
      <c r="I497" s="89"/>
      <c r="J497" s="47" t="str">
        <f>IF(D497="","",VLOOKUP(D497,PPRA!C:E,3,0))</f>
        <v/>
      </c>
      <c r="N497" s="47" t="str">
        <f t="shared" si="7"/>
        <v/>
      </c>
    </row>
    <row r="498" spans="3:14" ht="30" customHeight="1" x14ac:dyDescent="0.25">
      <c r="C498" s="87"/>
      <c r="D498" s="88"/>
      <c r="E498" s="88"/>
      <c r="F498" s="88" t="str">
        <f>IF(E498="","",VLOOKUP(E498,CAD_FUNC!$C$6:$E$106,3,FALSE))</f>
        <v/>
      </c>
      <c r="G498" s="88"/>
      <c r="H498" s="88"/>
      <c r="I498" s="89"/>
      <c r="J498" s="47" t="str">
        <f>IF(D498="","",VLOOKUP(D498,PPRA!C:E,3,0))</f>
        <v/>
      </c>
      <c r="N498" s="47" t="str">
        <f t="shared" si="7"/>
        <v/>
      </c>
    </row>
    <row r="499" spans="3:14" ht="30" customHeight="1" x14ac:dyDescent="0.25">
      <c r="C499" s="87"/>
      <c r="D499" s="88"/>
      <c r="E499" s="88"/>
      <c r="F499" s="88" t="str">
        <f>IF(E499="","",VLOOKUP(E499,CAD_FUNC!$C$6:$E$106,3,FALSE))</f>
        <v/>
      </c>
      <c r="G499" s="88"/>
      <c r="H499" s="88"/>
      <c r="I499" s="89"/>
      <c r="J499" s="47" t="str">
        <f>IF(D499="","",VLOOKUP(D499,PPRA!C:E,3,0))</f>
        <v/>
      </c>
      <c r="N499" s="47" t="str">
        <f t="shared" si="7"/>
        <v/>
      </c>
    </row>
    <row r="500" spans="3:14" ht="30" customHeight="1" x14ac:dyDescent="0.25">
      <c r="C500" s="87"/>
      <c r="D500" s="88"/>
      <c r="E500" s="88"/>
      <c r="F500" s="88" t="str">
        <f>IF(E500="","",VLOOKUP(E500,CAD_FUNC!$C$6:$E$106,3,FALSE))</f>
        <v/>
      </c>
      <c r="G500" s="88"/>
      <c r="H500" s="88"/>
      <c r="I500" s="89"/>
      <c r="J500" s="47" t="str">
        <f>IF(D500="","",VLOOKUP(D500,PPRA!C:E,3,0))</f>
        <v/>
      </c>
      <c r="N500" s="47" t="str">
        <f t="shared" si="7"/>
        <v/>
      </c>
    </row>
    <row r="501" spans="3:14" ht="30" customHeight="1" x14ac:dyDescent="0.25">
      <c r="C501" s="87"/>
      <c r="D501" s="88"/>
      <c r="E501" s="88"/>
      <c r="F501" s="88" t="str">
        <f>IF(E501="","",VLOOKUP(E501,CAD_FUNC!$C$6:$E$106,3,FALSE))</f>
        <v/>
      </c>
      <c r="G501" s="88"/>
      <c r="H501" s="88"/>
      <c r="I501" s="89"/>
      <c r="J501" s="47" t="str">
        <f>IF(D501="","",VLOOKUP(D501,PPRA!C:E,3,0))</f>
        <v/>
      </c>
      <c r="N501" s="47" t="str">
        <f t="shared" si="7"/>
        <v/>
      </c>
    </row>
    <row r="502" spans="3:14" ht="30" customHeight="1" x14ac:dyDescent="0.25">
      <c r="C502" s="87"/>
      <c r="D502" s="88"/>
      <c r="E502" s="88"/>
      <c r="F502" s="88" t="str">
        <f>IF(E502="","",VLOOKUP(E502,CAD_FUNC!$C$6:$E$106,3,FALSE))</f>
        <v/>
      </c>
      <c r="G502" s="88"/>
      <c r="H502" s="88"/>
      <c r="I502" s="89"/>
      <c r="J502" s="47" t="str">
        <f>IF(D502="","",VLOOKUP(D502,PPRA!C:E,3,0))</f>
        <v/>
      </c>
      <c r="N502" s="47" t="str">
        <f t="shared" si="7"/>
        <v/>
      </c>
    </row>
    <row r="503" spans="3:14" ht="30" customHeight="1" x14ac:dyDescent="0.25">
      <c r="C503" s="87"/>
      <c r="D503" s="88"/>
      <c r="E503" s="88"/>
      <c r="F503" s="88" t="str">
        <f>IF(E503="","",VLOOKUP(E503,CAD_FUNC!$C$6:$E$106,3,FALSE))</f>
        <v/>
      </c>
      <c r="G503" s="88"/>
      <c r="H503" s="88"/>
      <c r="I503" s="89"/>
      <c r="J503" s="47" t="str">
        <f>IF(D503="","",VLOOKUP(D503,PPRA!C:E,3,0))</f>
        <v/>
      </c>
      <c r="N503" s="47" t="str">
        <f t="shared" si="7"/>
        <v/>
      </c>
    </row>
    <row r="504" spans="3:14" ht="30" customHeight="1" x14ac:dyDescent="0.25">
      <c r="C504" s="87"/>
      <c r="D504" s="88"/>
      <c r="E504" s="88"/>
      <c r="F504" s="88" t="str">
        <f>IF(E504="","",VLOOKUP(E504,CAD_FUNC!$C$6:$E$106,3,FALSE))</f>
        <v/>
      </c>
      <c r="G504" s="88"/>
      <c r="H504" s="88"/>
      <c r="I504" s="89"/>
      <c r="J504" s="47" t="str">
        <f>IF(D504="","",VLOOKUP(D504,PPRA!C:E,3,0))</f>
        <v/>
      </c>
      <c r="N504" s="47" t="str">
        <f t="shared" si="7"/>
        <v/>
      </c>
    </row>
    <row r="505" spans="3:14" ht="30" customHeight="1" x14ac:dyDescent="0.25">
      <c r="C505" s="87"/>
      <c r="D505" s="88"/>
      <c r="E505" s="88"/>
      <c r="F505" s="88" t="str">
        <f>IF(E505="","",VLOOKUP(E505,CAD_FUNC!$C$6:$E$106,3,FALSE))</f>
        <v/>
      </c>
      <c r="G505" s="88"/>
      <c r="H505" s="88"/>
      <c r="I505" s="89"/>
      <c r="J505" s="47" t="str">
        <f>IF(D505="","",VLOOKUP(D505,PPRA!C:E,3,0))</f>
        <v/>
      </c>
      <c r="N505" s="47" t="str">
        <f t="shared" si="7"/>
        <v/>
      </c>
    </row>
    <row r="506" spans="3:14" ht="30" customHeight="1" x14ac:dyDescent="0.25">
      <c r="C506" s="87"/>
      <c r="D506" s="88"/>
      <c r="E506" s="88"/>
      <c r="F506" s="88" t="str">
        <f>IF(E506="","",VLOOKUP(E506,CAD_FUNC!$C$6:$E$106,3,FALSE))</f>
        <v/>
      </c>
      <c r="G506" s="88"/>
      <c r="H506" s="88"/>
      <c r="I506" s="89"/>
      <c r="J506" s="47" t="str">
        <f>IF(D506="","",VLOOKUP(D506,PPRA!C:E,3,0))</f>
        <v/>
      </c>
      <c r="N506" s="47" t="str">
        <f t="shared" si="7"/>
        <v/>
      </c>
    </row>
    <row r="507" spans="3:14" ht="30" customHeight="1" x14ac:dyDescent="0.25">
      <c r="C507" s="87"/>
      <c r="D507" s="88"/>
      <c r="E507" s="88"/>
      <c r="F507" s="88" t="str">
        <f>IF(E507="","",VLOOKUP(E507,CAD_FUNC!$C$6:$E$106,3,FALSE))</f>
        <v/>
      </c>
      <c r="G507" s="88"/>
      <c r="H507" s="88"/>
      <c r="I507" s="89"/>
      <c r="J507" s="47" t="str">
        <f>IF(D507="","",VLOOKUP(D507,PPRA!C:E,3,0))</f>
        <v/>
      </c>
      <c r="N507" s="47" t="str">
        <f t="shared" si="7"/>
        <v/>
      </c>
    </row>
    <row r="508" spans="3:14" ht="30" customHeight="1" x14ac:dyDescent="0.25">
      <c r="C508" s="87"/>
      <c r="D508" s="88"/>
      <c r="E508" s="88"/>
      <c r="F508" s="88" t="str">
        <f>IF(E508="","",VLOOKUP(E508,CAD_FUNC!$C$6:$E$106,3,FALSE))</f>
        <v/>
      </c>
      <c r="G508" s="88"/>
      <c r="H508" s="88"/>
      <c r="I508" s="89"/>
      <c r="J508" s="47" t="str">
        <f>IF(D508="","",VLOOKUP(D508,PPRA!C:E,3,0))</f>
        <v/>
      </c>
      <c r="N508" s="47" t="str">
        <f t="shared" si="7"/>
        <v/>
      </c>
    </row>
    <row r="509" spans="3:14" ht="30" customHeight="1" x14ac:dyDescent="0.25">
      <c r="C509" s="87"/>
      <c r="D509" s="88"/>
      <c r="E509" s="88"/>
      <c r="F509" s="88" t="str">
        <f>IF(E509="","",VLOOKUP(E509,CAD_FUNC!$C$6:$E$106,3,FALSE))</f>
        <v/>
      </c>
      <c r="G509" s="88"/>
      <c r="H509" s="88"/>
      <c r="I509" s="89"/>
      <c r="J509" s="47" t="str">
        <f>IF(D509="","",VLOOKUP(D509,PPRA!C:E,3,0))</f>
        <v/>
      </c>
      <c r="N509" s="47" t="str">
        <f t="shared" si="7"/>
        <v/>
      </c>
    </row>
    <row r="510" spans="3:14" ht="30" customHeight="1" x14ac:dyDescent="0.25">
      <c r="C510" s="87"/>
      <c r="D510" s="88"/>
      <c r="E510" s="88"/>
      <c r="F510" s="88" t="str">
        <f>IF(E510="","",VLOOKUP(E510,CAD_FUNC!$C$6:$E$106,3,FALSE))</f>
        <v/>
      </c>
      <c r="G510" s="88"/>
      <c r="H510" s="88"/>
      <c r="I510" s="89"/>
      <c r="J510" s="47" t="str">
        <f>IF(D510="","",VLOOKUP(D510,PPRA!C:E,3,0))</f>
        <v/>
      </c>
      <c r="N510" s="47" t="str">
        <f t="shared" si="7"/>
        <v/>
      </c>
    </row>
    <row r="511" spans="3:14" ht="30" customHeight="1" x14ac:dyDescent="0.25">
      <c r="C511" s="87"/>
      <c r="D511" s="88"/>
      <c r="E511" s="88"/>
      <c r="F511" s="88" t="str">
        <f>IF(E511="","",VLOOKUP(E511,CAD_FUNC!$C$6:$E$106,3,FALSE))</f>
        <v/>
      </c>
      <c r="G511" s="88"/>
      <c r="H511" s="88"/>
      <c r="I511" s="89"/>
      <c r="J511" s="47" t="str">
        <f>IF(D511="","",VLOOKUP(D511,PPRA!C:E,3,0))</f>
        <v/>
      </c>
      <c r="N511" s="47" t="str">
        <f t="shared" si="7"/>
        <v/>
      </c>
    </row>
    <row r="512" spans="3:14" ht="30" customHeight="1" x14ac:dyDescent="0.25">
      <c r="C512" s="87"/>
      <c r="D512" s="88"/>
      <c r="E512" s="88"/>
      <c r="F512" s="88" t="str">
        <f>IF(E512="","",VLOOKUP(E512,CAD_FUNC!$C$6:$E$106,3,FALSE))</f>
        <v/>
      </c>
      <c r="G512" s="88"/>
      <c r="H512" s="88"/>
      <c r="I512" s="89"/>
      <c r="J512" s="47" t="str">
        <f>IF(D512="","",VLOOKUP(D512,PPRA!C:E,3,0))</f>
        <v/>
      </c>
      <c r="N512" s="47" t="str">
        <f t="shared" si="7"/>
        <v/>
      </c>
    </row>
    <row r="513" spans="3:14" ht="30" customHeight="1" x14ac:dyDescent="0.25">
      <c r="C513" s="87"/>
      <c r="D513" s="88"/>
      <c r="E513" s="88"/>
      <c r="F513" s="88" t="str">
        <f>IF(E513="","",VLOOKUP(E513,CAD_FUNC!$C$6:$E$106,3,FALSE))</f>
        <v/>
      </c>
      <c r="G513" s="88"/>
      <c r="H513" s="88"/>
      <c r="I513" s="89"/>
      <c r="J513" s="47" t="str">
        <f>IF(D513="","",VLOOKUP(D513,PPRA!C:E,3,0))</f>
        <v/>
      </c>
      <c r="N513" s="47" t="str">
        <f t="shared" si="7"/>
        <v/>
      </c>
    </row>
    <row r="514" spans="3:14" ht="30" customHeight="1" x14ac:dyDescent="0.25">
      <c r="C514" s="87"/>
      <c r="D514" s="88"/>
      <c r="E514" s="88"/>
      <c r="F514" s="88" t="str">
        <f>IF(E514="","",VLOOKUP(E514,CAD_FUNC!$C$6:$E$106,3,FALSE))</f>
        <v/>
      </c>
      <c r="G514" s="88"/>
      <c r="H514" s="88"/>
      <c r="I514" s="89"/>
      <c r="J514" s="47" t="str">
        <f>IF(D514="","",VLOOKUP(D514,PPRA!C:E,3,0))</f>
        <v/>
      </c>
      <c r="N514" s="47" t="str">
        <f t="shared" si="7"/>
        <v/>
      </c>
    </row>
    <row r="515" spans="3:14" ht="30" customHeight="1" x14ac:dyDescent="0.25">
      <c r="C515" s="87"/>
      <c r="D515" s="88"/>
      <c r="E515" s="88"/>
      <c r="F515" s="88" t="str">
        <f>IF(E515="","",VLOOKUP(E515,CAD_FUNC!$C$6:$E$106,3,FALSE))</f>
        <v/>
      </c>
      <c r="G515" s="88"/>
      <c r="H515" s="88"/>
      <c r="I515" s="89"/>
      <c r="J515" s="47" t="str">
        <f>IF(D515="","",VLOOKUP(D515,PPRA!C:E,3,0))</f>
        <v/>
      </c>
      <c r="N515" s="47" t="str">
        <f t="shared" si="7"/>
        <v/>
      </c>
    </row>
    <row r="516" spans="3:14" ht="30" customHeight="1" x14ac:dyDescent="0.25">
      <c r="C516" s="87"/>
      <c r="D516" s="88"/>
      <c r="E516" s="88"/>
      <c r="F516" s="88" t="str">
        <f>IF(E516="","",VLOOKUP(E516,CAD_FUNC!$C$6:$E$106,3,FALSE))</f>
        <v/>
      </c>
      <c r="G516" s="88"/>
      <c r="H516" s="88"/>
      <c r="I516" s="89"/>
      <c r="J516" s="47" t="str">
        <f>IF(D516="","",VLOOKUP(D516,PPRA!C:E,3,0))</f>
        <v/>
      </c>
      <c r="N516" s="47" t="str">
        <f t="shared" si="7"/>
        <v/>
      </c>
    </row>
    <row r="517" spans="3:14" ht="30" customHeight="1" x14ac:dyDescent="0.25">
      <c r="C517" s="87"/>
      <c r="D517" s="88"/>
      <c r="E517" s="88"/>
      <c r="F517" s="88" t="str">
        <f>IF(E517="","",VLOOKUP(E517,CAD_FUNC!$C$6:$E$106,3,FALSE))</f>
        <v/>
      </c>
      <c r="G517" s="88"/>
      <c r="H517" s="88"/>
      <c r="I517" s="89"/>
      <c r="J517" s="47" t="str">
        <f>IF(D517="","",VLOOKUP(D517,PPRA!C:E,3,0))</f>
        <v/>
      </c>
      <c r="N517" s="47" t="str">
        <f t="shared" si="7"/>
        <v/>
      </c>
    </row>
    <row r="518" spans="3:14" ht="30" customHeight="1" x14ac:dyDescent="0.25">
      <c r="C518" s="87"/>
      <c r="D518" s="88"/>
      <c r="E518" s="88"/>
      <c r="F518" s="88" t="str">
        <f>IF(E518="","",VLOOKUP(E518,CAD_FUNC!$C$6:$E$106,3,FALSE))</f>
        <v/>
      </c>
      <c r="G518" s="88"/>
      <c r="H518" s="88"/>
      <c r="I518" s="89"/>
      <c r="J518" s="47" t="str">
        <f>IF(D518="","",VLOOKUP(D518,PPRA!C:E,3,0))</f>
        <v/>
      </c>
      <c r="N518" s="47" t="str">
        <f t="shared" si="7"/>
        <v/>
      </c>
    </row>
    <row r="519" spans="3:14" ht="30" customHeight="1" x14ac:dyDescent="0.25">
      <c r="C519" s="87"/>
      <c r="D519" s="88"/>
      <c r="E519" s="88"/>
      <c r="F519" s="88" t="str">
        <f>IF(E519="","",VLOOKUP(E519,CAD_FUNC!$C$6:$E$106,3,FALSE))</f>
        <v/>
      </c>
      <c r="G519" s="88"/>
      <c r="H519" s="88"/>
      <c r="I519" s="89"/>
      <c r="J519" s="47" t="str">
        <f>IF(D519="","",VLOOKUP(D519,PPRA!C:E,3,0))</f>
        <v/>
      </c>
      <c r="N519" s="47" t="str">
        <f t="shared" ref="N519:N582" si="8">IF(C519="","",VLOOKUP(MONTH(C519),$K$6:$L$17,2,FALSE))</f>
        <v/>
      </c>
    </row>
    <row r="520" spans="3:14" ht="30" customHeight="1" x14ac:dyDescent="0.25">
      <c r="C520" s="87"/>
      <c r="D520" s="88"/>
      <c r="E520" s="88"/>
      <c r="F520" s="88" t="str">
        <f>IF(E520="","",VLOOKUP(E520,CAD_FUNC!$C$6:$E$106,3,FALSE))</f>
        <v/>
      </c>
      <c r="G520" s="88"/>
      <c r="H520" s="88"/>
      <c r="I520" s="89"/>
      <c r="J520" s="47" t="str">
        <f>IF(D520="","",VLOOKUP(D520,PPRA!C:E,3,0))</f>
        <v/>
      </c>
      <c r="N520" s="47" t="str">
        <f t="shared" si="8"/>
        <v/>
      </c>
    </row>
    <row r="521" spans="3:14" ht="30" customHeight="1" x14ac:dyDescent="0.25">
      <c r="C521" s="87"/>
      <c r="D521" s="88"/>
      <c r="E521" s="88"/>
      <c r="F521" s="88" t="str">
        <f>IF(E521="","",VLOOKUP(E521,CAD_FUNC!$C$6:$E$106,3,FALSE))</f>
        <v/>
      </c>
      <c r="G521" s="88"/>
      <c r="H521" s="88"/>
      <c r="I521" s="89"/>
      <c r="J521" s="47" t="str">
        <f>IF(D521="","",VLOOKUP(D521,PPRA!C:E,3,0))</f>
        <v/>
      </c>
      <c r="N521" s="47" t="str">
        <f t="shared" si="8"/>
        <v/>
      </c>
    </row>
    <row r="522" spans="3:14" ht="30" customHeight="1" x14ac:dyDescent="0.25">
      <c r="C522" s="87"/>
      <c r="D522" s="88"/>
      <c r="E522" s="88"/>
      <c r="F522" s="88" t="str">
        <f>IF(E522="","",VLOOKUP(E522,CAD_FUNC!$C$6:$E$106,3,FALSE))</f>
        <v/>
      </c>
      <c r="G522" s="88"/>
      <c r="H522" s="88"/>
      <c r="I522" s="89"/>
      <c r="J522" s="47" t="str">
        <f>IF(D522="","",VLOOKUP(D522,PPRA!C:E,3,0))</f>
        <v/>
      </c>
      <c r="N522" s="47" t="str">
        <f t="shared" si="8"/>
        <v/>
      </c>
    </row>
    <row r="523" spans="3:14" ht="30" customHeight="1" x14ac:dyDescent="0.25">
      <c r="C523" s="87"/>
      <c r="D523" s="88"/>
      <c r="E523" s="88"/>
      <c r="F523" s="88" t="str">
        <f>IF(E523="","",VLOOKUP(E523,CAD_FUNC!$C$6:$E$106,3,FALSE))</f>
        <v/>
      </c>
      <c r="G523" s="88"/>
      <c r="H523" s="88"/>
      <c r="I523" s="89"/>
      <c r="J523" s="47" t="str">
        <f>IF(D523="","",VLOOKUP(D523,PPRA!C:E,3,0))</f>
        <v/>
      </c>
      <c r="N523" s="47" t="str">
        <f t="shared" si="8"/>
        <v/>
      </c>
    </row>
    <row r="524" spans="3:14" ht="30" customHeight="1" x14ac:dyDescent="0.25">
      <c r="C524" s="87"/>
      <c r="D524" s="88"/>
      <c r="E524" s="88"/>
      <c r="F524" s="88" t="str">
        <f>IF(E524="","",VLOOKUP(E524,CAD_FUNC!$C$6:$E$106,3,FALSE))</f>
        <v/>
      </c>
      <c r="G524" s="88"/>
      <c r="H524" s="88"/>
      <c r="I524" s="89"/>
      <c r="J524" s="47" t="str">
        <f>IF(D524="","",VLOOKUP(D524,PPRA!C:E,3,0))</f>
        <v/>
      </c>
      <c r="N524" s="47" t="str">
        <f t="shared" si="8"/>
        <v/>
      </c>
    </row>
    <row r="525" spans="3:14" ht="30" customHeight="1" x14ac:dyDescent="0.25">
      <c r="C525" s="87"/>
      <c r="D525" s="88"/>
      <c r="E525" s="88"/>
      <c r="F525" s="88" t="str">
        <f>IF(E525="","",VLOOKUP(E525,CAD_FUNC!$C$6:$E$106,3,FALSE))</f>
        <v/>
      </c>
      <c r="G525" s="88"/>
      <c r="H525" s="88"/>
      <c r="I525" s="89"/>
      <c r="J525" s="47" t="str">
        <f>IF(D525="","",VLOOKUP(D525,PPRA!C:E,3,0))</f>
        <v/>
      </c>
      <c r="N525" s="47" t="str">
        <f t="shared" si="8"/>
        <v/>
      </c>
    </row>
    <row r="526" spans="3:14" ht="30" customHeight="1" x14ac:dyDescent="0.25">
      <c r="C526" s="87"/>
      <c r="D526" s="88"/>
      <c r="E526" s="88"/>
      <c r="F526" s="88" t="str">
        <f>IF(E526="","",VLOOKUP(E526,CAD_FUNC!$C$6:$E$106,3,FALSE))</f>
        <v/>
      </c>
      <c r="G526" s="88"/>
      <c r="H526" s="88"/>
      <c r="I526" s="89"/>
      <c r="J526" s="47" t="str">
        <f>IF(D526="","",VLOOKUP(D526,PPRA!C:E,3,0))</f>
        <v/>
      </c>
      <c r="N526" s="47" t="str">
        <f t="shared" si="8"/>
        <v/>
      </c>
    </row>
    <row r="527" spans="3:14" ht="30" customHeight="1" x14ac:dyDescent="0.25">
      <c r="C527" s="87"/>
      <c r="D527" s="88"/>
      <c r="E527" s="88"/>
      <c r="F527" s="88" t="str">
        <f>IF(E527="","",VLOOKUP(E527,CAD_FUNC!$C$6:$E$106,3,FALSE))</f>
        <v/>
      </c>
      <c r="G527" s="88"/>
      <c r="H527" s="88"/>
      <c r="I527" s="89"/>
      <c r="J527" s="47" t="str">
        <f>IF(D527="","",VLOOKUP(D527,PPRA!C:E,3,0))</f>
        <v/>
      </c>
      <c r="N527" s="47" t="str">
        <f t="shared" si="8"/>
        <v/>
      </c>
    </row>
    <row r="528" spans="3:14" ht="30" customHeight="1" x14ac:dyDescent="0.25">
      <c r="C528" s="87"/>
      <c r="D528" s="88"/>
      <c r="E528" s="88"/>
      <c r="F528" s="88" t="str">
        <f>IF(E528="","",VLOOKUP(E528,CAD_FUNC!$C$6:$E$106,3,FALSE))</f>
        <v/>
      </c>
      <c r="G528" s="88"/>
      <c r="H528" s="88"/>
      <c r="I528" s="89"/>
      <c r="J528" s="47" t="str">
        <f>IF(D528="","",VLOOKUP(D528,PPRA!C:E,3,0))</f>
        <v/>
      </c>
      <c r="N528" s="47" t="str">
        <f t="shared" si="8"/>
        <v/>
      </c>
    </row>
    <row r="529" spans="3:14" ht="30" customHeight="1" x14ac:dyDescent="0.25">
      <c r="C529" s="87"/>
      <c r="D529" s="88"/>
      <c r="E529" s="88"/>
      <c r="F529" s="88" t="str">
        <f>IF(E529="","",VLOOKUP(E529,CAD_FUNC!$C$6:$E$106,3,FALSE))</f>
        <v/>
      </c>
      <c r="G529" s="88"/>
      <c r="H529" s="88"/>
      <c r="I529" s="89"/>
      <c r="J529" s="47" t="str">
        <f>IF(D529="","",VLOOKUP(D529,PPRA!C:E,3,0))</f>
        <v/>
      </c>
      <c r="N529" s="47" t="str">
        <f t="shared" si="8"/>
        <v/>
      </c>
    </row>
    <row r="530" spans="3:14" ht="30" customHeight="1" x14ac:dyDescent="0.25">
      <c r="C530" s="87"/>
      <c r="D530" s="88"/>
      <c r="E530" s="88"/>
      <c r="F530" s="88" t="str">
        <f>IF(E530="","",VLOOKUP(E530,CAD_FUNC!$C$6:$E$106,3,FALSE))</f>
        <v/>
      </c>
      <c r="G530" s="88"/>
      <c r="H530" s="88"/>
      <c r="I530" s="89"/>
      <c r="J530" s="47" t="str">
        <f>IF(D530="","",VLOOKUP(D530,PPRA!C:E,3,0))</f>
        <v/>
      </c>
      <c r="N530" s="47" t="str">
        <f t="shared" si="8"/>
        <v/>
      </c>
    </row>
    <row r="531" spans="3:14" ht="30" customHeight="1" x14ac:dyDescent="0.25">
      <c r="C531" s="87"/>
      <c r="D531" s="88"/>
      <c r="E531" s="88"/>
      <c r="F531" s="88" t="str">
        <f>IF(E531="","",VLOOKUP(E531,CAD_FUNC!$C$6:$E$106,3,FALSE))</f>
        <v/>
      </c>
      <c r="G531" s="88"/>
      <c r="H531" s="88"/>
      <c r="I531" s="89"/>
      <c r="J531" s="47" t="str">
        <f>IF(D531="","",VLOOKUP(D531,PPRA!C:E,3,0))</f>
        <v/>
      </c>
      <c r="N531" s="47" t="str">
        <f t="shared" si="8"/>
        <v/>
      </c>
    </row>
    <row r="532" spans="3:14" ht="30" customHeight="1" x14ac:dyDescent="0.25">
      <c r="C532" s="87"/>
      <c r="D532" s="88"/>
      <c r="E532" s="88"/>
      <c r="F532" s="88" t="str">
        <f>IF(E532="","",VLOOKUP(E532,CAD_FUNC!$C$6:$E$106,3,FALSE))</f>
        <v/>
      </c>
      <c r="G532" s="88"/>
      <c r="H532" s="88"/>
      <c r="I532" s="89"/>
      <c r="J532" s="47" t="str">
        <f>IF(D532="","",VLOOKUP(D532,PPRA!C:E,3,0))</f>
        <v/>
      </c>
      <c r="N532" s="47" t="str">
        <f t="shared" si="8"/>
        <v/>
      </c>
    </row>
    <row r="533" spans="3:14" ht="30" customHeight="1" x14ac:dyDescent="0.25">
      <c r="C533" s="87"/>
      <c r="D533" s="88"/>
      <c r="E533" s="88"/>
      <c r="F533" s="88" t="str">
        <f>IF(E533="","",VLOOKUP(E533,CAD_FUNC!$C$6:$E$106,3,FALSE))</f>
        <v/>
      </c>
      <c r="G533" s="88"/>
      <c r="H533" s="88"/>
      <c r="I533" s="89"/>
      <c r="J533" s="47" t="str">
        <f>IF(D533="","",VLOOKUP(D533,PPRA!C:E,3,0))</f>
        <v/>
      </c>
      <c r="N533" s="47" t="str">
        <f t="shared" si="8"/>
        <v/>
      </c>
    </row>
    <row r="534" spans="3:14" ht="30" customHeight="1" x14ac:dyDescent="0.25">
      <c r="C534" s="87"/>
      <c r="D534" s="88"/>
      <c r="E534" s="88"/>
      <c r="F534" s="88" t="str">
        <f>IF(E534="","",VLOOKUP(E534,CAD_FUNC!$C$6:$E$106,3,FALSE))</f>
        <v/>
      </c>
      <c r="G534" s="88"/>
      <c r="H534" s="88"/>
      <c r="I534" s="89"/>
      <c r="J534" s="47" t="str">
        <f>IF(D534="","",VLOOKUP(D534,PPRA!C:E,3,0))</f>
        <v/>
      </c>
      <c r="N534" s="47" t="str">
        <f t="shared" si="8"/>
        <v/>
      </c>
    </row>
    <row r="535" spans="3:14" ht="30" customHeight="1" x14ac:dyDescent="0.25">
      <c r="C535" s="87"/>
      <c r="D535" s="88"/>
      <c r="E535" s="88"/>
      <c r="F535" s="88" t="str">
        <f>IF(E535="","",VLOOKUP(E535,CAD_FUNC!$C$6:$E$106,3,FALSE))</f>
        <v/>
      </c>
      <c r="G535" s="88"/>
      <c r="H535" s="88"/>
      <c r="I535" s="89"/>
      <c r="J535" s="47" t="str">
        <f>IF(D535="","",VLOOKUP(D535,PPRA!C:E,3,0))</f>
        <v/>
      </c>
      <c r="N535" s="47" t="str">
        <f t="shared" si="8"/>
        <v/>
      </c>
    </row>
    <row r="536" spans="3:14" ht="30" customHeight="1" x14ac:dyDescent="0.25">
      <c r="C536" s="87"/>
      <c r="D536" s="88"/>
      <c r="E536" s="88"/>
      <c r="F536" s="88" t="str">
        <f>IF(E536="","",VLOOKUP(E536,CAD_FUNC!$C$6:$E$106,3,FALSE))</f>
        <v/>
      </c>
      <c r="G536" s="88"/>
      <c r="H536" s="88"/>
      <c r="I536" s="89"/>
      <c r="J536" s="47" t="str">
        <f>IF(D536="","",VLOOKUP(D536,PPRA!C:E,3,0))</f>
        <v/>
      </c>
      <c r="N536" s="47" t="str">
        <f t="shared" si="8"/>
        <v/>
      </c>
    </row>
    <row r="537" spans="3:14" ht="30" customHeight="1" x14ac:dyDescent="0.25">
      <c r="C537" s="87"/>
      <c r="D537" s="88"/>
      <c r="E537" s="88"/>
      <c r="F537" s="88" t="str">
        <f>IF(E537="","",VLOOKUP(E537,CAD_FUNC!$C$6:$E$106,3,FALSE))</f>
        <v/>
      </c>
      <c r="G537" s="88"/>
      <c r="H537" s="88"/>
      <c r="I537" s="89"/>
      <c r="J537" s="47" t="str">
        <f>IF(D537="","",VLOOKUP(D537,PPRA!C:E,3,0))</f>
        <v/>
      </c>
      <c r="N537" s="47" t="str">
        <f t="shared" si="8"/>
        <v/>
      </c>
    </row>
    <row r="538" spans="3:14" ht="30" customHeight="1" x14ac:dyDescent="0.25">
      <c r="C538" s="87"/>
      <c r="D538" s="88"/>
      <c r="E538" s="88"/>
      <c r="F538" s="88" t="str">
        <f>IF(E538="","",VLOOKUP(E538,CAD_FUNC!$C$6:$E$106,3,FALSE))</f>
        <v/>
      </c>
      <c r="G538" s="88"/>
      <c r="H538" s="88"/>
      <c r="I538" s="89"/>
      <c r="J538" s="47" t="str">
        <f>IF(D538="","",VLOOKUP(D538,PPRA!C:E,3,0))</f>
        <v/>
      </c>
      <c r="N538" s="47" t="str">
        <f t="shared" si="8"/>
        <v/>
      </c>
    </row>
    <row r="539" spans="3:14" ht="30" customHeight="1" x14ac:dyDescent="0.25">
      <c r="C539" s="87"/>
      <c r="D539" s="88"/>
      <c r="E539" s="88"/>
      <c r="F539" s="88" t="str">
        <f>IF(E539="","",VLOOKUP(E539,CAD_FUNC!$C$6:$E$106,3,FALSE))</f>
        <v/>
      </c>
      <c r="G539" s="88"/>
      <c r="H539" s="88"/>
      <c r="I539" s="89"/>
      <c r="J539" s="47" t="str">
        <f>IF(D539="","",VLOOKUP(D539,PPRA!C:E,3,0))</f>
        <v/>
      </c>
      <c r="N539" s="47" t="str">
        <f t="shared" si="8"/>
        <v/>
      </c>
    </row>
    <row r="540" spans="3:14" ht="30" customHeight="1" x14ac:dyDescent="0.25">
      <c r="C540" s="87"/>
      <c r="D540" s="88"/>
      <c r="E540" s="88"/>
      <c r="F540" s="88" t="str">
        <f>IF(E540="","",VLOOKUP(E540,CAD_FUNC!$C$6:$E$106,3,FALSE))</f>
        <v/>
      </c>
      <c r="G540" s="88"/>
      <c r="H540" s="88"/>
      <c r="I540" s="89"/>
      <c r="J540" s="47" t="str">
        <f>IF(D540="","",VLOOKUP(D540,PPRA!C:E,3,0))</f>
        <v/>
      </c>
      <c r="N540" s="47" t="str">
        <f t="shared" si="8"/>
        <v/>
      </c>
    </row>
    <row r="541" spans="3:14" ht="30" customHeight="1" x14ac:dyDescent="0.25">
      <c r="C541" s="87"/>
      <c r="D541" s="88"/>
      <c r="E541" s="88"/>
      <c r="F541" s="88" t="str">
        <f>IF(E541="","",VLOOKUP(E541,CAD_FUNC!$C$6:$E$106,3,FALSE))</f>
        <v/>
      </c>
      <c r="G541" s="88"/>
      <c r="H541" s="88"/>
      <c r="I541" s="89"/>
      <c r="J541" s="47" t="str">
        <f>IF(D541="","",VLOOKUP(D541,PPRA!C:E,3,0))</f>
        <v/>
      </c>
      <c r="N541" s="47" t="str">
        <f t="shared" si="8"/>
        <v/>
      </c>
    </row>
    <row r="542" spans="3:14" ht="30" customHeight="1" x14ac:dyDescent="0.25">
      <c r="C542" s="87"/>
      <c r="D542" s="88"/>
      <c r="E542" s="88"/>
      <c r="F542" s="88" t="str">
        <f>IF(E542="","",VLOOKUP(E542,CAD_FUNC!$C$6:$E$106,3,FALSE))</f>
        <v/>
      </c>
      <c r="G542" s="88"/>
      <c r="H542" s="88"/>
      <c r="I542" s="89"/>
      <c r="J542" s="47" t="str">
        <f>IF(D542="","",VLOOKUP(D542,PPRA!C:E,3,0))</f>
        <v/>
      </c>
      <c r="N542" s="47" t="str">
        <f t="shared" si="8"/>
        <v/>
      </c>
    </row>
    <row r="543" spans="3:14" ht="30" customHeight="1" x14ac:dyDescent="0.25">
      <c r="C543" s="87"/>
      <c r="D543" s="88"/>
      <c r="E543" s="88"/>
      <c r="F543" s="88" t="str">
        <f>IF(E543="","",VLOOKUP(E543,CAD_FUNC!$C$6:$E$106,3,FALSE))</f>
        <v/>
      </c>
      <c r="G543" s="88"/>
      <c r="H543" s="88"/>
      <c r="I543" s="89"/>
      <c r="J543" s="47" t="str">
        <f>IF(D543="","",VLOOKUP(D543,PPRA!C:E,3,0))</f>
        <v/>
      </c>
      <c r="N543" s="47" t="str">
        <f t="shared" si="8"/>
        <v/>
      </c>
    </row>
    <row r="544" spans="3:14" ht="30" customHeight="1" x14ac:dyDescent="0.25">
      <c r="C544" s="87"/>
      <c r="D544" s="88"/>
      <c r="E544" s="88"/>
      <c r="F544" s="88" t="str">
        <f>IF(E544="","",VLOOKUP(E544,CAD_FUNC!$C$6:$E$106,3,FALSE))</f>
        <v/>
      </c>
      <c r="G544" s="88"/>
      <c r="H544" s="88"/>
      <c r="I544" s="89"/>
      <c r="J544" s="47" t="str">
        <f>IF(D544="","",VLOOKUP(D544,PPRA!C:E,3,0))</f>
        <v/>
      </c>
      <c r="N544" s="47" t="str">
        <f t="shared" si="8"/>
        <v/>
      </c>
    </row>
    <row r="545" spans="3:14" ht="30" customHeight="1" x14ac:dyDescent="0.25">
      <c r="C545" s="87"/>
      <c r="D545" s="88"/>
      <c r="E545" s="88"/>
      <c r="F545" s="88" t="str">
        <f>IF(E545="","",VLOOKUP(E545,CAD_FUNC!$C$6:$E$106,3,FALSE))</f>
        <v/>
      </c>
      <c r="G545" s="88"/>
      <c r="H545" s="88"/>
      <c r="I545" s="89"/>
      <c r="J545" s="47" t="str">
        <f>IF(D545="","",VLOOKUP(D545,PPRA!C:E,3,0))</f>
        <v/>
      </c>
      <c r="N545" s="47" t="str">
        <f t="shared" si="8"/>
        <v/>
      </c>
    </row>
    <row r="546" spans="3:14" ht="30" customHeight="1" x14ac:dyDescent="0.25">
      <c r="C546" s="87"/>
      <c r="D546" s="88"/>
      <c r="E546" s="88"/>
      <c r="F546" s="88" t="str">
        <f>IF(E546="","",VLOOKUP(E546,CAD_FUNC!$C$6:$E$106,3,FALSE))</f>
        <v/>
      </c>
      <c r="G546" s="88"/>
      <c r="H546" s="88"/>
      <c r="I546" s="89"/>
      <c r="J546" s="47" t="str">
        <f>IF(D546="","",VLOOKUP(D546,PPRA!C:E,3,0))</f>
        <v/>
      </c>
      <c r="N546" s="47" t="str">
        <f t="shared" si="8"/>
        <v/>
      </c>
    </row>
    <row r="547" spans="3:14" ht="30" customHeight="1" x14ac:dyDescent="0.25">
      <c r="C547" s="87"/>
      <c r="D547" s="88"/>
      <c r="E547" s="88"/>
      <c r="F547" s="88" t="str">
        <f>IF(E547="","",VLOOKUP(E547,CAD_FUNC!$C$6:$E$106,3,FALSE))</f>
        <v/>
      </c>
      <c r="G547" s="88"/>
      <c r="H547" s="88"/>
      <c r="I547" s="89"/>
      <c r="J547" s="47" t="str">
        <f>IF(D547="","",VLOOKUP(D547,PPRA!C:E,3,0))</f>
        <v/>
      </c>
      <c r="N547" s="47" t="str">
        <f t="shared" si="8"/>
        <v/>
      </c>
    </row>
    <row r="548" spans="3:14" ht="30" customHeight="1" x14ac:dyDescent="0.25">
      <c r="C548" s="87"/>
      <c r="D548" s="88"/>
      <c r="E548" s="88"/>
      <c r="F548" s="88" t="str">
        <f>IF(E548="","",VLOOKUP(E548,CAD_FUNC!$C$6:$E$106,3,FALSE))</f>
        <v/>
      </c>
      <c r="G548" s="88"/>
      <c r="H548" s="88"/>
      <c r="I548" s="89"/>
      <c r="J548" s="47" t="str">
        <f>IF(D548="","",VLOOKUP(D548,PPRA!C:E,3,0))</f>
        <v/>
      </c>
      <c r="N548" s="47" t="str">
        <f t="shared" si="8"/>
        <v/>
      </c>
    </row>
    <row r="549" spans="3:14" ht="30" customHeight="1" x14ac:dyDescent="0.25">
      <c r="C549" s="87"/>
      <c r="D549" s="88"/>
      <c r="E549" s="88"/>
      <c r="F549" s="88" t="str">
        <f>IF(E549="","",VLOOKUP(E549,CAD_FUNC!$C$6:$E$106,3,FALSE))</f>
        <v/>
      </c>
      <c r="G549" s="88"/>
      <c r="H549" s="88"/>
      <c r="I549" s="89"/>
      <c r="J549" s="47" t="str">
        <f>IF(D549="","",VLOOKUP(D549,PPRA!C:E,3,0))</f>
        <v/>
      </c>
      <c r="N549" s="47" t="str">
        <f t="shared" si="8"/>
        <v/>
      </c>
    </row>
    <row r="550" spans="3:14" ht="30" customHeight="1" x14ac:dyDescent="0.25">
      <c r="C550" s="87"/>
      <c r="D550" s="88"/>
      <c r="E550" s="88"/>
      <c r="F550" s="88" t="str">
        <f>IF(E550="","",VLOOKUP(E550,CAD_FUNC!$C$6:$E$106,3,FALSE))</f>
        <v/>
      </c>
      <c r="G550" s="88"/>
      <c r="H550" s="88"/>
      <c r="I550" s="89"/>
      <c r="J550" s="47" t="str">
        <f>IF(D550="","",VLOOKUP(D550,PPRA!C:E,3,0))</f>
        <v/>
      </c>
      <c r="N550" s="47" t="str">
        <f t="shared" si="8"/>
        <v/>
      </c>
    </row>
    <row r="551" spans="3:14" ht="30" customHeight="1" x14ac:dyDescent="0.25">
      <c r="C551" s="87"/>
      <c r="D551" s="88"/>
      <c r="E551" s="88"/>
      <c r="F551" s="88" t="str">
        <f>IF(E551="","",VLOOKUP(E551,CAD_FUNC!$C$6:$E$106,3,FALSE))</f>
        <v/>
      </c>
      <c r="G551" s="88"/>
      <c r="H551" s="88"/>
      <c r="I551" s="89"/>
      <c r="J551" s="47" t="str">
        <f>IF(D551="","",VLOOKUP(D551,PPRA!C:E,3,0))</f>
        <v/>
      </c>
      <c r="N551" s="47" t="str">
        <f t="shared" si="8"/>
        <v/>
      </c>
    </row>
    <row r="552" spans="3:14" ht="30" customHeight="1" x14ac:dyDescent="0.25">
      <c r="C552" s="87"/>
      <c r="D552" s="88"/>
      <c r="E552" s="88"/>
      <c r="F552" s="88" t="str">
        <f>IF(E552="","",VLOOKUP(E552,CAD_FUNC!$C$6:$E$106,3,FALSE))</f>
        <v/>
      </c>
      <c r="G552" s="88"/>
      <c r="H552" s="88"/>
      <c r="I552" s="89"/>
      <c r="J552" s="47" t="str">
        <f>IF(D552="","",VLOOKUP(D552,PPRA!C:E,3,0))</f>
        <v/>
      </c>
      <c r="N552" s="47" t="str">
        <f t="shared" si="8"/>
        <v/>
      </c>
    </row>
    <row r="553" spans="3:14" ht="30" customHeight="1" x14ac:dyDescent="0.25">
      <c r="C553" s="87"/>
      <c r="D553" s="88"/>
      <c r="E553" s="88"/>
      <c r="F553" s="88" t="str">
        <f>IF(E553="","",VLOOKUP(E553,CAD_FUNC!$C$6:$E$106,3,FALSE))</f>
        <v/>
      </c>
      <c r="G553" s="88"/>
      <c r="H553" s="88"/>
      <c r="I553" s="89"/>
      <c r="J553" s="47" t="str">
        <f>IF(D553="","",VLOOKUP(D553,PPRA!C:E,3,0))</f>
        <v/>
      </c>
      <c r="N553" s="47" t="str">
        <f t="shared" si="8"/>
        <v/>
      </c>
    </row>
    <row r="554" spans="3:14" ht="30" customHeight="1" x14ac:dyDescent="0.25">
      <c r="C554" s="87"/>
      <c r="D554" s="88"/>
      <c r="E554" s="88"/>
      <c r="F554" s="88" t="str">
        <f>IF(E554="","",VLOOKUP(E554,CAD_FUNC!$C$6:$E$106,3,FALSE))</f>
        <v/>
      </c>
      <c r="G554" s="88"/>
      <c r="H554" s="88"/>
      <c r="I554" s="89"/>
      <c r="J554" s="47" t="str">
        <f>IF(D554="","",VLOOKUP(D554,PPRA!C:E,3,0))</f>
        <v/>
      </c>
      <c r="N554" s="47" t="str">
        <f t="shared" si="8"/>
        <v/>
      </c>
    </row>
    <row r="555" spans="3:14" ht="30" customHeight="1" x14ac:dyDescent="0.25">
      <c r="C555" s="87"/>
      <c r="D555" s="88"/>
      <c r="E555" s="88"/>
      <c r="F555" s="88" t="str">
        <f>IF(E555="","",VLOOKUP(E555,CAD_FUNC!$C$6:$E$106,3,FALSE))</f>
        <v/>
      </c>
      <c r="G555" s="88"/>
      <c r="H555" s="88"/>
      <c r="I555" s="89"/>
      <c r="J555" s="47" t="str">
        <f>IF(D555="","",VLOOKUP(D555,PPRA!C:E,3,0))</f>
        <v/>
      </c>
      <c r="N555" s="47" t="str">
        <f t="shared" si="8"/>
        <v/>
      </c>
    </row>
    <row r="556" spans="3:14" ht="30" customHeight="1" x14ac:dyDescent="0.25">
      <c r="C556" s="87"/>
      <c r="D556" s="88"/>
      <c r="E556" s="88"/>
      <c r="F556" s="88" t="str">
        <f>IF(E556="","",VLOOKUP(E556,CAD_FUNC!$C$6:$E$106,3,FALSE))</f>
        <v/>
      </c>
      <c r="G556" s="88"/>
      <c r="H556" s="88"/>
      <c r="I556" s="89"/>
      <c r="J556" s="47" t="str">
        <f>IF(D556="","",VLOOKUP(D556,PPRA!C:E,3,0))</f>
        <v/>
      </c>
      <c r="N556" s="47" t="str">
        <f t="shared" si="8"/>
        <v/>
      </c>
    </row>
    <row r="557" spans="3:14" ht="30" customHeight="1" x14ac:dyDescent="0.25">
      <c r="C557" s="87"/>
      <c r="D557" s="88"/>
      <c r="E557" s="88"/>
      <c r="F557" s="88" t="str">
        <f>IF(E557="","",VLOOKUP(E557,CAD_FUNC!$C$6:$E$106,3,FALSE))</f>
        <v/>
      </c>
      <c r="G557" s="88"/>
      <c r="H557" s="88"/>
      <c r="I557" s="89"/>
      <c r="J557" s="47" t="str">
        <f>IF(D557="","",VLOOKUP(D557,PPRA!C:E,3,0))</f>
        <v/>
      </c>
      <c r="N557" s="47" t="str">
        <f t="shared" si="8"/>
        <v/>
      </c>
    </row>
    <row r="558" spans="3:14" ht="30" customHeight="1" x14ac:dyDescent="0.25">
      <c r="C558" s="87"/>
      <c r="D558" s="88"/>
      <c r="E558" s="88"/>
      <c r="F558" s="88" t="str">
        <f>IF(E558="","",VLOOKUP(E558,CAD_FUNC!$C$6:$E$106,3,FALSE))</f>
        <v/>
      </c>
      <c r="G558" s="88"/>
      <c r="H558" s="88"/>
      <c r="I558" s="89"/>
      <c r="J558" s="47" t="str">
        <f>IF(D558="","",VLOOKUP(D558,PPRA!C:E,3,0))</f>
        <v/>
      </c>
      <c r="N558" s="47" t="str">
        <f t="shared" si="8"/>
        <v/>
      </c>
    </row>
    <row r="559" spans="3:14" ht="30" customHeight="1" x14ac:dyDescent="0.25">
      <c r="C559" s="87"/>
      <c r="D559" s="88"/>
      <c r="E559" s="88"/>
      <c r="F559" s="88" t="str">
        <f>IF(E559="","",VLOOKUP(E559,CAD_FUNC!$C$6:$E$106,3,FALSE))</f>
        <v/>
      </c>
      <c r="G559" s="88"/>
      <c r="H559" s="88"/>
      <c r="I559" s="89"/>
      <c r="J559" s="47" t="str">
        <f>IF(D559="","",VLOOKUP(D559,PPRA!C:E,3,0))</f>
        <v/>
      </c>
      <c r="N559" s="47" t="str">
        <f t="shared" si="8"/>
        <v/>
      </c>
    </row>
    <row r="560" spans="3:14" ht="30" customHeight="1" x14ac:dyDescent="0.25">
      <c r="C560" s="87"/>
      <c r="D560" s="88"/>
      <c r="E560" s="88"/>
      <c r="F560" s="88" t="str">
        <f>IF(E560="","",VLOOKUP(E560,CAD_FUNC!$C$6:$E$106,3,FALSE))</f>
        <v/>
      </c>
      <c r="G560" s="88"/>
      <c r="H560" s="88"/>
      <c r="I560" s="89"/>
      <c r="J560" s="47" t="str">
        <f>IF(D560="","",VLOOKUP(D560,PPRA!C:E,3,0))</f>
        <v/>
      </c>
      <c r="N560" s="47" t="str">
        <f t="shared" si="8"/>
        <v/>
      </c>
    </row>
    <row r="561" spans="3:14" ht="30" customHeight="1" x14ac:dyDescent="0.25">
      <c r="C561" s="87"/>
      <c r="D561" s="88"/>
      <c r="E561" s="88"/>
      <c r="F561" s="88" t="str">
        <f>IF(E561="","",VLOOKUP(E561,CAD_FUNC!$C$6:$E$106,3,FALSE))</f>
        <v/>
      </c>
      <c r="G561" s="88"/>
      <c r="H561" s="88"/>
      <c r="I561" s="89"/>
      <c r="J561" s="47" t="str">
        <f>IF(D561="","",VLOOKUP(D561,PPRA!C:E,3,0))</f>
        <v/>
      </c>
      <c r="N561" s="47" t="str">
        <f t="shared" si="8"/>
        <v/>
      </c>
    </row>
    <row r="562" spans="3:14" ht="30" customHeight="1" x14ac:dyDescent="0.25">
      <c r="C562" s="87"/>
      <c r="D562" s="88"/>
      <c r="E562" s="88"/>
      <c r="F562" s="88" t="str">
        <f>IF(E562="","",VLOOKUP(E562,CAD_FUNC!$C$6:$E$106,3,FALSE))</f>
        <v/>
      </c>
      <c r="G562" s="88"/>
      <c r="H562" s="88"/>
      <c r="I562" s="89"/>
      <c r="J562" s="47" t="str">
        <f>IF(D562="","",VLOOKUP(D562,PPRA!C:E,3,0))</f>
        <v/>
      </c>
      <c r="N562" s="47" t="str">
        <f t="shared" si="8"/>
        <v/>
      </c>
    </row>
    <row r="563" spans="3:14" ht="30" customHeight="1" x14ac:dyDescent="0.25">
      <c r="C563" s="87"/>
      <c r="D563" s="88"/>
      <c r="E563" s="88"/>
      <c r="F563" s="88" t="str">
        <f>IF(E563="","",VLOOKUP(E563,CAD_FUNC!$C$6:$E$106,3,FALSE))</f>
        <v/>
      </c>
      <c r="G563" s="88"/>
      <c r="H563" s="88"/>
      <c r="I563" s="89"/>
      <c r="J563" s="47" t="str">
        <f>IF(D563="","",VLOOKUP(D563,PPRA!C:E,3,0))</f>
        <v/>
      </c>
      <c r="N563" s="47" t="str">
        <f t="shared" si="8"/>
        <v/>
      </c>
    </row>
    <row r="564" spans="3:14" ht="30" customHeight="1" x14ac:dyDescent="0.25">
      <c r="C564" s="87"/>
      <c r="D564" s="88"/>
      <c r="E564" s="88"/>
      <c r="F564" s="88" t="str">
        <f>IF(E564="","",VLOOKUP(E564,CAD_FUNC!$C$6:$E$106,3,FALSE))</f>
        <v/>
      </c>
      <c r="G564" s="88"/>
      <c r="H564" s="88"/>
      <c r="I564" s="89"/>
      <c r="J564" s="47" t="str">
        <f>IF(D564="","",VLOOKUP(D564,PPRA!C:E,3,0))</f>
        <v/>
      </c>
      <c r="N564" s="47" t="str">
        <f t="shared" si="8"/>
        <v/>
      </c>
    </row>
    <row r="565" spans="3:14" ht="30" customHeight="1" x14ac:dyDescent="0.25">
      <c r="C565" s="87"/>
      <c r="D565" s="88"/>
      <c r="E565" s="88"/>
      <c r="F565" s="88" t="str">
        <f>IF(E565="","",VLOOKUP(E565,CAD_FUNC!$C$6:$E$106,3,FALSE))</f>
        <v/>
      </c>
      <c r="G565" s="88"/>
      <c r="H565" s="88"/>
      <c r="I565" s="89"/>
      <c r="J565" s="47" t="str">
        <f>IF(D565="","",VLOOKUP(D565,PPRA!C:E,3,0))</f>
        <v/>
      </c>
      <c r="N565" s="47" t="str">
        <f t="shared" si="8"/>
        <v/>
      </c>
    </row>
    <row r="566" spans="3:14" ht="30" customHeight="1" x14ac:dyDescent="0.25">
      <c r="C566" s="87"/>
      <c r="D566" s="88"/>
      <c r="E566" s="88"/>
      <c r="F566" s="88" t="str">
        <f>IF(E566="","",VLOOKUP(E566,CAD_FUNC!$C$6:$E$106,3,FALSE))</f>
        <v/>
      </c>
      <c r="G566" s="88"/>
      <c r="H566" s="88"/>
      <c r="I566" s="89"/>
      <c r="J566" s="47" t="str">
        <f>IF(D566="","",VLOOKUP(D566,PPRA!C:E,3,0))</f>
        <v/>
      </c>
      <c r="N566" s="47" t="str">
        <f t="shared" si="8"/>
        <v/>
      </c>
    </row>
    <row r="567" spans="3:14" ht="30" customHeight="1" x14ac:dyDescent="0.25">
      <c r="C567" s="87"/>
      <c r="D567" s="88"/>
      <c r="E567" s="88"/>
      <c r="F567" s="88" t="str">
        <f>IF(E567="","",VLOOKUP(E567,CAD_FUNC!$C$6:$E$106,3,FALSE))</f>
        <v/>
      </c>
      <c r="G567" s="88"/>
      <c r="H567" s="88"/>
      <c r="I567" s="89"/>
      <c r="J567" s="47" t="str">
        <f>IF(D567="","",VLOOKUP(D567,PPRA!C:E,3,0))</f>
        <v/>
      </c>
      <c r="N567" s="47" t="str">
        <f t="shared" si="8"/>
        <v/>
      </c>
    </row>
    <row r="568" spans="3:14" ht="30" customHeight="1" x14ac:dyDescent="0.25">
      <c r="C568" s="87"/>
      <c r="D568" s="88"/>
      <c r="E568" s="88"/>
      <c r="F568" s="88" t="str">
        <f>IF(E568="","",VLOOKUP(E568,CAD_FUNC!$C$6:$E$106,3,FALSE))</f>
        <v/>
      </c>
      <c r="G568" s="88"/>
      <c r="H568" s="88"/>
      <c r="I568" s="89"/>
      <c r="J568" s="47" t="str">
        <f>IF(D568="","",VLOOKUP(D568,PPRA!C:E,3,0))</f>
        <v/>
      </c>
      <c r="N568" s="47" t="str">
        <f t="shared" si="8"/>
        <v/>
      </c>
    </row>
    <row r="569" spans="3:14" ht="30" customHeight="1" x14ac:dyDescent="0.25">
      <c r="C569" s="87"/>
      <c r="D569" s="88"/>
      <c r="E569" s="88"/>
      <c r="F569" s="88" t="str">
        <f>IF(E569="","",VLOOKUP(E569,CAD_FUNC!$C$6:$E$106,3,FALSE))</f>
        <v/>
      </c>
      <c r="G569" s="88"/>
      <c r="H569" s="88"/>
      <c r="I569" s="89"/>
      <c r="J569" s="47" t="str">
        <f>IF(D569="","",VLOOKUP(D569,PPRA!C:E,3,0))</f>
        <v/>
      </c>
      <c r="N569" s="47" t="str">
        <f t="shared" si="8"/>
        <v/>
      </c>
    </row>
    <row r="570" spans="3:14" ht="30" customHeight="1" x14ac:dyDescent="0.25">
      <c r="C570" s="87"/>
      <c r="D570" s="88"/>
      <c r="E570" s="88"/>
      <c r="F570" s="88" t="str">
        <f>IF(E570="","",VLOOKUP(E570,CAD_FUNC!$C$6:$E$106,3,FALSE))</f>
        <v/>
      </c>
      <c r="G570" s="88"/>
      <c r="H570" s="88"/>
      <c r="I570" s="89"/>
      <c r="J570" s="47" t="str">
        <f>IF(D570="","",VLOOKUP(D570,PPRA!C:E,3,0))</f>
        <v/>
      </c>
      <c r="N570" s="47" t="str">
        <f t="shared" si="8"/>
        <v/>
      </c>
    </row>
    <row r="571" spans="3:14" ht="30" customHeight="1" x14ac:dyDescent="0.25">
      <c r="C571" s="87"/>
      <c r="D571" s="88"/>
      <c r="E571" s="88"/>
      <c r="F571" s="88" t="str">
        <f>IF(E571="","",VLOOKUP(E571,CAD_FUNC!$C$6:$E$106,3,FALSE))</f>
        <v/>
      </c>
      <c r="G571" s="88"/>
      <c r="H571" s="88"/>
      <c r="I571" s="89"/>
      <c r="J571" s="47" t="str">
        <f>IF(D571="","",VLOOKUP(D571,PPRA!C:E,3,0))</f>
        <v/>
      </c>
      <c r="N571" s="47" t="str">
        <f t="shared" si="8"/>
        <v/>
      </c>
    </row>
    <row r="572" spans="3:14" ht="30" customHeight="1" x14ac:dyDescent="0.25">
      <c r="C572" s="87"/>
      <c r="D572" s="88"/>
      <c r="E572" s="88"/>
      <c r="F572" s="88" t="str">
        <f>IF(E572="","",VLOOKUP(E572,CAD_FUNC!$C$6:$E$106,3,FALSE))</f>
        <v/>
      </c>
      <c r="G572" s="88"/>
      <c r="H572" s="88"/>
      <c r="I572" s="89"/>
      <c r="J572" s="47" t="str">
        <f>IF(D572="","",VLOOKUP(D572,PPRA!C:E,3,0))</f>
        <v/>
      </c>
      <c r="N572" s="47" t="str">
        <f t="shared" si="8"/>
        <v/>
      </c>
    </row>
    <row r="573" spans="3:14" ht="30" customHeight="1" x14ac:dyDescent="0.25">
      <c r="C573" s="87"/>
      <c r="D573" s="88"/>
      <c r="E573" s="88"/>
      <c r="F573" s="88" t="str">
        <f>IF(E573="","",VLOOKUP(E573,CAD_FUNC!$C$6:$E$106,3,FALSE))</f>
        <v/>
      </c>
      <c r="G573" s="88"/>
      <c r="H573" s="88"/>
      <c r="I573" s="89"/>
      <c r="J573" s="47" t="str">
        <f>IF(D573="","",VLOOKUP(D573,PPRA!C:E,3,0))</f>
        <v/>
      </c>
      <c r="N573" s="47" t="str">
        <f t="shared" si="8"/>
        <v/>
      </c>
    </row>
    <row r="574" spans="3:14" ht="30" customHeight="1" x14ac:dyDescent="0.25">
      <c r="C574" s="87"/>
      <c r="D574" s="88"/>
      <c r="E574" s="88"/>
      <c r="F574" s="88" t="str">
        <f>IF(E574="","",VLOOKUP(E574,CAD_FUNC!$C$6:$E$106,3,FALSE))</f>
        <v/>
      </c>
      <c r="G574" s="88"/>
      <c r="H574" s="88"/>
      <c r="I574" s="89"/>
      <c r="J574" s="47" t="str">
        <f>IF(D574="","",VLOOKUP(D574,PPRA!C:E,3,0))</f>
        <v/>
      </c>
      <c r="N574" s="47" t="str">
        <f t="shared" si="8"/>
        <v/>
      </c>
    </row>
    <row r="575" spans="3:14" ht="30" customHeight="1" x14ac:dyDescent="0.25">
      <c r="C575" s="87"/>
      <c r="D575" s="88"/>
      <c r="E575" s="88"/>
      <c r="F575" s="88" t="str">
        <f>IF(E575="","",VLOOKUP(E575,CAD_FUNC!$C$6:$E$106,3,FALSE))</f>
        <v/>
      </c>
      <c r="G575" s="88"/>
      <c r="H575" s="88"/>
      <c r="I575" s="89"/>
      <c r="J575" s="47" t="str">
        <f>IF(D575="","",VLOOKUP(D575,PPRA!C:E,3,0))</f>
        <v/>
      </c>
      <c r="N575" s="47" t="str">
        <f t="shared" si="8"/>
        <v/>
      </c>
    </row>
    <row r="576" spans="3:14" ht="30" customHeight="1" x14ac:dyDescent="0.25">
      <c r="C576" s="87"/>
      <c r="D576" s="88"/>
      <c r="E576" s="88"/>
      <c r="F576" s="88" t="str">
        <f>IF(E576="","",VLOOKUP(E576,CAD_FUNC!$C$6:$E$106,3,FALSE))</f>
        <v/>
      </c>
      <c r="G576" s="88"/>
      <c r="H576" s="88"/>
      <c r="I576" s="89"/>
      <c r="J576" s="47" t="str">
        <f>IF(D576="","",VLOOKUP(D576,PPRA!C:E,3,0))</f>
        <v/>
      </c>
      <c r="N576" s="47" t="str">
        <f t="shared" si="8"/>
        <v/>
      </c>
    </row>
    <row r="577" spans="3:14" ht="30" customHeight="1" x14ac:dyDescent="0.25">
      <c r="C577" s="87"/>
      <c r="D577" s="88"/>
      <c r="E577" s="88"/>
      <c r="F577" s="88" t="str">
        <f>IF(E577="","",VLOOKUP(E577,CAD_FUNC!$C$6:$E$106,3,FALSE))</f>
        <v/>
      </c>
      <c r="G577" s="88"/>
      <c r="H577" s="88"/>
      <c r="I577" s="89"/>
      <c r="J577" s="47" t="str">
        <f>IF(D577="","",VLOOKUP(D577,PPRA!C:E,3,0))</f>
        <v/>
      </c>
      <c r="N577" s="47" t="str">
        <f t="shared" si="8"/>
        <v/>
      </c>
    </row>
    <row r="578" spans="3:14" ht="30" customHeight="1" x14ac:dyDescent="0.25">
      <c r="C578" s="87"/>
      <c r="D578" s="88"/>
      <c r="E578" s="88"/>
      <c r="F578" s="88" t="str">
        <f>IF(E578="","",VLOOKUP(E578,CAD_FUNC!$C$6:$E$106,3,FALSE))</f>
        <v/>
      </c>
      <c r="G578" s="88"/>
      <c r="H578" s="88"/>
      <c r="I578" s="89"/>
      <c r="J578" s="47" t="str">
        <f>IF(D578="","",VLOOKUP(D578,PPRA!C:E,3,0))</f>
        <v/>
      </c>
      <c r="N578" s="47" t="str">
        <f t="shared" si="8"/>
        <v/>
      </c>
    </row>
    <row r="579" spans="3:14" ht="30" customHeight="1" x14ac:dyDescent="0.25">
      <c r="C579" s="87"/>
      <c r="D579" s="88"/>
      <c r="E579" s="88"/>
      <c r="F579" s="88" t="str">
        <f>IF(E579="","",VLOOKUP(E579,CAD_FUNC!$C$6:$E$106,3,FALSE))</f>
        <v/>
      </c>
      <c r="G579" s="88"/>
      <c r="H579" s="88"/>
      <c r="I579" s="89"/>
      <c r="J579" s="47" t="str">
        <f>IF(D579="","",VLOOKUP(D579,PPRA!C:E,3,0))</f>
        <v/>
      </c>
      <c r="N579" s="47" t="str">
        <f t="shared" si="8"/>
        <v/>
      </c>
    </row>
    <row r="580" spans="3:14" ht="30" customHeight="1" x14ac:dyDescent="0.25">
      <c r="C580" s="87"/>
      <c r="D580" s="88"/>
      <c r="E580" s="88"/>
      <c r="F580" s="88" t="str">
        <f>IF(E580="","",VLOOKUP(E580,CAD_FUNC!$C$6:$E$106,3,FALSE))</f>
        <v/>
      </c>
      <c r="G580" s="88"/>
      <c r="H580" s="88"/>
      <c r="I580" s="89"/>
      <c r="J580" s="47" t="str">
        <f>IF(D580="","",VLOOKUP(D580,PPRA!C:E,3,0))</f>
        <v/>
      </c>
      <c r="N580" s="47" t="str">
        <f t="shared" si="8"/>
        <v/>
      </c>
    </row>
    <row r="581" spans="3:14" ht="30" customHeight="1" x14ac:dyDescent="0.25">
      <c r="C581" s="87"/>
      <c r="D581" s="88"/>
      <c r="E581" s="88"/>
      <c r="F581" s="88" t="str">
        <f>IF(E581="","",VLOOKUP(E581,CAD_FUNC!$C$6:$E$106,3,FALSE))</f>
        <v/>
      </c>
      <c r="G581" s="88"/>
      <c r="H581" s="88"/>
      <c r="I581" s="89"/>
      <c r="J581" s="47" t="str">
        <f>IF(D581="","",VLOOKUP(D581,PPRA!C:E,3,0))</f>
        <v/>
      </c>
      <c r="N581" s="47" t="str">
        <f t="shared" si="8"/>
        <v/>
      </c>
    </row>
    <row r="582" spans="3:14" ht="30" customHeight="1" x14ac:dyDescent="0.25">
      <c r="C582" s="87"/>
      <c r="D582" s="88"/>
      <c r="E582" s="88"/>
      <c r="F582" s="88" t="str">
        <f>IF(E582="","",VLOOKUP(E582,CAD_FUNC!$C$6:$E$106,3,FALSE))</f>
        <v/>
      </c>
      <c r="G582" s="88"/>
      <c r="H582" s="88"/>
      <c r="I582" s="89"/>
      <c r="J582" s="47" t="str">
        <f>IF(D582="","",VLOOKUP(D582,PPRA!C:E,3,0))</f>
        <v/>
      </c>
      <c r="N582" s="47" t="str">
        <f t="shared" si="8"/>
        <v/>
      </c>
    </row>
    <row r="583" spans="3:14" ht="30" customHeight="1" x14ac:dyDescent="0.25">
      <c r="C583" s="87"/>
      <c r="D583" s="88"/>
      <c r="E583" s="88"/>
      <c r="F583" s="88" t="str">
        <f>IF(E583="","",VLOOKUP(E583,CAD_FUNC!$C$6:$E$106,3,FALSE))</f>
        <v/>
      </c>
      <c r="G583" s="88"/>
      <c r="H583" s="88"/>
      <c r="I583" s="89"/>
      <c r="J583" s="47" t="str">
        <f>IF(D583="","",VLOOKUP(D583,PPRA!C:E,3,0))</f>
        <v/>
      </c>
      <c r="N583" s="47" t="str">
        <f t="shared" ref="N583:N646" si="9">IF(C583="","",VLOOKUP(MONTH(C583),$K$6:$L$17,2,FALSE))</f>
        <v/>
      </c>
    </row>
    <row r="584" spans="3:14" ht="30" customHeight="1" x14ac:dyDescent="0.25">
      <c r="C584" s="87"/>
      <c r="D584" s="88"/>
      <c r="E584" s="88"/>
      <c r="F584" s="88" t="str">
        <f>IF(E584="","",VLOOKUP(E584,CAD_FUNC!$C$6:$E$106,3,FALSE))</f>
        <v/>
      </c>
      <c r="G584" s="88"/>
      <c r="H584" s="88"/>
      <c r="I584" s="89"/>
      <c r="J584" s="47" t="str">
        <f>IF(D584="","",VLOOKUP(D584,PPRA!C:E,3,0))</f>
        <v/>
      </c>
      <c r="N584" s="47" t="str">
        <f t="shared" si="9"/>
        <v/>
      </c>
    </row>
    <row r="585" spans="3:14" ht="30" customHeight="1" x14ac:dyDescent="0.25">
      <c r="C585" s="87"/>
      <c r="D585" s="88"/>
      <c r="E585" s="88"/>
      <c r="F585" s="88" t="str">
        <f>IF(E585="","",VLOOKUP(E585,CAD_FUNC!$C$6:$E$106,3,FALSE))</f>
        <v/>
      </c>
      <c r="G585" s="88"/>
      <c r="H585" s="88"/>
      <c r="I585" s="89"/>
      <c r="J585" s="47" t="str">
        <f>IF(D585="","",VLOOKUP(D585,PPRA!C:E,3,0))</f>
        <v/>
      </c>
      <c r="N585" s="47" t="str">
        <f t="shared" si="9"/>
        <v/>
      </c>
    </row>
    <row r="586" spans="3:14" ht="30" customHeight="1" x14ac:dyDescent="0.25">
      <c r="C586" s="87"/>
      <c r="D586" s="88"/>
      <c r="E586" s="88"/>
      <c r="F586" s="88" t="str">
        <f>IF(E586="","",VLOOKUP(E586,CAD_FUNC!$C$6:$E$106,3,FALSE))</f>
        <v/>
      </c>
      <c r="G586" s="88"/>
      <c r="H586" s="88"/>
      <c r="I586" s="89"/>
      <c r="J586" s="47" t="str">
        <f>IF(D586="","",VLOOKUP(D586,PPRA!C:E,3,0))</f>
        <v/>
      </c>
      <c r="N586" s="47" t="str">
        <f t="shared" si="9"/>
        <v/>
      </c>
    </row>
    <row r="587" spans="3:14" ht="30" customHeight="1" x14ac:dyDescent="0.25">
      <c r="C587" s="87"/>
      <c r="D587" s="88"/>
      <c r="E587" s="88"/>
      <c r="F587" s="88" t="str">
        <f>IF(E587="","",VLOOKUP(E587,CAD_FUNC!$C$6:$E$106,3,FALSE))</f>
        <v/>
      </c>
      <c r="G587" s="88"/>
      <c r="H587" s="88"/>
      <c r="I587" s="89"/>
      <c r="J587" s="47" t="str">
        <f>IF(D587="","",VLOOKUP(D587,PPRA!C:E,3,0))</f>
        <v/>
      </c>
      <c r="N587" s="47" t="str">
        <f t="shared" si="9"/>
        <v/>
      </c>
    </row>
    <row r="588" spans="3:14" ht="30" customHeight="1" x14ac:dyDescent="0.25">
      <c r="C588" s="87"/>
      <c r="D588" s="88"/>
      <c r="E588" s="88"/>
      <c r="F588" s="88" t="str">
        <f>IF(E588="","",VLOOKUP(E588,CAD_FUNC!$C$6:$E$106,3,FALSE))</f>
        <v/>
      </c>
      <c r="G588" s="88"/>
      <c r="H588" s="88"/>
      <c r="I588" s="89"/>
      <c r="J588" s="47" t="str">
        <f>IF(D588="","",VLOOKUP(D588,PPRA!C:E,3,0))</f>
        <v/>
      </c>
      <c r="N588" s="47" t="str">
        <f t="shared" si="9"/>
        <v/>
      </c>
    </row>
    <row r="589" spans="3:14" ht="30" customHeight="1" x14ac:dyDescent="0.25">
      <c r="C589" s="87"/>
      <c r="D589" s="88"/>
      <c r="E589" s="88"/>
      <c r="F589" s="88" t="str">
        <f>IF(E589="","",VLOOKUP(E589,CAD_FUNC!$C$6:$E$106,3,FALSE))</f>
        <v/>
      </c>
      <c r="G589" s="88"/>
      <c r="H589" s="88"/>
      <c r="I589" s="89"/>
      <c r="J589" s="47" t="str">
        <f>IF(D589="","",VLOOKUP(D589,PPRA!C:E,3,0))</f>
        <v/>
      </c>
      <c r="N589" s="47" t="str">
        <f t="shared" si="9"/>
        <v/>
      </c>
    </row>
    <row r="590" spans="3:14" ht="30" customHeight="1" x14ac:dyDescent="0.25">
      <c r="C590" s="87"/>
      <c r="D590" s="88"/>
      <c r="E590" s="88"/>
      <c r="F590" s="88" t="str">
        <f>IF(E590="","",VLOOKUP(E590,CAD_FUNC!$C$6:$E$106,3,FALSE))</f>
        <v/>
      </c>
      <c r="G590" s="88"/>
      <c r="H590" s="88"/>
      <c r="I590" s="89"/>
      <c r="J590" s="47" t="str">
        <f>IF(D590="","",VLOOKUP(D590,PPRA!C:E,3,0))</f>
        <v/>
      </c>
      <c r="N590" s="47" t="str">
        <f t="shared" si="9"/>
        <v/>
      </c>
    </row>
    <row r="591" spans="3:14" ht="30" customHeight="1" x14ac:dyDescent="0.25">
      <c r="C591" s="87"/>
      <c r="D591" s="88"/>
      <c r="E591" s="88"/>
      <c r="F591" s="88" t="str">
        <f>IF(E591="","",VLOOKUP(E591,CAD_FUNC!$C$6:$E$106,3,FALSE))</f>
        <v/>
      </c>
      <c r="G591" s="88"/>
      <c r="H591" s="88"/>
      <c r="I591" s="89"/>
      <c r="J591" s="47" t="str">
        <f>IF(D591="","",VLOOKUP(D591,PPRA!C:E,3,0))</f>
        <v/>
      </c>
      <c r="N591" s="47" t="str">
        <f t="shared" si="9"/>
        <v/>
      </c>
    </row>
    <row r="592" spans="3:14" ht="30" customHeight="1" x14ac:dyDescent="0.25">
      <c r="C592" s="87"/>
      <c r="D592" s="88"/>
      <c r="E592" s="88"/>
      <c r="F592" s="88" t="str">
        <f>IF(E592="","",VLOOKUP(E592,CAD_FUNC!$C$6:$E$106,3,FALSE))</f>
        <v/>
      </c>
      <c r="G592" s="88"/>
      <c r="H592" s="88"/>
      <c r="I592" s="89"/>
      <c r="J592" s="47" t="str">
        <f>IF(D592="","",VLOOKUP(D592,PPRA!C:E,3,0))</f>
        <v/>
      </c>
      <c r="N592" s="47" t="str">
        <f t="shared" si="9"/>
        <v/>
      </c>
    </row>
    <row r="593" spans="3:14" ht="30" customHeight="1" x14ac:dyDescent="0.25">
      <c r="C593" s="87"/>
      <c r="D593" s="88"/>
      <c r="E593" s="88"/>
      <c r="F593" s="88" t="str">
        <f>IF(E593="","",VLOOKUP(E593,CAD_FUNC!$C$6:$E$106,3,FALSE))</f>
        <v/>
      </c>
      <c r="G593" s="88"/>
      <c r="H593" s="88"/>
      <c r="I593" s="89"/>
      <c r="J593" s="47" t="str">
        <f>IF(D593="","",VLOOKUP(D593,PPRA!C:E,3,0))</f>
        <v/>
      </c>
      <c r="N593" s="47" t="str">
        <f t="shared" si="9"/>
        <v/>
      </c>
    </row>
    <row r="594" spans="3:14" ht="30" customHeight="1" x14ac:dyDescent="0.25">
      <c r="C594" s="87"/>
      <c r="D594" s="88"/>
      <c r="E594" s="88"/>
      <c r="F594" s="88" t="str">
        <f>IF(E594="","",VLOOKUP(E594,CAD_FUNC!$C$6:$E$106,3,FALSE))</f>
        <v/>
      </c>
      <c r="G594" s="88"/>
      <c r="H594" s="88"/>
      <c r="I594" s="89"/>
      <c r="J594" s="47" t="str">
        <f>IF(D594="","",VLOOKUP(D594,PPRA!C:E,3,0))</f>
        <v/>
      </c>
      <c r="N594" s="47" t="str">
        <f t="shared" si="9"/>
        <v/>
      </c>
    </row>
    <row r="595" spans="3:14" ht="30" customHeight="1" x14ac:dyDescent="0.25">
      <c r="C595" s="87"/>
      <c r="D595" s="88"/>
      <c r="E595" s="88"/>
      <c r="F595" s="88" t="str">
        <f>IF(E595="","",VLOOKUP(E595,CAD_FUNC!$C$6:$E$106,3,FALSE))</f>
        <v/>
      </c>
      <c r="G595" s="88"/>
      <c r="H595" s="88"/>
      <c r="I595" s="89"/>
      <c r="J595" s="47" t="str">
        <f>IF(D595="","",VLOOKUP(D595,PPRA!C:E,3,0))</f>
        <v/>
      </c>
      <c r="N595" s="47" t="str">
        <f t="shared" si="9"/>
        <v/>
      </c>
    </row>
    <row r="596" spans="3:14" ht="30" customHeight="1" x14ac:dyDescent="0.25">
      <c r="C596" s="87"/>
      <c r="D596" s="88"/>
      <c r="E596" s="88"/>
      <c r="F596" s="88" t="str">
        <f>IF(E596="","",VLOOKUP(E596,CAD_FUNC!$C$6:$E$106,3,FALSE))</f>
        <v/>
      </c>
      <c r="G596" s="88"/>
      <c r="H596" s="88"/>
      <c r="I596" s="89"/>
      <c r="J596" s="47" t="str">
        <f>IF(D596="","",VLOOKUP(D596,PPRA!C:E,3,0))</f>
        <v/>
      </c>
      <c r="N596" s="47" t="str">
        <f t="shared" si="9"/>
        <v/>
      </c>
    </row>
    <row r="597" spans="3:14" ht="30" customHeight="1" x14ac:dyDescent="0.25">
      <c r="C597" s="87"/>
      <c r="D597" s="88"/>
      <c r="E597" s="88"/>
      <c r="F597" s="88" t="str">
        <f>IF(E597="","",VLOOKUP(E597,CAD_FUNC!$C$6:$E$106,3,FALSE))</f>
        <v/>
      </c>
      <c r="G597" s="88"/>
      <c r="H597" s="88"/>
      <c r="I597" s="89"/>
      <c r="J597" s="47" t="str">
        <f>IF(D597="","",VLOOKUP(D597,PPRA!C:E,3,0))</f>
        <v/>
      </c>
      <c r="N597" s="47" t="str">
        <f t="shared" si="9"/>
        <v/>
      </c>
    </row>
    <row r="598" spans="3:14" ht="30" customHeight="1" x14ac:dyDescent="0.25">
      <c r="C598" s="87"/>
      <c r="D598" s="88"/>
      <c r="E598" s="88"/>
      <c r="F598" s="88" t="str">
        <f>IF(E598="","",VLOOKUP(E598,CAD_FUNC!$C$6:$E$106,3,FALSE))</f>
        <v/>
      </c>
      <c r="G598" s="88"/>
      <c r="H598" s="88"/>
      <c r="I598" s="89"/>
      <c r="J598" s="47" t="str">
        <f>IF(D598="","",VLOOKUP(D598,PPRA!C:E,3,0))</f>
        <v/>
      </c>
      <c r="N598" s="47" t="str">
        <f t="shared" si="9"/>
        <v/>
      </c>
    </row>
    <row r="599" spans="3:14" ht="30" customHeight="1" x14ac:dyDescent="0.25">
      <c r="C599" s="87"/>
      <c r="D599" s="88"/>
      <c r="E599" s="88"/>
      <c r="F599" s="88" t="str">
        <f>IF(E599="","",VLOOKUP(E599,CAD_FUNC!$C$6:$E$106,3,FALSE))</f>
        <v/>
      </c>
      <c r="G599" s="88"/>
      <c r="H599" s="88"/>
      <c r="I599" s="89"/>
      <c r="J599" s="47" t="str">
        <f>IF(D599="","",VLOOKUP(D599,PPRA!C:E,3,0))</f>
        <v/>
      </c>
      <c r="N599" s="47" t="str">
        <f t="shared" si="9"/>
        <v/>
      </c>
    </row>
    <row r="600" spans="3:14" ht="30" customHeight="1" x14ac:dyDescent="0.25">
      <c r="C600" s="87"/>
      <c r="D600" s="88"/>
      <c r="E600" s="88"/>
      <c r="F600" s="88" t="str">
        <f>IF(E600="","",VLOOKUP(E600,CAD_FUNC!$C$6:$E$106,3,FALSE))</f>
        <v/>
      </c>
      <c r="G600" s="88"/>
      <c r="H600" s="88"/>
      <c r="I600" s="89"/>
      <c r="J600" s="47" t="str">
        <f>IF(D600="","",VLOOKUP(D600,PPRA!C:E,3,0))</f>
        <v/>
      </c>
      <c r="N600" s="47" t="str">
        <f t="shared" si="9"/>
        <v/>
      </c>
    </row>
    <row r="601" spans="3:14" ht="30" customHeight="1" x14ac:dyDescent="0.25">
      <c r="C601" s="87"/>
      <c r="D601" s="88"/>
      <c r="E601" s="88"/>
      <c r="F601" s="88" t="str">
        <f>IF(E601="","",VLOOKUP(E601,CAD_FUNC!$C$6:$E$106,3,FALSE))</f>
        <v/>
      </c>
      <c r="G601" s="88"/>
      <c r="H601" s="88"/>
      <c r="I601" s="89"/>
      <c r="J601" s="47" t="str">
        <f>IF(D601="","",VLOOKUP(D601,PPRA!C:E,3,0))</f>
        <v/>
      </c>
      <c r="N601" s="47" t="str">
        <f t="shared" si="9"/>
        <v/>
      </c>
    </row>
    <row r="602" spans="3:14" ht="30" customHeight="1" x14ac:dyDescent="0.25">
      <c r="C602" s="87"/>
      <c r="D602" s="88"/>
      <c r="E602" s="88"/>
      <c r="F602" s="88" t="str">
        <f>IF(E602="","",VLOOKUP(E602,CAD_FUNC!$C$6:$E$106,3,FALSE))</f>
        <v/>
      </c>
      <c r="G602" s="88"/>
      <c r="H602" s="88"/>
      <c r="I602" s="89"/>
      <c r="J602" s="47" t="str">
        <f>IF(D602="","",VLOOKUP(D602,PPRA!C:E,3,0))</f>
        <v/>
      </c>
      <c r="N602" s="47" t="str">
        <f t="shared" si="9"/>
        <v/>
      </c>
    </row>
    <row r="603" spans="3:14" ht="30" customHeight="1" x14ac:dyDescent="0.25">
      <c r="C603" s="87"/>
      <c r="D603" s="88"/>
      <c r="E603" s="88"/>
      <c r="F603" s="88" t="str">
        <f>IF(E603="","",VLOOKUP(E603,CAD_FUNC!$C$6:$E$106,3,FALSE))</f>
        <v/>
      </c>
      <c r="G603" s="88"/>
      <c r="H603" s="88"/>
      <c r="I603" s="89"/>
      <c r="J603" s="47" t="str">
        <f>IF(D603="","",VLOOKUP(D603,PPRA!C:E,3,0))</f>
        <v/>
      </c>
      <c r="N603" s="47" t="str">
        <f t="shared" si="9"/>
        <v/>
      </c>
    </row>
    <row r="604" spans="3:14" ht="30" customHeight="1" x14ac:dyDescent="0.25">
      <c r="C604" s="87"/>
      <c r="D604" s="88"/>
      <c r="E604" s="88"/>
      <c r="F604" s="88" t="str">
        <f>IF(E604="","",VLOOKUP(E604,CAD_FUNC!$C$6:$E$106,3,FALSE))</f>
        <v/>
      </c>
      <c r="G604" s="88"/>
      <c r="H604" s="88"/>
      <c r="I604" s="89"/>
      <c r="J604" s="47" t="str">
        <f>IF(D604="","",VLOOKUP(D604,PPRA!C:E,3,0))</f>
        <v/>
      </c>
      <c r="N604" s="47" t="str">
        <f t="shared" si="9"/>
        <v/>
      </c>
    </row>
    <row r="605" spans="3:14" ht="30" customHeight="1" x14ac:dyDescent="0.25">
      <c r="C605" s="87"/>
      <c r="D605" s="88"/>
      <c r="E605" s="88"/>
      <c r="F605" s="88" t="str">
        <f>IF(E605="","",VLOOKUP(E605,CAD_FUNC!$C$6:$E$106,3,FALSE))</f>
        <v/>
      </c>
      <c r="G605" s="88"/>
      <c r="H605" s="88"/>
      <c r="I605" s="89"/>
      <c r="J605" s="47" t="str">
        <f>IF(D605="","",VLOOKUP(D605,PPRA!C:E,3,0))</f>
        <v/>
      </c>
      <c r="N605" s="47" t="str">
        <f t="shared" si="9"/>
        <v/>
      </c>
    </row>
    <row r="606" spans="3:14" ht="30" customHeight="1" x14ac:dyDescent="0.25">
      <c r="C606" s="87"/>
      <c r="D606" s="88"/>
      <c r="E606" s="88"/>
      <c r="F606" s="88" t="str">
        <f>IF(E606="","",VLOOKUP(E606,CAD_FUNC!$C$6:$E$106,3,FALSE))</f>
        <v/>
      </c>
      <c r="G606" s="88"/>
      <c r="H606" s="88"/>
      <c r="I606" s="89"/>
      <c r="J606" s="47" t="str">
        <f>IF(D606="","",VLOOKUP(D606,PPRA!C:E,3,0))</f>
        <v/>
      </c>
      <c r="N606" s="47" t="str">
        <f t="shared" si="9"/>
        <v/>
      </c>
    </row>
    <row r="607" spans="3:14" ht="30" customHeight="1" x14ac:dyDescent="0.25">
      <c r="C607" s="87"/>
      <c r="D607" s="88"/>
      <c r="E607" s="88"/>
      <c r="F607" s="88" t="str">
        <f>IF(E607="","",VLOOKUP(E607,CAD_FUNC!$C$6:$E$106,3,FALSE))</f>
        <v/>
      </c>
      <c r="G607" s="88"/>
      <c r="H607" s="88"/>
      <c r="I607" s="89"/>
      <c r="J607" s="47" t="str">
        <f>IF(D607="","",VLOOKUP(D607,PPRA!C:E,3,0))</f>
        <v/>
      </c>
      <c r="N607" s="47" t="str">
        <f t="shared" si="9"/>
        <v/>
      </c>
    </row>
    <row r="608" spans="3:14" ht="30" customHeight="1" x14ac:dyDescent="0.25">
      <c r="C608" s="87"/>
      <c r="D608" s="88"/>
      <c r="E608" s="88"/>
      <c r="F608" s="88" t="str">
        <f>IF(E608="","",VLOOKUP(E608,CAD_FUNC!$C$6:$E$106,3,FALSE))</f>
        <v/>
      </c>
      <c r="G608" s="88"/>
      <c r="H608" s="88"/>
      <c r="I608" s="89"/>
      <c r="J608" s="47" t="str">
        <f>IF(D608="","",VLOOKUP(D608,PPRA!C:E,3,0))</f>
        <v/>
      </c>
      <c r="N608" s="47" t="str">
        <f t="shared" si="9"/>
        <v/>
      </c>
    </row>
    <row r="609" spans="3:14" ht="30" customHeight="1" x14ac:dyDescent="0.25">
      <c r="C609" s="87"/>
      <c r="D609" s="88"/>
      <c r="E609" s="88"/>
      <c r="F609" s="88" t="str">
        <f>IF(E609="","",VLOOKUP(E609,CAD_FUNC!$C$6:$E$106,3,FALSE))</f>
        <v/>
      </c>
      <c r="G609" s="88"/>
      <c r="H609" s="88"/>
      <c r="I609" s="89"/>
      <c r="J609" s="47" t="str">
        <f>IF(D609="","",VLOOKUP(D609,PPRA!C:E,3,0))</f>
        <v/>
      </c>
      <c r="N609" s="47" t="str">
        <f t="shared" si="9"/>
        <v/>
      </c>
    </row>
    <row r="610" spans="3:14" ht="30" customHeight="1" x14ac:dyDescent="0.25">
      <c r="C610" s="87"/>
      <c r="D610" s="88"/>
      <c r="E610" s="88"/>
      <c r="F610" s="88" t="str">
        <f>IF(E610="","",VLOOKUP(E610,CAD_FUNC!$C$6:$E$106,3,FALSE))</f>
        <v/>
      </c>
      <c r="G610" s="88"/>
      <c r="H610" s="88"/>
      <c r="I610" s="89"/>
      <c r="J610" s="47" t="str">
        <f>IF(D610="","",VLOOKUP(D610,PPRA!C:E,3,0))</f>
        <v/>
      </c>
      <c r="N610" s="47" t="str">
        <f t="shared" si="9"/>
        <v/>
      </c>
    </row>
    <row r="611" spans="3:14" ht="30" customHeight="1" x14ac:dyDescent="0.25">
      <c r="C611" s="87"/>
      <c r="D611" s="88"/>
      <c r="E611" s="88"/>
      <c r="F611" s="88" t="str">
        <f>IF(E611="","",VLOOKUP(E611,CAD_FUNC!$C$6:$E$106,3,FALSE))</f>
        <v/>
      </c>
      <c r="G611" s="88"/>
      <c r="H611" s="88"/>
      <c r="I611" s="89"/>
      <c r="J611" s="47" t="str">
        <f>IF(D611="","",VLOOKUP(D611,PPRA!C:E,3,0))</f>
        <v/>
      </c>
      <c r="N611" s="47" t="str">
        <f t="shared" si="9"/>
        <v/>
      </c>
    </row>
    <row r="612" spans="3:14" ht="30" customHeight="1" x14ac:dyDescent="0.25">
      <c r="C612" s="87"/>
      <c r="D612" s="88"/>
      <c r="E612" s="88"/>
      <c r="F612" s="88" t="str">
        <f>IF(E612="","",VLOOKUP(E612,CAD_FUNC!$C$6:$E$106,3,FALSE))</f>
        <v/>
      </c>
      <c r="G612" s="88"/>
      <c r="H612" s="88"/>
      <c r="I612" s="89"/>
      <c r="J612" s="47" t="str">
        <f>IF(D612="","",VLOOKUP(D612,PPRA!C:E,3,0))</f>
        <v/>
      </c>
      <c r="N612" s="47" t="str">
        <f t="shared" si="9"/>
        <v/>
      </c>
    </row>
    <row r="613" spans="3:14" ht="30" customHeight="1" x14ac:dyDescent="0.25">
      <c r="C613" s="87"/>
      <c r="D613" s="88"/>
      <c r="E613" s="88"/>
      <c r="F613" s="88" t="str">
        <f>IF(E613="","",VLOOKUP(E613,CAD_FUNC!$C$6:$E$106,3,FALSE))</f>
        <v/>
      </c>
      <c r="G613" s="88"/>
      <c r="H613" s="88"/>
      <c r="I613" s="89"/>
      <c r="J613" s="47" t="str">
        <f>IF(D613="","",VLOOKUP(D613,PPRA!C:E,3,0))</f>
        <v/>
      </c>
      <c r="N613" s="47" t="str">
        <f t="shared" si="9"/>
        <v/>
      </c>
    </row>
    <row r="614" spans="3:14" ht="30" customHeight="1" x14ac:dyDescent="0.25">
      <c r="C614" s="87"/>
      <c r="D614" s="88"/>
      <c r="E614" s="88"/>
      <c r="F614" s="88" t="str">
        <f>IF(E614="","",VLOOKUP(E614,CAD_FUNC!$C$6:$E$106,3,FALSE))</f>
        <v/>
      </c>
      <c r="G614" s="88"/>
      <c r="H614" s="88"/>
      <c r="I614" s="89"/>
      <c r="J614" s="47" t="str">
        <f>IF(D614="","",VLOOKUP(D614,PPRA!C:E,3,0))</f>
        <v/>
      </c>
      <c r="N614" s="47" t="str">
        <f t="shared" si="9"/>
        <v/>
      </c>
    </row>
    <row r="615" spans="3:14" ht="30" customHeight="1" x14ac:dyDescent="0.25">
      <c r="C615" s="87"/>
      <c r="D615" s="88"/>
      <c r="E615" s="88"/>
      <c r="F615" s="88" t="str">
        <f>IF(E615="","",VLOOKUP(E615,CAD_FUNC!$C$6:$E$106,3,FALSE))</f>
        <v/>
      </c>
      <c r="G615" s="88"/>
      <c r="H615" s="88"/>
      <c r="I615" s="89"/>
      <c r="J615" s="47" t="str">
        <f>IF(D615="","",VLOOKUP(D615,PPRA!C:E,3,0))</f>
        <v/>
      </c>
      <c r="N615" s="47" t="str">
        <f t="shared" si="9"/>
        <v/>
      </c>
    </row>
    <row r="616" spans="3:14" ht="30" customHeight="1" x14ac:dyDescent="0.25">
      <c r="C616" s="87"/>
      <c r="D616" s="88"/>
      <c r="E616" s="88"/>
      <c r="F616" s="88" t="str">
        <f>IF(E616="","",VLOOKUP(E616,CAD_FUNC!$C$6:$E$106,3,FALSE))</f>
        <v/>
      </c>
      <c r="G616" s="88"/>
      <c r="H616" s="88"/>
      <c r="I616" s="89"/>
      <c r="J616" s="47" t="str">
        <f>IF(D616="","",VLOOKUP(D616,PPRA!C:E,3,0))</f>
        <v/>
      </c>
      <c r="N616" s="47" t="str">
        <f t="shared" si="9"/>
        <v/>
      </c>
    </row>
    <row r="617" spans="3:14" ht="30" customHeight="1" x14ac:dyDescent="0.25">
      <c r="C617" s="87"/>
      <c r="D617" s="88"/>
      <c r="E617" s="88"/>
      <c r="F617" s="88" t="str">
        <f>IF(E617="","",VLOOKUP(E617,CAD_FUNC!$C$6:$E$106,3,FALSE))</f>
        <v/>
      </c>
      <c r="G617" s="88"/>
      <c r="H617" s="88"/>
      <c r="I617" s="89"/>
      <c r="J617" s="47" t="str">
        <f>IF(D617="","",VLOOKUP(D617,PPRA!C:E,3,0))</f>
        <v/>
      </c>
      <c r="N617" s="47" t="str">
        <f t="shared" si="9"/>
        <v/>
      </c>
    </row>
    <row r="618" spans="3:14" ht="30" customHeight="1" x14ac:dyDescent="0.25">
      <c r="C618" s="87"/>
      <c r="D618" s="88"/>
      <c r="E618" s="88"/>
      <c r="F618" s="88" t="str">
        <f>IF(E618="","",VLOOKUP(E618,CAD_FUNC!$C$6:$E$106,3,FALSE))</f>
        <v/>
      </c>
      <c r="G618" s="88"/>
      <c r="H618" s="88"/>
      <c r="I618" s="89"/>
      <c r="J618" s="47" t="str">
        <f>IF(D618="","",VLOOKUP(D618,PPRA!C:E,3,0))</f>
        <v/>
      </c>
      <c r="N618" s="47" t="str">
        <f t="shared" si="9"/>
        <v/>
      </c>
    </row>
    <row r="619" spans="3:14" ht="30" customHeight="1" x14ac:dyDescent="0.25">
      <c r="C619" s="87"/>
      <c r="D619" s="88"/>
      <c r="E619" s="88"/>
      <c r="F619" s="88" t="str">
        <f>IF(E619="","",VLOOKUP(E619,CAD_FUNC!$C$6:$E$106,3,FALSE))</f>
        <v/>
      </c>
      <c r="G619" s="88"/>
      <c r="H619" s="88"/>
      <c r="I619" s="89"/>
      <c r="J619" s="47" t="str">
        <f>IF(D619="","",VLOOKUP(D619,PPRA!C:E,3,0))</f>
        <v/>
      </c>
      <c r="N619" s="47" t="str">
        <f t="shared" si="9"/>
        <v/>
      </c>
    </row>
    <row r="620" spans="3:14" ht="30" customHeight="1" x14ac:dyDescent="0.25">
      <c r="C620" s="87"/>
      <c r="D620" s="88"/>
      <c r="E620" s="88"/>
      <c r="F620" s="88" t="str">
        <f>IF(E620="","",VLOOKUP(E620,CAD_FUNC!$C$6:$E$106,3,FALSE))</f>
        <v/>
      </c>
      <c r="G620" s="88"/>
      <c r="H620" s="88"/>
      <c r="I620" s="89"/>
      <c r="J620" s="47" t="str">
        <f>IF(D620="","",VLOOKUP(D620,PPRA!C:E,3,0))</f>
        <v/>
      </c>
      <c r="N620" s="47" t="str">
        <f t="shared" si="9"/>
        <v/>
      </c>
    </row>
    <row r="621" spans="3:14" ht="30" customHeight="1" x14ac:dyDescent="0.25">
      <c r="C621" s="87"/>
      <c r="D621" s="88"/>
      <c r="E621" s="88"/>
      <c r="F621" s="88" t="str">
        <f>IF(E621="","",VLOOKUP(E621,CAD_FUNC!$C$6:$E$106,3,FALSE))</f>
        <v/>
      </c>
      <c r="G621" s="88"/>
      <c r="H621" s="88"/>
      <c r="I621" s="89"/>
      <c r="J621" s="47" t="str">
        <f>IF(D621="","",VLOOKUP(D621,PPRA!C:E,3,0))</f>
        <v/>
      </c>
      <c r="N621" s="47" t="str">
        <f t="shared" si="9"/>
        <v/>
      </c>
    </row>
    <row r="622" spans="3:14" ht="30" customHeight="1" x14ac:dyDescent="0.25">
      <c r="C622" s="87"/>
      <c r="D622" s="88"/>
      <c r="E622" s="88"/>
      <c r="F622" s="88" t="str">
        <f>IF(E622="","",VLOOKUP(E622,CAD_FUNC!$C$6:$E$106,3,FALSE))</f>
        <v/>
      </c>
      <c r="G622" s="88"/>
      <c r="H622" s="88"/>
      <c r="I622" s="89"/>
      <c r="J622" s="47" t="str">
        <f>IF(D622="","",VLOOKUP(D622,PPRA!C:E,3,0))</f>
        <v/>
      </c>
      <c r="N622" s="47" t="str">
        <f t="shared" si="9"/>
        <v/>
      </c>
    </row>
    <row r="623" spans="3:14" ht="30" customHeight="1" x14ac:dyDescent="0.25">
      <c r="C623" s="87"/>
      <c r="D623" s="88"/>
      <c r="E623" s="88"/>
      <c r="F623" s="88" t="str">
        <f>IF(E623="","",VLOOKUP(E623,CAD_FUNC!$C$6:$E$106,3,FALSE))</f>
        <v/>
      </c>
      <c r="G623" s="88"/>
      <c r="H623" s="88"/>
      <c r="I623" s="89"/>
      <c r="J623" s="47" t="str">
        <f>IF(D623="","",VLOOKUP(D623,PPRA!C:E,3,0))</f>
        <v/>
      </c>
      <c r="N623" s="47" t="str">
        <f t="shared" si="9"/>
        <v/>
      </c>
    </row>
    <row r="624" spans="3:14" ht="30" customHeight="1" x14ac:dyDescent="0.25">
      <c r="C624" s="87"/>
      <c r="D624" s="88"/>
      <c r="E624" s="88"/>
      <c r="F624" s="88" t="str">
        <f>IF(E624="","",VLOOKUP(E624,CAD_FUNC!$C$6:$E$106,3,FALSE))</f>
        <v/>
      </c>
      <c r="G624" s="88"/>
      <c r="H624" s="88"/>
      <c r="I624" s="89"/>
      <c r="J624" s="47" t="str">
        <f>IF(D624="","",VLOOKUP(D624,PPRA!C:E,3,0))</f>
        <v/>
      </c>
      <c r="N624" s="47" t="str">
        <f t="shared" si="9"/>
        <v/>
      </c>
    </row>
    <row r="625" spans="3:14" ht="30" customHeight="1" x14ac:dyDescent="0.25">
      <c r="C625" s="87"/>
      <c r="D625" s="88"/>
      <c r="E625" s="88"/>
      <c r="F625" s="88" t="str">
        <f>IF(E625="","",VLOOKUP(E625,CAD_FUNC!$C$6:$E$106,3,FALSE))</f>
        <v/>
      </c>
      <c r="G625" s="88"/>
      <c r="H625" s="88"/>
      <c r="I625" s="89"/>
      <c r="J625" s="47" t="str">
        <f>IF(D625="","",VLOOKUP(D625,PPRA!C:E,3,0))</f>
        <v/>
      </c>
      <c r="N625" s="47" t="str">
        <f t="shared" si="9"/>
        <v/>
      </c>
    </row>
    <row r="626" spans="3:14" ht="30" customHeight="1" x14ac:dyDescent="0.25">
      <c r="C626" s="87"/>
      <c r="D626" s="88"/>
      <c r="E626" s="88"/>
      <c r="F626" s="88" t="str">
        <f>IF(E626="","",VLOOKUP(E626,CAD_FUNC!$C$6:$E$106,3,FALSE))</f>
        <v/>
      </c>
      <c r="G626" s="88"/>
      <c r="H626" s="88"/>
      <c r="I626" s="89"/>
      <c r="J626" s="47" t="str">
        <f>IF(D626="","",VLOOKUP(D626,PPRA!C:E,3,0))</f>
        <v/>
      </c>
      <c r="N626" s="47" t="str">
        <f t="shared" si="9"/>
        <v/>
      </c>
    </row>
    <row r="627" spans="3:14" ht="30" customHeight="1" x14ac:dyDescent="0.25">
      <c r="C627" s="87"/>
      <c r="D627" s="88"/>
      <c r="E627" s="88"/>
      <c r="F627" s="88" t="str">
        <f>IF(E627="","",VLOOKUP(E627,CAD_FUNC!$C$6:$E$106,3,FALSE))</f>
        <v/>
      </c>
      <c r="G627" s="88"/>
      <c r="H627" s="88"/>
      <c r="I627" s="89"/>
      <c r="J627" s="47" t="str">
        <f>IF(D627="","",VLOOKUP(D627,PPRA!C:E,3,0))</f>
        <v/>
      </c>
      <c r="N627" s="47" t="str">
        <f t="shared" si="9"/>
        <v/>
      </c>
    </row>
    <row r="628" spans="3:14" ht="30" customHeight="1" x14ac:dyDescent="0.25">
      <c r="C628" s="87"/>
      <c r="D628" s="88"/>
      <c r="E628" s="88"/>
      <c r="F628" s="88" t="str">
        <f>IF(E628="","",VLOOKUP(E628,CAD_FUNC!$C$6:$E$106,3,FALSE))</f>
        <v/>
      </c>
      <c r="G628" s="88"/>
      <c r="H628" s="88"/>
      <c r="I628" s="89"/>
      <c r="J628" s="47" t="str">
        <f>IF(D628="","",VLOOKUP(D628,PPRA!C:E,3,0))</f>
        <v/>
      </c>
      <c r="N628" s="47" t="str">
        <f t="shared" si="9"/>
        <v/>
      </c>
    </row>
    <row r="629" spans="3:14" ht="30" customHeight="1" x14ac:dyDescent="0.25">
      <c r="C629" s="87"/>
      <c r="D629" s="88"/>
      <c r="E629" s="88"/>
      <c r="F629" s="88" t="str">
        <f>IF(E629="","",VLOOKUP(E629,CAD_FUNC!$C$6:$E$106,3,FALSE))</f>
        <v/>
      </c>
      <c r="G629" s="88"/>
      <c r="H629" s="88"/>
      <c r="I629" s="89"/>
      <c r="J629" s="47" t="str">
        <f>IF(D629="","",VLOOKUP(D629,PPRA!C:E,3,0))</f>
        <v/>
      </c>
      <c r="N629" s="47" t="str">
        <f t="shared" si="9"/>
        <v/>
      </c>
    </row>
    <row r="630" spans="3:14" ht="30" customHeight="1" x14ac:dyDescent="0.25">
      <c r="C630" s="87"/>
      <c r="D630" s="88"/>
      <c r="E630" s="88"/>
      <c r="F630" s="88" t="str">
        <f>IF(E630="","",VLOOKUP(E630,CAD_FUNC!$C$6:$E$106,3,FALSE))</f>
        <v/>
      </c>
      <c r="G630" s="88"/>
      <c r="H630" s="88"/>
      <c r="I630" s="89"/>
      <c r="J630" s="47" t="str">
        <f>IF(D630="","",VLOOKUP(D630,PPRA!C:E,3,0))</f>
        <v/>
      </c>
      <c r="N630" s="47" t="str">
        <f t="shared" si="9"/>
        <v/>
      </c>
    </row>
    <row r="631" spans="3:14" ht="30" customHeight="1" x14ac:dyDescent="0.25">
      <c r="C631" s="87"/>
      <c r="D631" s="88"/>
      <c r="E631" s="88"/>
      <c r="F631" s="88" t="str">
        <f>IF(E631="","",VLOOKUP(E631,CAD_FUNC!$C$6:$E$106,3,FALSE))</f>
        <v/>
      </c>
      <c r="G631" s="88"/>
      <c r="H631" s="88"/>
      <c r="I631" s="89"/>
      <c r="J631" s="47" t="str">
        <f>IF(D631="","",VLOOKUP(D631,PPRA!C:E,3,0))</f>
        <v/>
      </c>
      <c r="N631" s="47" t="str">
        <f t="shared" si="9"/>
        <v/>
      </c>
    </row>
    <row r="632" spans="3:14" ht="30" customHeight="1" x14ac:dyDescent="0.25">
      <c r="C632" s="87"/>
      <c r="D632" s="88"/>
      <c r="E632" s="88"/>
      <c r="F632" s="88" t="str">
        <f>IF(E632="","",VLOOKUP(E632,CAD_FUNC!$C$6:$E$106,3,FALSE))</f>
        <v/>
      </c>
      <c r="G632" s="88"/>
      <c r="H632" s="88"/>
      <c r="I632" s="89"/>
      <c r="J632" s="47" t="str">
        <f>IF(D632="","",VLOOKUP(D632,PPRA!C:E,3,0))</f>
        <v/>
      </c>
      <c r="N632" s="47" t="str">
        <f t="shared" si="9"/>
        <v/>
      </c>
    </row>
    <row r="633" spans="3:14" ht="30" customHeight="1" x14ac:dyDescent="0.25">
      <c r="C633" s="87"/>
      <c r="D633" s="88"/>
      <c r="E633" s="88"/>
      <c r="F633" s="88" t="str">
        <f>IF(E633="","",VLOOKUP(E633,CAD_FUNC!$C$6:$E$106,3,FALSE))</f>
        <v/>
      </c>
      <c r="G633" s="88"/>
      <c r="H633" s="88"/>
      <c r="I633" s="89"/>
      <c r="J633" s="47" t="str">
        <f>IF(D633="","",VLOOKUP(D633,PPRA!C:E,3,0))</f>
        <v/>
      </c>
      <c r="N633" s="47" t="str">
        <f t="shared" si="9"/>
        <v/>
      </c>
    </row>
    <row r="634" spans="3:14" ht="30" customHeight="1" x14ac:dyDescent="0.25">
      <c r="C634" s="87"/>
      <c r="D634" s="88"/>
      <c r="E634" s="88"/>
      <c r="F634" s="88" t="str">
        <f>IF(E634="","",VLOOKUP(E634,CAD_FUNC!$C$6:$E$106,3,FALSE))</f>
        <v/>
      </c>
      <c r="G634" s="88"/>
      <c r="H634" s="88"/>
      <c r="I634" s="89"/>
      <c r="J634" s="47" t="str">
        <f>IF(D634="","",VLOOKUP(D634,PPRA!C:E,3,0))</f>
        <v/>
      </c>
      <c r="N634" s="47" t="str">
        <f t="shared" si="9"/>
        <v/>
      </c>
    </row>
    <row r="635" spans="3:14" ht="30" customHeight="1" x14ac:dyDescent="0.25">
      <c r="C635" s="87"/>
      <c r="D635" s="88"/>
      <c r="E635" s="88"/>
      <c r="F635" s="88" t="str">
        <f>IF(E635="","",VLOOKUP(E635,CAD_FUNC!$C$6:$E$106,3,FALSE))</f>
        <v/>
      </c>
      <c r="G635" s="88"/>
      <c r="H635" s="88"/>
      <c r="I635" s="89"/>
      <c r="J635" s="47" t="str">
        <f>IF(D635="","",VLOOKUP(D635,PPRA!C:E,3,0))</f>
        <v/>
      </c>
      <c r="N635" s="47" t="str">
        <f t="shared" si="9"/>
        <v/>
      </c>
    </row>
    <row r="636" spans="3:14" ht="30" customHeight="1" x14ac:dyDescent="0.25">
      <c r="C636" s="87"/>
      <c r="D636" s="88"/>
      <c r="E636" s="88"/>
      <c r="F636" s="88" t="str">
        <f>IF(E636="","",VLOOKUP(E636,CAD_FUNC!$C$6:$E$106,3,FALSE))</f>
        <v/>
      </c>
      <c r="G636" s="88"/>
      <c r="H636" s="88"/>
      <c r="I636" s="89"/>
      <c r="J636" s="47" t="str">
        <f>IF(D636="","",VLOOKUP(D636,PPRA!C:E,3,0))</f>
        <v/>
      </c>
      <c r="N636" s="47" t="str">
        <f t="shared" si="9"/>
        <v/>
      </c>
    </row>
    <row r="637" spans="3:14" ht="30" customHeight="1" x14ac:dyDescent="0.25">
      <c r="C637" s="87"/>
      <c r="D637" s="88"/>
      <c r="E637" s="88"/>
      <c r="F637" s="88" t="str">
        <f>IF(E637="","",VLOOKUP(E637,CAD_FUNC!$C$6:$E$106,3,FALSE))</f>
        <v/>
      </c>
      <c r="G637" s="88"/>
      <c r="H637" s="88"/>
      <c r="I637" s="89"/>
      <c r="J637" s="47" t="str">
        <f>IF(D637="","",VLOOKUP(D637,PPRA!C:E,3,0))</f>
        <v/>
      </c>
      <c r="N637" s="47" t="str">
        <f t="shared" si="9"/>
        <v/>
      </c>
    </row>
    <row r="638" spans="3:14" ht="30" customHeight="1" x14ac:dyDescent="0.25">
      <c r="C638" s="87"/>
      <c r="D638" s="88"/>
      <c r="E638" s="88"/>
      <c r="F638" s="88" t="str">
        <f>IF(E638="","",VLOOKUP(E638,CAD_FUNC!$C$6:$E$106,3,FALSE))</f>
        <v/>
      </c>
      <c r="G638" s="88"/>
      <c r="H638" s="88"/>
      <c r="I638" s="89"/>
      <c r="J638" s="47" t="str">
        <f>IF(D638="","",VLOOKUP(D638,PPRA!C:E,3,0))</f>
        <v/>
      </c>
      <c r="N638" s="47" t="str">
        <f t="shared" si="9"/>
        <v/>
      </c>
    </row>
    <row r="639" spans="3:14" ht="30" customHeight="1" x14ac:dyDescent="0.25">
      <c r="C639" s="87"/>
      <c r="D639" s="88"/>
      <c r="E639" s="88"/>
      <c r="F639" s="88" t="str">
        <f>IF(E639="","",VLOOKUP(E639,CAD_FUNC!$C$6:$E$106,3,FALSE))</f>
        <v/>
      </c>
      <c r="G639" s="88"/>
      <c r="H639" s="88"/>
      <c r="I639" s="89"/>
      <c r="J639" s="47" t="str">
        <f>IF(D639="","",VLOOKUP(D639,PPRA!C:E,3,0))</f>
        <v/>
      </c>
      <c r="N639" s="47" t="str">
        <f t="shared" si="9"/>
        <v/>
      </c>
    </row>
    <row r="640" spans="3:14" ht="30" customHeight="1" x14ac:dyDescent="0.25">
      <c r="C640" s="87"/>
      <c r="D640" s="88"/>
      <c r="E640" s="88"/>
      <c r="F640" s="88" t="str">
        <f>IF(E640="","",VLOOKUP(E640,CAD_FUNC!$C$6:$E$106,3,FALSE))</f>
        <v/>
      </c>
      <c r="G640" s="88"/>
      <c r="H640" s="88"/>
      <c r="I640" s="89"/>
      <c r="J640" s="47" t="str">
        <f>IF(D640="","",VLOOKUP(D640,PPRA!C:E,3,0))</f>
        <v/>
      </c>
      <c r="N640" s="47" t="str">
        <f t="shared" si="9"/>
        <v/>
      </c>
    </row>
    <row r="641" spans="3:14" ht="30" customHeight="1" x14ac:dyDescent="0.25">
      <c r="C641" s="87"/>
      <c r="D641" s="88"/>
      <c r="E641" s="88"/>
      <c r="F641" s="88" t="str">
        <f>IF(E641="","",VLOOKUP(E641,CAD_FUNC!$C$6:$E$106,3,FALSE))</f>
        <v/>
      </c>
      <c r="G641" s="88"/>
      <c r="H641" s="88"/>
      <c r="I641" s="89"/>
      <c r="J641" s="47" t="str">
        <f>IF(D641="","",VLOOKUP(D641,PPRA!C:E,3,0))</f>
        <v/>
      </c>
      <c r="N641" s="47" t="str">
        <f t="shared" si="9"/>
        <v/>
      </c>
    </row>
    <row r="642" spans="3:14" ht="30" customHeight="1" x14ac:dyDescent="0.25">
      <c r="C642" s="87"/>
      <c r="D642" s="88"/>
      <c r="E642" s="88"/>
      <c r="F642" s="88" t="str">
        <f>IF(E642="","",VLOOKUP(E642,CAD_FUNC!$C$6:$E$106,3,FALSE))</f>
        <v/>
      </c>
      <c r="G642" s="88"/>
      <c r="H642" s="88"/>
      <c r="I642" s="89"/>
      <c r="J642" s="47" t="str">
        <f>IF(D642="","",VLOOKUP(D642,PPRA!C:E,3,0))</f>
        <v/>
      </c>
      <c r="N642" s="47" t="str">
        <f t="shared" si="9"/>
        <v/>
      </c>
    </row>
    <row r="643" spans="3:14" ht="30" customHeight="1" x14ac:dyDescent="0.25">
      <c r="C643" s="87"/>
      <c r="D643" s="88"/>
      <c r="E643" s="88"/>
      <c r="F643" s="88" t="str">
        <f>IF(E643="","",VLOOKUP(E643,CAD_FUNC!$C$6:$E$106,3,FALSE))</f>
        <v/>
      </c>
      <c r="G643" s="88"/>
      <c r="H643" s="88"/>
      <c r="I643" s="89"/>
      <c r="J643" s="47" t="str">
        <f>IF(D643="","",VLOOKUP(D643,PPRA!C:E,3,0))</f>
        <v/>
      </c>
      <c r="N643" s="47" t="str">
        <f t="shared" si="9"/>
        <v/>
      </c>
    </row>
    <row r="644" spans="3:14" ht="30" customHeight="1" x14ac:dyDescent="0.25">
      <c r="C644" s="87"/>
      <c r="D644" s="88"/>
      <c r="E644" s="88"/>
      <c r="F644" s="88" t="str">
        <f>IF(E644="","",VLOOKUP(E644,CAD_FUNC!$C$6:$E$106,3,FALSE))</f>
        <v/>
      </c>
      <c r="G644" s="88"/>
      <c r="H644" s="88"/>
      <c r="I644" s="89"/>
      <c r="J644" s="47" t="str">
        <f>IF(D644="","",VLOOKUP(D644,PPRA!C:E,3,0))</f>
        <v/>
      </c>
      <c r="N644" s="47" t="str">
        <f t="shared" si="9"/>
        <v/>
      </c>
    </row>
    <row r="645" spans="3:14" ht="30" customHeight="1" x14ac:dyDescent="0.25">
      <c r="C645" s="87"/>
      <c r="D645" s="88"/>
      <c r="E645" s="88"/>
      <c r="F645" s="88" t="str">
        <f>IF(E645="","",VLOOKUP(E645,CAD_FUNC!$C$6:$E$106,3,FALSE))</f>
        <v/>
      </c>
      <c r="G645" s="88"/>
      <c r="H645" s="88"/>
      <c r="I645" s="89"/>
      <c r="J645" s="47" t="str">
        <f>IF(D645="","",VLOOKUP(D645,PPRA!C:E,3,0))</f>
        <v/>
      </c>
      <c r="N645" s="47" t="str">
        <f t="shared" si="9"/>
        <v/>
      </c>
    </row>
    <row r="646" spans="3:14" ht="30" customHeight="1" x14ac:dyDescent="0.25">
      <c r="C646" s="87"/>
      <c r="D646" s="88"/>
      <c r="E646" s="88"/>
      <c r="F646" s="88" t="str">
        <f>IF(E646="","",VLOOKUP(E646,CAD_FUNC!$C$6:$E$106,3,FALSE))</f>
        <v/>
      </c>
      <c r="G646" s="88"/>
      <c r="H646" s="88"/>
      <c r="I646" s="89"/>
      <c r="J646" s="47" t="str">
        <f>IF(D646="","",VLOOKUP(D646,PPRA!C:E,3,0))</f>
        <v/>
      </c>
      <c r="N646" s="47" t="str">
        <f t="shared" si="9"/>
        <v/>
      </c>
    </row>
    <row r="647" spans="3:14" ht="30" customHeight="1" x14ac:dyDescent="0.25">
      <c r="C647" s="87"/>
      <c r="D647" s="88"/>
      <c r="E647" s="88"/>
      <c r="F647" s="88" t="str">
        <f>IF(E647="","",VLOOKUP(E647,CAD_FUNC!$C$6:$E$106,3,FALSE))</f>
        <v/>
      </c>
      <c r="G647" s="88"/>
      <c r="H647" s="88"/>
      <c r="I647" s="89"/>
      <c r="J647" s="47" t="str">
        <f>IF(D647="","",VLOOKUP(D647,PPRA!C:E,3,0))</f>
        <v/>
      </c>
      <c r="N647" s="47" t="str">
        <f t="shared" ref="N647:N710" si="10">IF(C647="","",VLOOKUP(MONTH(C647),$K$6:$L$17,2,FALSE))</f>
        <v/>
      </c>
    </row>
    <row r="648" spans="3:14" ht="30" customHeight="1" x14ac:dyDescent="0.25">
      <c r="C648" s="87"/>
      <c r="D648" s="88"/>
      <c r="E648" s="88"/>
      <c r="F648" s="88" t="str">
        <f>IF(E648="","",VLOOKUP(E648,CAD_FUNC!$C$6:$E$106,3,FALSE))</f>
        <v/>
      </c>
      <c r="G648" s="88"/>
      <c r="H648" s="88"/>
      <c r="I648" s="89"/>
      <c r="J648" s="47" t="str">
        <f>IF(D648="","",VLOOKUP(D648,PPRA!C:E,3,0))</f>
        <v/>
      </c>
      <c r="N648" s="47" t="str">
        <f t="shared" si="10"/>
        <v/>
      </c>
    </row>
    <row r="649" spans="3:14" ht="30" customHeight="1" x14ac:dyDescent="0.25">
      <c r="C649" s="87"/>
      <c r="D649" s="88"/>
      <c r="E649" s="88"/>
      <c r="F649" s="88" t="str">
        <f>IF(E649="","",VLOOKUP(E649,CAD_FUNC!$C$6:$E$106,3,FALSE))</f>
        <v/>
      </c>
      <c r="G649" s="88"/>
      <c r="H649" s="88"/>
      <c r="I649" s="89"/>
      <c r="J649" s="47" t="str">
        <f>IF(D649="","",VLOOKUP(D649,PPRA!C:E,3,0))</f>
        <v/>
      </c>
      <c r="N649" s="47" t="str">
        <f t="shared" si="10"/>
        <v/>
      </c>
    </row>
    <row r="650" spans="3:14" ht="30" customHeight="1" x14ac:dyDescent="0.25">
      <c r="C650" s="87"/>
      <c r="D650" s="88"/>
      <c r="E650" s="88"/>
      <c r="F650" s="88" t="str">
        <f>IF(E650="","",VLOOKUP(E650,CAD_FUNC!$C$6:$E$106,3,FALSE))</f>
        <v/>
      </c>
      <c r="G650" s="88"/>
      <c r="H650" s="88"/>
      <c r="I650" s="89"/>
      <c r="J650" s="47" t="str">
        <f>IF(D650="","",VLOOKUP(D650,PPRA!C:E,3,0))</f>
        <v/>
      </c>
      <c r="N650" s="47" t="str">
        <f t="shared" si="10"/>
        <v/>
      </c>
    </row>
    <row r="651" spans="3:14" ht="30" customHeight="1" x14ac:dyDescent="0.25">
      <c r="C651" s="87"/>
      <c r="D651" s="88"/>
      <c r="E651" s="88"/>
      <c r="F651" s="88" t="str">
        <f>IF(E651="","",VLOOKUP(E651,CAD_FUNC!$C$6:$E$106,3,FALSE))</f>
        <v/>
      </c>
      <c r="G651" s="88"/>
      <c r="H651" s="88"/>
      <c r="I651" s="89"/>
      <c r="J651" s="47" t="str">
        <f>IF(D651="","",VLOOKUP(D651,PPRA!C:E,3,0))</f>
        <v/>
      </c>
      <c r="N651" s="47" t="str">
        <f t="shared" si="10"/>
        <v/>
      </c>
    </row>
    <row r="652" spans="3:14" ht="30" customHeight="1" x14ac:dyDescent="0.25">
      <c r="C652" s="87"/>
      <c r="D652" s="88"/>
      <c r="E652" s="88"/>
      <c r="F652" s="88" t="str">
        <f>IF(E652="","",VLOOKUP(E652,CAD_FUNC!$C$6:$E$106,3,FALSE))</f>
        <v/>
      </c>
      <c r="G652" s="88"/>
      <c r="H652" s="88"/>
      <c r="I652" s="89"/>
      <c r="J652" s="47" t="str">
        <f>IF(D652="","",VLOOKUP(D652,PPRA!C:E,3,0))</f>
        <v/>
      </c>
      <c r="N652" s="47" t="str">
        <f t="shared" si="10"/>
        <v/>
      </c>
    </row>
    <row r="653" spans="3:14" ht="30" customHeight="1" x14ac:dyDescent="0.25">
      <c r="C653" s="87"/>
      <c r="D653" s="88"/>
      <c r="E653" s="88"/>
      <c r="F653" s="88" t="str">
        <f>IF(E653="","",VLOOKUP(E653,CAD_FUNC!$C$6:$E$106,3,FALSE))</f>
        <v/>
      </c>
      <c r="G653" s="88"/>
      <c r="H653" s="88"/>
      <c r="I653" s="89"/>
      <c r="J653" s="47" t="str">
        <f>IF(D653="","",VLOOKUP(D653,PPRA!C:E,3,0))</f>
        <v/>
      </c>
      <c r="N653" s="47" t="str">
        <f t="shared" si="10"/>
        <v/>
      </c>
    </row>
    <row r="654" spans="3:14" ht="30" customHeight="1" x14ac:dyDescent="0.25">
      <c r="C654" s="87"/>
      <c r="D654" s="88"/>
      <c r="E654" s="88"/>
      <c r="F654" s="88" t="str">
        <f>IF(E654="","",VLOOKUP(E654,CAD_FUNC!$C$6:$E$106,3,FALSE))</f>
        <v/>
      </c>
      <c r="G654" s="88"/>
      <c r="H654" s="88"/>
      <c r="I654" s="89"/>
      <c r="J654" s="47" t="str">
        <f>IF(D654="","",VLOOKUP(D654,PPRA!C:E,3,0))</f>
        <v/>
      </c>
      <c r="N654" s="47" t="str">
        <f t="shared" si="10"/>
        <v/>
      </c>
    </row>
    <row r="655" spans="3:14" ht="30" customHeight="1" x14ac:dyDescent="0.25">
      <c r="C655" s="87"/>
      <c r="D655" s="88"/>
      <c r="E655" s="88"/>
      <c r="F655" s="88" t="str">
        <f>IF(E655="","",VLOOKUP(E655,CAD_FUNC!$C$6:$E$106,3,FALSE))</f>
        <v/>
      </c>
      <c r="G655" s="88"/>
      <c r="H655" s="88"/>
      <c r="I655" s="89"/>
      <c r="J655" s="47" t="str">
        <f>IF(D655="","",VLOOKUP(D655,PPRA!C:E,3,0))</f>
        <v/>
      </c>
      <c r="N655" s="47" t="str">
        <f t="shared" si="10"/>
        <v/>
      </c>
    </row>
    <row r="656" spans="3:14" ht="30" customHeight="1" x14ac:dyDescent="0.25">
      <c r="C656" s="87"/>
      <c r="D656" s="88"/>
      <c r="E656" s="88"/>
      <c r="F656" s="88" t="str">
        <f>IF(E656="","",VLOOKUP(E656,CAD_FUNC!$C$6:$E$106,3,FALSE))</f>
        <v/>
      </c>
      <c r="G656" s="88"/>
      <c r="H656" s="88"/>
      <c r="I656" s="89"/>
      <c r="J656" s="47" t="str">
        <f>IF(D656="","",VLOOKUP(D656,PPRA!C:E,3,0))</f>
        <v/>
      </c>
      <c r="N656" s="47" t="str">
        <f t="shared" si="10"/>
        <v/>
      </c>
    </row>
    <row r="657" spans="3:14" ht="30" customHeight="1" x14ac:dyDescent="0.25">
      <c r="C657" s="87"/>
      <c r="D657" s="88"/>
      <c r="E657" s="88"/>
      <c r="F657" s="88" t="str">
        <f>IF(E657="","",VLOOKUP(E657,CAD_FUNC!$C$6:$E$106,3,FALSE))</f>
        <v/>
      </c>
      <c r="G657" s="88"/>
      <c r="H657" s="88"/>
      <c r="I657" s="89"/>
      <c r="J657" s="47" t="str">
        <f>IF(D657="","",VLOOKUP(D657,PPRA!C:E,3,0))</f>
        <v/>
      </c>
      <c r="N657" s="47" t="str">
        <f t="shared" si="10"/>
        <v/>
      </c>
    </row>
    <row r="658" spans="3:14" ht="30" customHeight="1" x14ac:dyDescent="0.25">
      <c r="C658" s="87"/>
      <c r="D658" s="88"/>
      <c r="E658" s="88"/>
      <c r="F658" s="88" t="str">
        <f>IF(E658="","",VLOOKUP(E658,CAD_FUNC!$C$6:$E$106,3,FALSE))</f>
        <v/>
      </c>
      <c r="G658" s="88"/>
      <c r="H658" s="88"/>
      <c r="I658" s="89"/>
      <c r="J658" s="47" t="str">
        <f>IF(D658="","",VLOOKUP(D658,PPRA!C:E,3,0))</f>
        <v/>
      </c>
      <c r="N658" s="47" t="str">
        <f t="shared" si="10"/>
        <v/>
      </c>
    </row>
    <row r="659" spans="3:14" ht="30" customHeight="1" x14ac:dyDescent="0.25">
      <c r="C659" s="87"/>
      <c r="D659" s="88"/>
      <c r="E659" s="88"/>
      <c r="F659" s="88" t="str">
        <f>IF(E659="","",VLOOKUP(E659,CAD_FUNC!$C$6:$E$106,3,FALSE))</f>
        <v/>
      </c>
      <c r="G659" s="88"/>
      <c r="H659" s="88"/>
      <c r="I659" s="89"/>
      <c r="J659" s="47" t="str">
        <f>IF(D659="","",VLOOKUP(D659,PPRA!C:E,3,0))</f>
        <v/>
      </c>
      <c r="N659" s="47" t="str">
        <f t="shared" si="10"/>
        <v/>
      </c>
    </row>
    <row r="660" spans="3:14" ht="30" customHeight="1" x14ac:dyDescent="0.25">
      <c r="C660" s="87"/>
      <c r="D660" s="88"/>
      <c r="E660" s="88"/>
      <c r="F660" s="88" t="str">
        <f>IF(E660="","",VLOOKUP(E660,CAD_FUNC!$C$6:$E$106,3,FALSE))</f>
        <v/>
      </c>
      <c r="G660" s="88"/>
      <c r="H660" s="88"/>
      <c r="I660" s="89"/>
      <c r="J660" s="47" t="str">
        <f>IF(D660="","",VLOOKUP(D660,PPRA!C:E,3,0))</f>
        <v/>
      </c>
      <c r="N660" s="47" t="str">
        <f t="shared" si="10"/>
        <v/>
      </c>
    </row>
    <row r="661" spans="3:14" ht="30" customHeight="1" x14ac:dyDescent="0.25">
      <c r="C661" s="87"/>
      <c r="D661" s="88"/>
      <c r="E661" s="88"/>
      <c r="F661" s="88" t="str">
        <f>IF(E661="","",VLOOKUP(E661,CAD_FUNC!$C$6:$E$106,3,FALSE))</f>
        <v/>
      </c>
      <c r="G661" s="88"/>
      <c r="H661" s="88"/>
      <c r="I661" s="89"/>
      <c r="J661" s="47" t="str">
        <f>IF(D661="","",VLOOKUP(D661,PPRA!C:E,3,0))</f>
        <v/>
      </c>
      <c r="N661" s="47" t="str">
        <f t="shared" si="10"/>
        <v/>
      </c>
    </row>
    <row r="662" spans="3:14" ht="30" customHeight="1" x14ac:dyDescent="0.25">
      <c r="C662" s="87"/>
      <c r="D662" s="88"/>
      <c r="E662" s="88"/>
      <c r="F662" s="88" t="str">
        <f>IF(E662="","",VLOOKUP(E662,CAD_FUNC!$C$6:$E$106,3,FALSE))</f>
        <v/>
      </c>
      <c r="G662" s="88"/>
      <c r="H662" s="88"/>
      <c r="I662" s="89"/>
      <c r="J662" s="47" t="str">
        <f>IF(D662="","",VLOOKUP(D662,PPRA!C:E,3,0))</f>
        <v/>
      </c>
      <c r="N662" s="47" t="str">
        <f t="shared" si="10"/>
        <v/>
      </c>
    </row>
    <row r="663" spans="3:14" ht="30" customHeight="1" x14ac:dyDescent="0.25">
      <c r="C663" s="87"/>
      <c r="D663" s="88"/>
      <c r="E663" s="88"/>
      <c r="F663" s="88" t="str">
        <f>IF(E663="","",VLOOKUP(E663,CAD_FUNC!$C$6:$E$106,3,FALSE))</f>
        <v/>
      </c>
      <c r="G663" s="88"/>
      <c r="H663" s="88"/>
      <c r="I663" s="89"/>
      <c r="J663" s="47" t="str">
        <f>IF(D663="","",VLOOKUP(D663,PPRA!C:E,3,0))</f>
        <v/>
      </c>
      <c r="N663" s="47" t="str">
        <f t="shared" si="10"/>
        <v/>
      </c>
    </row>
    <row r="664" spans="3:14" ht="30" customHeight="1" x14ac:dyDescent="0.25">
      <c r="C664" s="87"/>
      <c r="D664" s="88"/>
      <c r="E664" s="88"/>
      <c r="F664" s="88" t="str">
        <f>IF(E664="","",VLOOKUP(E664,CAD_FUNC!$C$6:$E$106,3,FALSE))</f>
        <v/>
      </c>
      <c r="G664" s="88"/>
      <c r="H664" s="88"/>
      <c r="I664" s="89"/>
      <c r="J664" s="47" t="str">
        <f>IF(D664="","",VLOOKUP(D664,PPRA!C:E,3,0))</f>
        <v/>
      </c>
      <c r="N664" s="47" t="str">
        <f t="shared" si="10"/>
        <v/>
      </c>
    </row>
    <row r="665" spans="3:14" ht="30" customHeight="1" x14ac:dyDescent="0.25">
      <c r="C665" s="87"/>
      <c r="D665" s="88"/>
      <c r="E665" s="88"/>
      <c r="F665" s="88" t="str">
        <f>IF(E665="","",VLOOKUP(E665,CAD_FUNC!$C$6:$E$106,3,FALSE))</f>
        <v/>
      </c>
      <c r="G665" s="88"/>
      <c r="H665" s="88"/>
      <c r="I665" s="89"/>
      <c r="J665" s="47" t="str">
        <f>IF(D665="","",VLOOKUP(D665,PPRA!C:E,3,0))</f>
        <v/>
      </c>
      <c r="N665" s="47" t="str">
        <f t="shared" si="10"/>
        <v/>
      </c>
    </row>
    <row r="666" spans="3:14" ht="30" customHeight="1" x14ac:dyDescent="0.25">
      <c r="C666" s="87"/>
      <c r="D666" s="88"/>
      <c r="E666" s="88"/>
      <c r="F666" s="88" t="str">
        <f>IF(E666="","",VLOOKUP(E666,CAD_FUNC!$C$6:$E$106,3,FALSE))</f>
        <v/>
      </c>
      <c r="G666" s="88"/>
      <c r="H666" s="88"/>
      <c r="I666" s="89"/>
      <c r="J666" s="47" t="str">
        <f>IF(D666="","",VLOOKUP(D666,PPRA!C:E,3,0))</f>
        <v/>
      </c>
      <c r="N666" s="47" t="str">
        <f t="shared" si="10"/>
        <v/>
      </c>
    </row>
    <row r="667" spans="3:14" ht="30" customHeight="1" x14ac:dyDescent="0.25">
      <c r="C667" s="87"/>
      <c r="D667" s="88"/>
      <c r="E667" s="88"/>
      <c r="F667" s="88" t="str">
        <f>IF(E667="","",VLOOKUP(E667,CAD_FUNC!$C$6:$E$106,3,FALSE))</f>
        <v/>
      </c>
      <c r="G667" s="88"/>
      <c r="H667" s="88"/>
      <c r="I667" s="89"/>
      <c r="J667" s="47" t="str">
        <f>IF(D667="","",VLOOKUP(D667,PPRA!C:E,3,0))</f>
        <v/>
      </c>
      <c r="N667" s="47" t="str">
        <f t="shared" si="10"/>
        <v/>
      </c>
    </row>
    <row r="668" spans="3:14" ht="30" customHeight="1" x14ac:dyDescent="0.25">
      <c r="C668" s="87"/>
      <c r="D668" s="88"/>
      <c r="E668" s="88"/>
      <c r="F668" s="88" t="str">
        <f>IF(E668="","",VLOOKUP(E668,CAD_FUNC!$C$6:$E$106,3,FALSE))</f>
        <v/>
      </c>
      <c r="G668" s="88"/>
      <c r="H668" s="88"/>
      <c r="I668" s="89"/>
      <c r="J668" s="47" t="str">
        <f>IF(D668="","",VLOOKUP(D668,PPRA!C:E,3,0))</f>
        <v/>
      </c>
      <c r="N668" s="47" t="str">
        <f t="shared" si="10"/>
        <v/>
      </c>
    </row>
    <row r="669" spans="3:14" ht="30" customHeight="1" x14ac:dyDescent="0.25">
      <c r="C669" s="87"/>
      <c r="D669" s="88"/>
      <c r="E669" s="88"/>
      <c r="F669" s="88" t="str">
        <f>IF(E669="","",VLOOKUP(E669,CAD_FUNC!$C$6:$E$106,3,FALSE))</f>
        <v/>
      </c>
      <c r="G669" s="88"/>
      <c r="H669" s="88"/>
      <c r="I669" s="89"/>
      <c r="J669" s="47" t="str">
        <f>IF(D669="","",VLOOKUP(D669,PPRA!C:E,3,0))</f>
        <v/>
      </c>
      <c r="N669" s="47" t="str">
        <f t="shared" si="10"/>
        <v/>
      </c>
    </row>
    <row r="670" spans="3:14" ht="30" customHeight="1" x14ac:dyDescent="0.25">
      <c r="C670" s="87"/>
      <c r="D670" s="88"/>
      <c r="E670" s="88"/>
      <c r="F670" s="88" t="str">
        <f>IF(E670="","",VLOOKUP(E670,CAD_FUNC!$C$6:$E$106,3,FALSE))</f>
        <v/>
      </c>
      <c r="G670" s="88"/>
      <c r="H670" s="88"/>
      <c r="I670" s="89"/>
      <c r="J670" s="47" t="str">
        <f>IF(D670="","",VLOOKUP(D670,PPRA!C:E,3,0))</f>
        <v/>
      </c>
      <c r="N670" s="47" t="str">
        <f t="shared" si="10"/>
        <v/>
      </c>
    </row>
    <row r="671" spans="3:14" ht="30" customHeight="1" x14ac:dyDescent="0.25">
      <c r="C671" s="87"/>
      <c r="D671" s="88"/>
      <c r="E671" s="88"/>
      <c r="F671" s="88" t="str">
        <f>IF(E671="","",VLOOKUP(E671,CAD_FUNC!$C$6:$E$106,3,FALSE))</f>
        <v/>
      </c>
      <c r="G671" s="88"/>
      <c r="H671" s="88"/>
      <c r="I671" s="89"/>
      <c r="J671" s="47" t="str">
        <f>IF(D671="","",VLOOKUP(D671,PPRA!C:E,3,0))</f>
        <v/>
      </c>
      <c r="N671" s="47" t="str">
        <f t="shared" si="10"/>
        <v/>
      </c>
    </row>
    <row r="672" spans="3:14" ht="30" customHeight="1" x14ac:dyDescent="0.25">
      <c r="C672" s="87"/>
      <c r="D672" s="88"/>
      <c r="E672" s="88"/>
      <c r="F672" s="88" t="str">
        <f>IF(E672="","",VLOOKUP(E672,CAD_FUNC!$C$6:$E$106,3,FALSE))</f>
        <v/>
      </c>
      <c r="G672" s="88"/>
      <c r="H672" s="88"/>
      <c r="I672" s="89"/>
      <c r="J672" s="47" t="str">
        <f>IF(D672="","",VLOOKUP(D672,PPRA!C:E,3,0))</f>
        <v/>
      </c>
      <c r="N672" s="47" t="str">
        <f t="shared" si="10"/>
        <v/>
      </c>
    </row>
    <row r="673" spans="3:14" ht="30" customHeight="1" x14ac:dyDescent="0.25">
      <c r="C673" s="87"/>
      <c r="D673" s="88"/>
      <c r="E673" s="88"/>
      <c r="F673" s="88" t="str">
        <f>IF(E673="","",VLOOKUP(E673,CAD_FUNC!$C$6:$E$106,3,FALSE))</f>
        <v/>
      </c>
      <c r="G673" s="88"/>
      <c r="H673" s="88"/>
      <c r="I673" s="89"/>
      <c r="J673" s="47" t="str">
        <f>IF(D673="","",VLOOKUP(D673,PPRA!C:E,3,0))</f>
        <v/>
      </c>
      <c r="N673" s="47" t="str">
        <f t="shared" si="10"/>
        <v/>
      </c>
    </row>
    <row r="674" spans="3:14" ht="30" customHeight="1" x14ac:dyDescent="0.25">
      <c r="C674" s="87"/>
      <c r="D674" s="88"/>
      <c r="E674" s="88"/>
      <c r="F674" s="88" t="str">
        <f>IF(E674="","",VLOOKUP(E674,CAD_FUNC!$C$6:$E$106,3,FALSE))</f>
        <v/>
      </c>
      <c r="G674" s="88"/>
      <c r="H674" s="88"/>
      <c r="I674" s="89"/>
      <c r="J674" s="47" t="str">
        <f>IF(D674="","",VLOOKUP(D674,PPRA!C:E,3,0))</f>
        <v/>
      </c>
      <c r="N674" s="47" t="str">
        <f t="shared" si="10"/>
        <v/>
      </c>
    </row>
    <row r="675" spans="3:14" ht="30" customHeight="1" x14ac:dyDescent="0.25">
      <c r="C675" s="87"/>
      <c r="D675" s="88"/>
      <c r="E675" s="88"/>
      <c r="F675" s="88" t="str">
        <f>IF(E675="","",VLOOKUP(E675,CAD_FUNC!$C$6:$E$106,3,FALSE))</f>
        <v/>
      </c>
      <c r="G675" s="88"/>
      <c r="H675" s="88"/>
      <c r="I675" s="89"/>
      <c r="J675" s="47" t="str">
        <f>IF(D675="","",VLOOKUP(D675,PPRA!C:E,3,0))</f>
        <v/>
      </c>
      <c r="N675" s="47" t="str">
        <f t="shared" si="10"/>
        <v/>
      </c>
    </row>
    <row r="676" spans="3:14" ht="30" customHeight="1" x14ac:dyDescent="0.25">
      <c r="C676" s="87"/>
      <c r="D676" s="88"/>
      <c r="E676" s="88"/>
      <c r="F676" s="88" t="str">
        <f>IF(E676="","",VLOOKUP(E676,CAD_FUNC!$C$6:$E$106,3,FALSE))</f>
        <v/>
      </c>
      <c r="G676" s="88"/>
      <c r="H676" s="88"/>
      <c r="I676" s="89"/>
      <c r="J676" s="47" t="str">
        <f>IF(D676="","",VLOOKUP(D676,PPRA!C:E,3,0))</f>
        <v/>
      </c>
      <c r="N676" s="47" t="str">
        <f t="shared" si="10"/>
        <v/>
      </c>
    </row>
    <row r="677" spans="3:14" ht="30" customHeight="1" x14ac:dyDescent="0.25">
      <c r="C677" s="87"/>
      <c r="D677" s="88"/>
      <c r="E677" s="88"/>
      <c r="F677" s="88" t="str">
        <f>IF(E677="","",VLOOKUP(E677,CAD_FUNC!$C$6:$E$106,3,FALSE))</f>
        <v/>
      </c>
      <c r="G677" s="88"/>
      <c r="H677" s="88"/>
      <c r="I677" s="89"/>
      <c r="J677" s="47" t="str">
        <f>IF(D677="","",VLOOKUP(D677,PPRA!C:E,3,0))</f>
        <v/>
      </c>
      <c r="N677" s="47" t="str">
        <f t="shared" si="10"/>
        <v/>
      </c>
    </row>
    <row r="678" spans="3:14" ht="30" customHeight="1" x14ac:dyDescent="0.25">
      <c r="C678" s="87"/>
      <c r="D678" s="88"/>
      <c r="E678" s="88"/>
      <c r="F678" s="88" t="str">
        <f>IF(E678="","",VLOOKUP(E678,CAD_FUNC!$C$6:$E$106,3,FALSE))</f>
        <v/>
      </c>
      <c r="G678" s="88"/>
      <c r="H678" s="88"/>
      <c r="I678" s="89"/>
      <c r="J678" s="47" t="str">
        <f>IF(D678="","",VLOOKUP(D678,PPRA!C:E,3,0))</f>
        <v/>
      </c>
      <c r="N678" s="47" t="str">
        <f t="shared" si="10"/>
        <v/>
      </c>
    </row>
    <row r="679" spans="3:14" ht="30" customHeight="1" x14ac:dyDescent="0.25">
      <c r="C679" s="87"/>
      <c r="D679" s="88"/>
      <c r="E679" s="88"/>
      <c r="F679" s="88" t="str">
        <f>IF(E679="","",VLOOKUP(E679,CAD_FUNC!$C$6:$E$106,3,FALSE))</f>
        <v/>
      </c>
      <c r="G679" s="88"/>
      <c r="H679" s="88"/>
      <c r="I679" s="89"/>
      <c r="J679" s="47" t="str">
        <f>IF(D679="","",VLOOKUP(D679,PPRA!C:E,3,0))</f>
        <v/>
      </c>
      <c r="N679" s="47" t="str">
        <f t="shared" si="10"/>
        <v/>
      </c>
    </row>
    <row r="680" spans="3:14" ht="30" customHeight="1" x14ac:dyDescent="0.25">
      <c r="C680" s="87"/>
      <c r="D680" s="88"/>
      <c r="E680" s="88"/>
      <c r="F680" s="88" t="str">
        <f>IF(E680="","",VLOOKUP(E680,CAD_FUNC!$C$6:$E$106,3,FALSE))</f>
        <v/>
      </c>
      <c r="G680" s="88"/>
      <c r="H680" s="88"/>
      <c r="I680" s="89"/>
      <c r="J680" s="47" t="str">
        <f>IF(D680="","",VLOOKUP(D680,PPRA!C:E,3,0))</f>
        <v/>
      </c>
      <c r="N680" s="47" t="str">
        <f t="shared" si="10"/>
        <v/>
      </c>
    </row>
    <row r="681" spans="3:14" ht="30" customHeight="1" x14ac:dyDescent="0.25">
      <c r="C681" s="87"/>
      <c r="D681" s="88"/>
      <c r="E681" s="88"/>
      <c r="F681" s="88" t="str">
        <f>IF(E681="","",VLOOKUP(E681,CAD_FUNC!$C$6:$E$106,3,FALSE))</f>
        <v/>
      </c>
      <c r="G681" s="88"/>
      <c r="H681" s="88"/>
      <c r="I681" s="89"/>
      <c r="J681" s="47" t="str">
        <f>IF(D681="","",VLOOKUP(D681,PPRA!C:E,3,0))</f>
        <v/>
      </c>
      <c r="N681" s="47" t="str">
        <f t="shared" si="10"/>
        <v/>
      </c>
    </row>
    <row r="682" spans="3:14" ht="30" customHeight="1" x14ac:dyDescent="0.25">
      <c r="C682" s="87"/>
      <c r="D682" s="88"/>
      <c r="E682" s="88"/>
      <c r="F682" s="88" t="str">
        <f>IF(E682="","",VLOOKUP(E682,CAD_FUNC!$C$6:$E$106,3,FALSE))</f>
        <v/>
      </c>
      <c r="G682" s="88"/>
      <c r="H682" s="88"/>
      <c r="I682" s="89"/>
      <c r="J682" s="47" t="str">
        <f>IF(D682="","",VLOOKUP(D682,PPRA!C:E,3,0))</f>
        <v/>
      </c>
      <c r="N682" s="47" t="str">
        <f t="shared" si="10"/>
        <v/>
      </c>
    </row>
    <row r="683" spans="3:14" ht="30" customHeight="1" x14ac:dyDescent="0.25">
      <c r="C683" s="87"/>
      <c r="D683" s="88"/>
      <c r="E683" s="88"/>
      <c r="F683" s="88" t="str">
        <f>IF(E683="","",VLOOKUP(E683,CAD_FUNC!$C$6:$E$106,3,FALSE))</f>
        <v/>
      </c>
      <c r="G683" s="88"/>
      <c r="H683" s="88"/>
      <c r="I683" s="89"/>
      <c r="J683" s="47" t="str">
        <f>IF(D683="","",VLOOKUP(D683,PPRA!C:E,3,0))</f>
        <v/>
      </c>
      <c r="N683" s="47" t="str">
        <f t="shared" si="10"/>
        <v/>
      </c>
    </row>
    <row r="684" spans="3:14" ht="30" customHeight="1" x14ac:dyDescent="0.25">
      <c r="C684" s="87"/>
      <c r="D684" s="88"/>
      <c r="E684" s="88"/>
      <c r="F684" s="88" t="str">
        <f>IF(E684="","",VLOOKUP(E684,CAD_FUNC!$C$6:$E$106,3,FALSE))</f>
        <v/>
      </c>
      <c r="G684" s="88"/>
      <c r="H684" s="88"/>
      <c r="I684" s="89"/>
      <c r="J684" s="47" t="str">
        <f>IF(D684="","",VLOOKUP(D684,PPRA!C:E,3,0))</f>
        <v/>
      </c>
      <c r="N684" s="47" t="str">
        <f t="shared" si="10"/>
        <v/>
      </c>
    </row>
    <row r="685" spans="3:14" ht="30" customHeight="1" x14ac:dyDescent="0.25">
      <c r="C685" s="87"/>
      <c r="D685" s="88"/>
      <c r="E685" s="88"/>
      <c r="F685" s="88" t="str">
        <f>IF(E685="","",VLOOKUP(E685,CAD_FUNC!$C$6:$E$106,3,FALSE))</f>
        <v/>
      </c>
      <c r="G685" s="88"/>
      <c r="H685" s="88"/>
      <c r="I685" s="89"/>
      <c r="J685" s="47" t="str">
        <f>IF(D685="","",VLOOKUP(D685,PPRA!C:E,3,0))</f>
        <v/>
      </c>
      <c r="N685" s="47" t="str">
        <f t="shared" si="10"/>
        <v/>
      </c>
    </row>
    <row r="686" spans="3:14" ht="30" customHeight="1" x14ac:dyDescent="0.25">
      <c r="C686" s="87"/>
      <c r="D686" s="88"/>
      <c r="E686" s="88"/>
      <c r="F686" s="88" t="str">
        <f>IF(E686="","",VLOOKUP(E686,CAD_FUNC!$C$6:$E$106,3,FALSE))</f>
        <v/>
      </c>
      <c r="G686" s="88"/>
      <c r="H686" s="88"/>
      <c r="I686" s="89"/>
      <c r="J686" s="47" t="str">
        <f>IF(D686="","",VLOOKUP(D686,PPRA!C:E,3,0))</f>
        <v/>
      </c>
      <c r="N686" s="47" t="str">
        <f t="shared" si="10"/>
        <v/>
      </c>
    </row>
    <row r="687" spans="3:14" ht="30" customHeight="1" x14ac:dyDescent="0.25">
      <c r="C687" s="87"/>
      <c r="D687" s="88"/>
      <c r="E687" s="88"/>
      <c r="F687" s="88" t="str">
        <f>IF(E687="","",VLOOKUP(E687,CAD_FUNC!$C$6:$E$106,3,FALSE))</f>
        <v/>
      </c>
      <c r="G687" s="88"/>
      <c r="H687" s="88"/>
      <c r="I687" s="89"/>
      <c r="J687" s="47" t="str">
        <f>IF(D687="","",VLOOKUP(D687,PPRA!C:E,3,0))</f>
        <v/>
      </c>
      <c r="N687" s="47" t="str">
        <f t="shared" si="10"/>
        <v/>
      </c>
    </row>
    <row r="688" spans="3:14" ht="30" customHeight="1" x14ac:dyDescent="0.25">
      <c r="C688" s="87"/>
      <c r="D688" s="88"/>
      <c r="E688" s="88"/>
      <c r="F688" s="88" t="str">
        <f>IF(E688="","",VLOOKUP(E688,CAD_FUNC!$C$6:$E$106,3,FALSE))</f>
        <v/>
      </c>
      <c r="G688" s="88"/>
      <c r="H688" s="88"/>
      <c r="I688" s="89"/>
      <c r="J688" s="47" t="str">
        <f>IF(D688="","",VLOOKUP(D688,PPRA!C:E,3,0))</f>
        <v/>
      </c>
      <c r="N688" s="47" t="str">
        <f t="shared" si="10"/>
        <v/>
      </c>
    </row>
    <row r="689" spans="3:14" ht="30" customHeight="1" x14ac:dyDescent="0.25">
      <c r="C689" s="87"/>
      <c r="D689" s="88"/>
      <c r="E689" s="88"/>
      <c r="F689" s="88" t="str">
        <f>IF(E689="","",VLOOKUP(E689,CAD_FUNC!$C$6:$E$106,3,FALSE))</f>
        <v/>
      </c>
      <c r="G689" s="88"/>
      <c r="H689" s="88"/>
      <c r="I689" s="89"/>
      <c r="J689" s="47" t="str">
        <f>IF(D689="","",VLOOKUP(D689,PPRA!C:E,3,0))</f>
        <v/>
      </c>
      <c r="N689" s="47" t="str">
        <f t="shared" si="10"/>
        <v/>
      </c>
    </row>
    <row r="690" spans="3:14" ht="30" customHeight="1" x14ac:dyDescent="0.25">
      <c r="C690" s="87"/>
      <c r="D690" s="88"/>
      <c r="E690" s="88"/>
      <c r="F690" s="88" t="str">
        <f>IF(E690="","",VLOOKUP(E690,CAD_FUNC!$C$6:$E$106,3,FALSE))</f>
        <v/>
      </c>
      <c r="G690" s="88"/>
      <c r="H690" s="88"/>
      <c r="I690" s="89"/>
      <c r="J690" s="47" t="str">
        <f>IF(D690="","",VLOOKUP(D690,PPRA!C:E,3,0))</f>
        <v/>
      </c>
      <c r="N690" s="47" t="str">
        <f t="shared" si="10"/>
        <v/>
      </c>
    </row>
    <row r="691" spans="3:14" ht="30" customHeight="1" x14ac:dyDescent="0.25">
      <c r="C691" s="87"/>
      <c r="D691" s="88"/>
      <c r="E691" s="88"/>
      <c r="F691" s="88" t="str">
        <f>IF(E691="","",VLOOKUP(E691,CAD_FUNC!$C$6:$E$106,3,FALSE))</f>
        <v/>
      </c>
      <c r="G691" s="88"/>
      <c r="H691" s="88"/>
      <c r="I691" s="89"/>
      <c r="J691" s="47" t="str">
        <f>IF(D691="","",VLOOKUP(D691,PPRA!C:E,3,0))</f>
        <v/>
      </c>
      <c r="N691" s="47" t="str">
        <f t="shared" si="10"/>
        <v/>
      </c>
    </row>
    <row r="692" spans="3:14" ht="30" customHeight="1" x14ac:dyDescent="0.25">
      <c r="C692" s="87"/>
      <c r="D692" s="88"/>
      <c r="E692" s="88"/>
      <c r="F692" s="88" t="str">
        <f>IF(E692="","",VLOOKUP(E692,CAD_FUNC!$C$6:$E$106,3,FALSE))</f>
        <v/>
      </c>
      <c r="G692" s="88"/>
      <c r="H692" s="88"/>
      <c r="I692" s="89"/>
      <c r="J692" s="47" t="str">
        <f>IF(D692="","",VLOOKUP(D692,PPRA!C:E,3,0))</f>
        <v/>
      </c>
      <c r="N692" s="47" t="str">
        <f t="shared" si="10"/>
        <v/>
      </c>
    </row>
    <row r="693" spans="3:14" ht="30" customHeight="1" x14ac:dyDescent="0.25">
      <c r="C693" s="87"/>
      <c r="D693" s="88"/>
      <c r="E693" s="88"/>
      <c r="F693" s="88" t="str">
        <f>IF(E693="","",VLOOKUP(E693,CAD_FUNC!$C$6:$E$106,3,FALSE))</f>
        <v/>
      </c>
      <c r="G693" s="88"/>
      <c r="H693" s="88"/>
      <c r="I693" s="89"/>
      <c r="J693" s="47" t="str">
        <f>IF(D693="","",VLOOKUP(D693,PPRA!C:E,3,0))</f>
        <v/>
      </c>
      <c r="N693" s="47" t="str">
        <f t="shared" si="10"/>
        <v/>
      </c>
    </row>
    <row r="694" spans="3:14" ht="30" customHeight="1" x14ac:dyDescent="0.25">
      <c r="C694" s="87"/>
      <c r="D694" s="88"/>
      <c r="E694" s="88"/>
      <c r="F694" s="88" t="str">
        <f>IF(E694="","",VLOOKUP(E694,CAD_FUNC!$C$6:$E$106,3,FALSE))</f>
        <v/>
      </c>
      <c r="G694" s="88"/>
      <c r="H694" s="88"/>
      <c r="I694" s="89"/>
      <c r="J694" s="47" t="str">
        <f>IF(D694="","",VLOOKUP(D694,PPRA!C:E,3,0))</f>
        <v/>
      </c>
      <c r="N694" s="47" t="str">
        <f t="shared" si="10"/>
        <v/>
      </c>
    </row>
    <row r="695" spans="3:14" ht="30" customHeight="1" x14ac:dyDescent="0.25">
      <c r="C695" s="87"/>
      <c r="D695" s="88"/>
      <c r="E695" s="88"/>
      <c r="F695" s="88" t="str">
        <f>IF(E695="","",VLOOKUP(E695,CAD_FUNC!$C$6:$E$106,3,FALSE))</f>
        <v/>
      </c>
      <c r="G695" s="88"/>
      <c r="H695" s="88"/>
      <c r="I695" s="89"/>
      <c r="J695" s="47" t="str">
        <f>IF(D695="","",VLOOKUP(D695,PPRA!C:E,3,0))</f>
        <v/>
      </c>
      <c r="N695" s="47" t="str">
        <f t="shared" si="10"/>
        <v/>
      </c>
    </row>
    <row r="696" spans="3:14" ht="30" customHeight="1" x14ac:dyDescent="0.25">
      <c r="C696" s="87"/>
      <c r="D696" s="88"/>
      <c r="E696" s="88"/>
      <c r="F696" s="88" t="str">
        <f>IF(E696="","",VLOOKUP(E696,CAD_FUNC!$C$6:$E$106,3,FALSE))</f>
        <v/>
      </c>
      <c r="G696" s="88"/>
      <c r="H696" s="88"/>
      <c r="I696" s="89"/>
      <c r="J696" s="47" t="str">
        <f>IF(D696="","",VLOOKUP(D696,PPRA!C:E,3,0))</f>
        <v/>
      </c>
      <c r="N696" s="47" t="str">
        <f t="shared" si="10"/>
        <v/>
      </c>
    </row>
    <row r="697" spans="3:14" ht="30" customHeight="1" x14ac:dyDescent="0.25">
      <c r="C697" s="87"/>
      <c r="D697" s="88"/>
      <c r="E697" s="88"/>
      <c r="F697" s="88" t="str">
        <f>IF(E697="","",VLOOKUP(E697,CAD_FUNC!$C$6:$E$106,3,FALSE))</f>
        <v/>
      </c>
      <c r="G697" s="88"/>
      <c r="H697" s="88"/>
      <c r="I697" s="89"/>
      <c r="J697" s="47" t="str">
        <f>IF(D697="","",VLOOKUP(D697,PPRA!C:E,3,0))</f>
        <v/>
      </c>
      <c r="N697" s="47" t="str">
        <f t="shared" si="10"/>
        <v/>
      </c>
    </row>
    <row r="698" spans="3:14" ht="30" customHeight="1" x14ac:dyDescent="0.25">
      <c r="C698" s="87"/>
      <c r="D698" s="88"/>
      <c r="E698" s="88"/>
      <c r="F698" s="88" t="str">
        <f>IF(E698="","",VLOOKUP(E698,CAD_FUNC!$C$6:$E$106,3,FALSE))</f>
        <v/>
      </c>
      <c r="G698" s="88"/>
      <c r="H698" s="88"/>
      <c r="I698" s="89"/>
      <c r="J698" s="47" t="str">
        <f>IF(D698="","",VLOOKUP(D698,PPRA!C:E,3,0))</f>
        <v/>
      </c>
      <c r="N698" s="47" t="str">
        <f t="shared" si="10"/>
        <v/>
      </c>
    </row>
    <row r="699" spans="3:14" ht="30" customHeight="1" x14ac:dyDescent="0.25">
      <c r="C699" s="87"/>
      <c r="D699" s="88"/>
      <c r="E699" s="88"/>
      <c r="F699" s="88" t="str">
        <f>IF(E699="","",VLOOKUP(E699,CAD_FUNC!$C$6:$E$106,3,FALSE))</f>
        <v/>
      </c>
      <c r="G699" s="88"/>
      <c r="H699" s="88"/>
      <c r="I699" s="89"/>
      <c r="J699" s="47" t="str">
        <f>IF(D699="","",VLOOKUP(D699,PPRA!C:E,3,0))</f>
        <v/>
      </c>
      <c r="N699" s="47" t="str">
        <f t="shared" si="10"/>
        <v/>
      </c>
    </row>
    <row r="700" spans="3:14" ht="30" customHeight="1" x14ac:dyDescent="0.25">
      <c r="C700" s="87"/>
      <c r="D700" s="88"/>
      <c r="E700" s="88"/>
      <c r="F700" s="88" t="str">
        <f>IF(E700="","",VLOOKUP(E700,CAD_FUNC!$C$6:$E$106,3,FALSE))</f>
        <v/>
      </c>
      <c r="G700" s="88"/>
      <c r="H700" s="88"/>
      <c r="I700" s="89"/>
      <c r="J700" s="47" t="str">
        <f>IF(D700="","",VLOOKUP(D700,PPRA!C:E,3,0))</f>
        <v/>
      </c>
      <c r="N700" s="47" t="str">
        <f t="shared" si="10"/>
        <v/>
      </c>
    </row>
    <row r="701" spans="3:14" ht="30" customHeight="1" x14ac:dyDescent="0.25">
      <c r="C701" s="87"/>
      <c r="D701" s="88"/>
      <c r="E701" s="88"/>
      <c r="F701" s="88" t="str">
        <f>IF(E701="","",VLOOKUP(E701,CAD_FUNC!$C$6:$E$106,3,FALSE))</f>
        <v/>
      </c>
      <c r="G701" s="88"/>
      <c r="H701" s="88"/>
      <c r="I701" s="89"/>
      <c r="J701" s="47" t="str">
        <f>IF(D701="","",VLOOKUP(D701,PPRA!C:E,3,0))</f>
        <v/>
      </c>
      <c r="N701" s="47" t="str">
        <f t="shared" si="10"/>
        <v/>
      </c>
    </row>
    <row r="702" spans="3:14" ht="30" customHeight="1" x14ac:dyDescent="0.25">
      <c r="C702" s="87"/>
      <c r="D702" s="88"/>
      <c r="E702" s="88"/>
      <c r="F702" s="88" t="str">
        <f>IF(E702="","",VLOOKUP(E702,CAD_FUNC!$C$6:$E$106,3,FALSE))</f>
        <v/>
      </c>
      <c r="G702" s="88"/>
      <c r="H702" s="88"/>
      <c r="I702" s="89"/>
      <c r="J702" s="47" t="str">
        <f>IF(D702="","",VLOOKUP(D702,PPRA!C:E,3,0))</f>
        <v/>
      </c>
      <c r="N702" s="47" t="str">
        <f t="shared" si="10"/>
        <v/>
      </c>
    </row>
    <row r="703" spans="3:14" ht="30" customHeight="1" x14ac:dyDescent="0.25">
      <c r="C703" s="87"/>
      <c r="D703" s="88"/>
      <c r="E703" s="88"/>
      <c r="F703" s="88" t="str">
        <f>IF(E703="","",VLOOKUP(E703,CAD_FUNC!$C$6:$E$106,3,FALSE))</f>
        <v/>
      </c>
      <c r="G703" s="88"/>
      <c r="H703" s="88"/>
      <c r="I703" s="89"/>
      <c r="J703" s="47" t="str">
        <f>IF(D703="","",VLOOKUP(D703,PPRA!C:E,3,0))</f>
        <v/>
      </c>
      <c r="N703" s="47" t="str">
        <f t="shared" si="10"/>
        <v/>
      </c>
    </row>
    <row r="704" spans="3:14" ht="30" customHeight="1" x14ac:dyDescent="0.25">
      <c r="C704" s="87"/>
      <c r="D704" s="88"/>
      <c r="E704" s="88"/>
      <c r="F704" s="88" t="str">
        <f>IF(E704="","",VLOOKUP(E704,CAD_FUNC!$C$6:$E$106,3,FALSE))</f>
        <v/>
      </c>
      <c r="G704" s="88"/>
      <c r="H704" s="88"/>
      <c r="I704" s="89"/>
      <c r="J704" s="47" t="str">
        <f>IF(D704="","",VLOOKUP(D704,PPRA!C:E,3,0))</f>
        <v/>
      </c>
      <c r="N704" s="47" t="str">
        <f t="shared" si="10"/>
        <v/>
      </c>
    </row>
    <row r="705" spans="3:14" ht="30" customHeight="1" x14ac:dyDescent="0.25">
      <c r="C705" s="87"/>
      <c r="D705" s="88"/>
      <c r="E705" s="88"/>
      <c r="F705" s="88" t="str">
        <f>IF(E705="","",VLOOKUP(E705,CAD_FUNC!$C$6:$E$106,3,FALSE))</f>
        <v/>
      </c>
      <c r="G705" s="88"/>
      <c r="H705" s="88"/>
      <c r="I705" s="89"/>
      <c r="J705" s="47" t="str">
        <f>IF(D705="","",VLOOKUP(D705,PPRA!C:E,3,0))</f>
        <v/>
      </c>
      <c r="N705" s="47" t="str">
        <f t="shared" si="10"/>
        <v/>
      </c>
    </row>
    <row r="706" spans="3:14" ht="30" customHeight="1" x14ac:dyDescent="0.25">
      <c r="C706" s="87"/>
      <c r="D706" s="88"/>
      <c r="E706" s="88"/>
      <c r="F706" s="88" t="str">
        <f>IF(E706="","",VLOOKUP(E706,CAD_FUNC!$C$6:$E$106,3,FALSE))</f>
        <v/>
      </c>
      <c r="G706" s="88"/>
      <c r="H706" s="88"/>
      <c r="I706" s="89"/>
      <c r="J706" s="47" t="str">
        <f>IF(D706="","",VLOOKUP(D706,PPRA!C:E,3,0))</f>
        <v/>
      </c>
      <c r="N706" s="47" t="str">
        <f t="shared" si="10"/>
        <v/>
      </c>
    </row>
    <row r="707" spans="3:14" ht="30" customHeight="1" x14ac:dyDescent="0.25">
      <c r="C707" s="87"/>
      <c r="D707" s="88"/>
      <c r="E707" s="88"/>
      <c r="F707" s="88" t="str">
        <f>IF(E707="","",VLOOKUP(E707,CAD_FUNC!$C$6:$E$106,3,FALSE))</f>
        <v/>
      </c>
      <c r="G707" s="88"/>
      <c r="H707" s="88"/>
      <c r="I707" s="89"/>
      <c r="J707" s="47" t="str">
        <f>IF(D707="","",VLOOKUP(D707,PPRA!C:E,3,0))</f>
        <v/>
      </c>
      <c r="N707" s="47" t="str">
        <f t="shared" si="10"/>
        <v/>
      </c>
    </row>
    <row r="708" spans="3:14" ht="30" customHeight="1" x14ac:dyDescent="0.25">
      <c r="C708" s="87"/>
      <c r="D708" s="88"/>
      <c r="E708" s="88"/>
      <c r="F708" s="88" t="str">
        <f>IF(E708="","",VLOOKUP(E708,CAD_FUNC!$C$6:$E$106,3,FALSE))</f>
        <v/>
      </c>
      <c r="G708" s="88"/>
      <c r="H708" s="88"/>
      <c r="I708" s="89"/>
      <c r="J708" s="47" t="str">
        <f>IF(D708="","",VLOOKUP(D708,PPRA!C:E,3,0))</f>
        <v/>
      </c>
      <c r="N708" s="47" t="str">
        <f t="shared" si="10"/>
        <v/>
      </c>
    </row>
    <row r="709" spans="3:14" ht="30" customHeight="1" x14ac:dyDescent="0.25">
      <c r="C709" s="87"/>
      <c r="D709" s="88"/>
      <c r="E709" s="88"/>
      <c r="F709" s="88" t="str">
        <f>IF(E709="","",VLOOKUP(E709,CAD_FUNC!$C$6:$E$106,3,FALSE))</f>
        <v/>
      </c>
      <c r="G709" s="88"/>
      <c r="H709" s="88"/>
      <c r="I709" s="89"/>
      <c r="J709" s="47" t="str">
        <f>IF(D709="","",VLOOKUP(D709,PPRA!C:E,3,0))</f>
        <v/>
      </c>
      <c r="N709" s="47" t="str">
        <f t="shared" si="10"/>
        <v/>
      </c>
    </row>
    <row r="710" spans="3:14" ht="30" customHeight="1" x14ac:dyDescent="0.25">
      <c r="C710" s="87"/>
      <c r="D710" s="88"/>
      <c r="E710" s="88"/>
      <c r="F710" s="88" t="str">
        <f>IF(E710="","",VLOOKUP(E710,CAD_FUNC!$C$6:$E$106,3,FALSE))</f>
        <v/>
      </c>
      <c r="G710" s="88"/>
      <c r="H710" s="88"/>
      <c r="I710" s="89"/>
      <c r="J710" s="47" t="str">
        <f>IF(D710="","",VLOOKUP(D710,PPRA!C:E,3,0))</f>
        <v/>
      </c>
      <c r="N710" s="47" t="str">
        <f t="shared" si="10"/>
        <v/>
      </c>
    </row>
    <row r="711" spans="3:14" ht="30" customHeight="1" x14ac:dyDescent="0.25">
      <c r="C711" s="87"/>
      <c r="D711" s="88"/>
      <c r="E711" s="88"/>
      <c r="F711" s="88" t="str">
        <f>IF(E711="","",VLOOKUP(E711,CAD_FUNC!$C$6:$E$106,3,FALSE))</f>
        <v/>
      </c>
      <c r="G711" s="88"/>
      <c r="H711" s="88"/>
      <c r="I711" s="89"/>
      <c r="J711" s="47" t="str">
        <f>IF(D711="","",VLOOKUP(D711,PPRA!C:E,3,0))</f>
        <v/>
      </c>
      <c r="N711" s="47" t="str">
        <f t="shared" ref="N711:N774" si="11">IF(C711="","",VLOOKUP(MONTH(C711),$K$6:$L$17,2,FALSE))</f>
        <v/>
      </c>
    </row>
    <row r="712" spans="3:14" ht="30" customHeight="1" x14ac:dyDescent="0.25">
      <c r="C712" s="87"/>
      <c r="D712" s="88"/>
      <c r="E712" s="88"/>
      <c r="F712" s="88" t="str">
        <f>IF(E712="","",VLOOKUP(E712,CAD_FUNC!$C$6:$E$106,3,FALSE))</f>
        <v/>
      </c>
      <c r="G712" s="88"/>
      <c r="H712" s="88"/>
      <c r="I712" s="89"/>
      <c r="J712" s="47" t="str">
        <f>IF(D712="","",VLOOKUP(D712,PPRA!C:E,3,0))</f>
        <v/>
      </c>
      <c r="N712" s="47" t="str">
        <f t="shared" si="11"/>
        <v/>
      </c>
    </row>
    <row r="713" spans="3:14" ht="30" customHeight="1" x14ac:dyDescent="0.25">
      <c r="C713" s="87"/>
      <c r="D713" s="88"/>
      <c r="E713" s="88"/>
      <c r="F713" s="88" t="str">
        <f>IF(E713="","",VLOOKUP(E713,CAD_FUNC!$C$6:$E$106,3,FALSE))</f>
        <v/>
      </c>
      <c r="G713" s="88"/>
      <c r="H713" s="88"/>
      <c r="I713" s="89"/>
      <c r="J713" s="47" t="str">
        <f>IF(D713="","",VLOOKUP(D713,PPRA!C:E,3,0))</f>
        <v/>
      </c>
      <c r="N713" s="47" t="str">
        <f t="shared" si="11"/>
        <v/>
      </c>
    </row>
    <row r="714" spans="3:14" ht="30" customHeight="1" x14ac:dyDescent="0.25">
      <c r="C714" s="87"/>
      <c r="D714" s="88"/>
      <c r="E714" s="88"/>
      <c r="F714" s="88" t="str">
        <f>IF(E714="","",VLOOKUP(E714,CAD_FUNC!$C$6:$E$106,3,FALSE))</f>
        <v/>
      </c>
      <c r="G714" s="88"/>
      <c r="H714" s="88"/>
      <c r="I714" s="89"/>
      <c r="J714" s="47" t="str">
        <f>IF(D714="","",VLOOKUP(D714,PPRA!C:E,3,0))</f>
        <v/>
      </c>
      <c r="N714" s="47" t="str">
        <f t="shared" si="11"/>
        <v/>
      </c>
    </row>
    <row r="715" spans="3:14" ht="30" customHeight="1" x14ac:dyDescent="0.25">
      <c r="C715" s="87"/>
      <c r="D715" s="88"/>
      <c r="E715" s="88"/>
      <c r="F715" s="88" t="str">
        <f>IF(E715="","",VLOOKUP(E715,CAD_FUNC!$C$6:$E$106,3,FALSE))</f>
        <v/>
      </c>
      <c r="G715" s="88"/>
      <c r="H715" s="88"/>
      <c r="I715" s="89"/>
      <c r="J715" s="47" t="str">
        <f>IF(D715="","",VLOOKUP(D715,PPRA!C:E,3,0))</f>
        <v/>
      </c>
      <c r="N715" s="47" t="str">
        <f t="shared" si="11"/>
        <v/>
      </c>
    </row>
    <row r="716" spans="3:14" ht="30" customHeight="1" x14ac:dyDescent="0.25">
      <c r="C716" s="87"/>
      <c r="D716" s="88"/>
      <c r="E716" s="88"/>
      <c r="F716" s="88" t="str">
        <f>IF(E716="","",VLOOKUP(E716,CAD_FUNC!$C$6:$E$106,3,FALSE))</f>
        <v/>
      </c>
      <c r="G716" s="88"/>
      <c r="H716" s="88"/>
      <c r="I716" s="89"/>
      <c r="J716" s="47" t="str">
        <f>IF(D716="","",VLOOKUP(D716,PPRA!C:E,3,0))</f>
        <v/>
      </c>
      <c r="N716" s="47" t="str">
        <f t="shared" si="11"/>
        <v/>
      </c>
    </row>
    <row r="717" spans="3:14" ht="30" customHeight="1" x14ac:dyDescent="0.25">
      <c r="C717" s="87"/>
      <c r="D717" s="88"/>
      <c r="E717" s="88"/>
      <c r="F717" s="88" t="str">
        <f>IF(E717="","",VLOOKUP(E717,CAD_FUNC!$C$6:$E$106,3,FALSE))</f>
        <v/>
      </c>
      <c r="G717" s="88"/>
      <c r="H717" s="88"/>
      <c r="I717" s="89"/>
      <c r="J717" s="47" t="str">
        <f>IF(D717="","",VLOOKUP(D717,PPRA!C:E,3,0))</f>
        <v/>
      </c>
      <c r="N717" s="47" t="str">
        <f t="shared" si="11"/>
        <v/>
      </c>
    </row>
    <row r="718" spans="3:14" ht="30" customHeight="1" x14ac:dyDescent="0.25">
      <c r="C718" s="87"/>
      <c r="D718" s="88"/>
      <c r="E718" s="88"/>
      <c r="F718" s="88" t="str">
        <f>IF(E718="","",VLOOKUP(E718,CAD_FUNC!$C$6:$E$106,3,FALSE))</f>
        <v/>
      </c>
      <c r="G718" s="88"/>
      <c r="H718" s="88"/>
      <c r="I718" s="89"/>
      <c r="J718" s="47" t="str">
        <f>IF(D718="","",VLOOKUP(D718,PPRA!C:E,3,0))</f>
        <v/>
      </c>
      <c r="N718" s="47" t="str">
        <f t="shared" si="11"/>
        <v/>
      </c>
    </row>
    <row r="719" spans="3:14" ht="30" customHeight="1" x14ac:dyDescent="0.25">
      <c r="C719" s="87"/>
      <c r="D719" s="88"/>
      <c r="E719" s="88"/>
      <c r="F719" s="88" t="str">
        <f>IF(E719="","",VLOOKUP(E719,CAD_FUNC!$C$6:$E$106,3,FALSE))</f>
        <v/>
      </c>
      <c r="G719" s="88"/>
      <c r="H719" s="88"/>
      <c r="I719" s="89"/>
      <c r="J719" s="47" t="str">
        <f>IF(D719="","",VLOOKUP(D719,PPRA!C:E,3,0))</f>
        <v/>
      </c>
      <c r="N719" s="47" t="str">
        <f t="shared" si="11"/>
        <v/>
      </c>
    </row>
    <row r="720" spans="3:14" ht="30" customHeight="1" x14ac:dyDescent="0.25">
      <c r="C720" s="87"/>
      <c r="D720" s="88"/>
      <c r="E720" s="88"/>
      <c r="F720" s="88" t="str">
        <f>IF(E720="","",VLOOKUP(E720,CAD_FUNC!$C$6:$E$106,3,FALSE))</f>
        <v/>
      </c>
      <c r="G720" s="88"/>
      <c r="H720" s="88"/>
      <c r="I720" s="89"/>
      <c r="J720" s="47" t="str">
        <f>IF(D720="","",VLOOKUP(D720,PPRA!C:E,3,0))</f>
        <v/>
      </c>
      <c r="N720" s="47" t="str">
        <f t="shared" si="11"/>
        <v/>
      </c>
    </row>
    <row r="721" spans="3:14" ht="30" customHeight="1" x14ac:dyDescent="0.25">
      <c r="C721" s="87"/>
      <c r="D721" s="88"/>
      <c r="E721" s="88"/>
      <c r="F721" s="88" t="str">
        <f>IF(E721="","",VLOOKUP(E721,CAD_FUNC!$C$6:$E$106,3,FALSE))</f>
        <v/>
      </c>
      <c r="G721" s="88"/>
      <c r="H721" s="88"/>
      <c r="I721" s="89"/>
      <c r="J721" s="47" t="str">
        <f>IF(D721="","",VLOOKUP(D721,PPRA!C:E,3,0))</f>
        <v/>
      </c>
      <c r="N721" s="47" t="str">
        <f t="shared" si="11"/>
        <v/>
      </c>
    </row>
    <row r="722" spans="3:14" ht="30" customHeight="1" x14ac:dyDescent="0.25">
      <c r="C722" s="87"/>
      <c r="D722" s="88"/>
      <c r="E722" s="88"/>
      <c r="F722" s="88" t="str">
        <f>IF(E722="","",VLOOKUP(E722,CAD_FUNC!$C$6:$E$106,3,FALSE))</f>
        <v/>
      </c>
      <c r="G722" s="88"/>
      <c r="H722" s="88"/>
      <c r="I722" s="89"/>
      <c r="J722" s="47" t="str">
        <f>IF(D722="","",VLOOKUP(D722,PPRA!C:E,3,0))</f>
        <v/>
      </c>
      <c r="N722" s="47" t="str">
        <f t="shared" si="11"/>
        <v/>
      </c>
    </row>
    <row r="723" spans="3:14" ht="30" customHeight="1" x14ac:dyDescent="0.25">
      <c r="C723" s="87"/>
      <c r="D723" s="88"/>
      <c r="E723" s="88"/>
      <c r="F723" s="88" t="str">
        <f>IF(E723="","",VLOOKUP(E723,CAD_FUNC!$C$6:$E$106,3,FALSE))</f>
        <v/>
      </c>
      <c r="G723" s="88"/>
      <c r="H723" s="88"/>
      <c r="I723" s="89"/>
      <c r="J723" s="47" t="str">
        <f>IF(D723="","",VLOOKUP(D723,PPRA!C:E,3,0))</f>
        <v/>
      </c>
      <c r="N723" s="47" t="str">
        <f t="shared" si="11"/>
        <v/>
      </c>
    </row>
    <row r="724" spans="3:14" ht="30" customHeight="1" x14ac:dyDescent="0.25">
      <c r="C724" s="87"/>
      <c r="D724" s="88"/>
      <c r="E724" s="88"/>
      <c r="F724" s="88" t="str">
        <f>IF(E724="","",VLOOKUP(E724,CAD_FUNC!$C$6:$E$106,3,FALSE))</f>
        <v/>
      </c>
      <c r="G724" s="88"/>
      <c r="H724" s="88"/>
      <c r="I724" s="89"/>
      <c r="J724" s="47" t="str">
        <f>IF(D724="","",VLOOKUP(D724,PPRA!C:E,3,0))</f>
        <v/>
      </c>
      <c r="N724" s="47" t="str">
        <f t="shared" si="11"/>
        <v/>
      </c>
    </row>
    <row r="725" spans="3:14" ht="30" customHeight="1" x14ac:dyDescent="0.25">
      <c r="C725" s="87"/>
      <c r="D725" s="88"/>
      <c r="E725" s="88"/>
      <c r="F725" s="88" t="str">
        <f>IF(E725="","",VLOOKUP(E725,CAD_FUNC!$C$6:$E$106,3,FALSE))</f>
        <v/>
      </c>
      <c r="G725" s="88"/>
      <c r="H725" s="88"/>
      <c r="I725" s="89"/>
      <c r="J725" s="47" t="str">
        <f>IF(D725="","",VLOOKUP(D725,PPRA!C:E,3,0))</f>
        <v/>
      </c>
      <c r="N725" s="47" t="str">
        <f t="shared" si="11"/>
        <v/>
      </c>
    </row>
    <row r="726" spans="3:14" ht="30" customHeight="1" x14ac:dyDescent="0.25">
      <c r="C726" s="87"/>
      <c r="D726" s="88"/>
      <c r="E726" s="88"/>
      <c r="F726" s="88" t="str">
        <f>IF(E726="","",VLOOKUP(E726,CAD_FUNC!$C$6:$E$106,3,FALSE))</f>
        <v/>
      </c>
      <c r="G726" s="88"/>
      <c r="H726" s="88"/>
      <c r="I726" s="89"/>
      <c r="J726" s="47" t="str">
        <f>IF(D726="","",VLOOKUP(D726,PPRA!C:E,3,0))</f>
        <v/>
      </c>
      <c r="N726" s="47" t="str">
        <f t="shared" si="11"/>
        <v/>
      </c>
    </row>
    <row r="727" spans="3:14" ht="30" customHeight="1" x14ac:dyDescent="0.25">
      <c r="C727" s="87"/>
      <c r="D727" s="88"/>
      <c r="E727" s="88"/>
      <c r="F727" s="88" t="str">
        <f>IF(E727="","",VLOOKUP(E727,CAD_FUNC!$C$6:$E$106,3,FALSE))</f>
        <v/>
      </c>
      <c r="G727" s="88"/>
      <c r="H727" s="88"/>
      <c r="I727" s="89"/>
      <c r="J727" s="47" t="str">
        <f>IF(D727="","",VLOOKUP(D727,PPRA!C:E,3,0))</f>
        <v/>
      </c>
      <c r="N727" s="47" t="str">
        <f t="shared" si="11"/>
        <v/>
      </c>
    </row>
    <row r="728" spans="3:14" ht="30" customHeight="1" x14ac:dyDescent="0.25">
      <c r="C728" s="87"/>
      <c r="D728" s="88"/>
      <c r="E728" s="88"/>
      <c r="F728" s="88" t="str">
        <f>IF(E728="","",VLOOKUP(E728,CAD_FUNC!$C$6:$E$106,3,FALSE))</f>
        <v/>
      </c>
      <c r="G728" s="88"/>
      <c r="H728" s="88"/>
      <c r="I728" s="89"/>
      <c r="J728" s="47" t="str">
        <f>IF(D728="","",VLOOKUP(D728,PPRA!C:E,3,0))</f>
        <v/>
      </c>
      <c r="N728" s="47" t="str">
        <f t="shared" si="11"/>
        <v/>
      </c>
    </row>
    <row r="729" spans="3:14" ht="30" customHeight="1" x14ac:dyDescent="0.25">
      <c r="C729" s="87"/>
      <c r="D729" s="88"/>
      <c r="E729" s="88"/>
      <c r="F729" s="88" t="str">
        <f>IF(E729="","",VLOOKUP(E729,CAD_FUNC!$C$6:$E$106,3,FALSE))</f>
        <v/>
      </c>
      <c r="G729" s="88"/>
      <c r="H729" s="88"/>
      <c r="I729" s="89"/>
      <c r="J729" s="47" t="str">
        <f>IF(D729="","",VLOOKUP(D729,PPRA!C:E,3,0))</f>
        <v/>
      </c>
      <c r="N729" s="47" t="str">
        <f t="shared" si="11"/>
        <v/>
      </c>
    </row>
    <row r="730" spans="3:14" ht="30" customHeight="1" x14ac:dyDescent="0.25">
      <c r="C730" s="87"/>
      <c r="D730" s="88"/>
      <c r="E730" s="88"/>
      <c r="F730" s="88" t="str">
        <f>IF(E730="","",VLOOKUP(E730,CAD_FUNC!$C$6:$E$106,3,FALSE))</f>
        <v/>
      </c>
      <c r="G730" s="88"/>
      <c r="H730" s="88"/>
      <c r="I730" s="89"/>
      <c r="J730" s="47" t="str">
        <f>IF(D730="","",VLOOKUP(D730,PPRA!C:E,3,0))</f>
        <v/>
      </c>
      <c r="N730" s="47" t="str">
        <f t="shared" si="11"/>
        <v/>
      </c>
    </row>
    <row r="731" spans="3:14" ht="30" customHeight="1" x14ac:dyDescent="0.25">
      <c r="C731" s="87"/>
      <c r="D731" s="88"/>
      <c r="E731" s="88"/>
      <c r="F731" s="88" t="str">
        <f>IF(E731="","",VLOOKUP(E731,CAD_FUNC!$C$6:$E$106,3,FALSE))</f>
        <v/>
      </c>
      <c r="G731" s="88"/>
      <c r="H731" s="88"/>
      <c r="I731" s="89"/>
      <c r="J731" s="47" t="str">
        <f>IF(D731="","",VLOOKUP(D731,PPRA!C:E,3,0))</f>
        <v/>
      </c>
      <c r="N731" s="47" t="str">
        <f t="shared" si="11"/>
        <v/>
      </c>
    </row>
    <row r="732" spans="3:14" ht="30" customHeight="1" x14ac:dyDescent="0.25">
      <c r="C732" s="87"/>
      <c r="D732" s="88"/>
      <c r="E732" s="88"/>
      <c r="F732" s="88" t="str">
        <f>IF(E732="","",VLOOKUP(E732,CAD_FUNC!$C$6:$E$106,3,FALSE))</f>
        <v/>
      </c>
      <c r="G732" s="88"/>
      <c r="H732" s="88"/>
      <c r="I732" s="89"/>
      <c r="J732" s="47" t="str">
        <f>IF(D732="","",VLOOKUP(D732,PPRA!C:E,3,0))</f>
        <v/>
      </c>
      <c r="N732" s="47" t="str">
        <f t="shared" si="11"/>
        <v/>
      </c>
    </row>
    <row r="733" spans="3:14" ht="30" customHeight="1" x14ac:dyDescent="0.25">
      <c r="C733" s="87"/>
      <c r="D733" s="88"/>
      <c r="E733" s="88"/>
      <c r="F733" s="88" t="str">
        <f>IF(E733="","",VLOOKUP(E733,CAD_FUNC!$C$6:$E$106,3,FALSE))</f>
        <v/>
      </c>
      <c r="G733" s="88"/>
      <c r="H733" s="88"/>
      <c r="I733" s="89"/>
      <c r="J733" s="47" t="str">
        <f>IF(D733="","",VLOOKUP(D733,PPRA!C:E,3,0))</f>
        <v/>
      </c>
      <c r="N733" s="47" t="str">
        <f t="shared" si="11"/>
        <v/>
      </c>
    </row>
    <row r="734" spans="3:14" ht="30" customHeight="1" x14ac:dyDescent="0.25">
      <c r="C734" s="87"/>
      <c r="D734" s="88"/>
      <c r="E734" s="88"/>
      <c r="F734" s="88" t="str">
        <f>IF(E734="","",VLOOKUP(E734,CAD_FUNC!$C$6:$E$106,3,FALSE))</f>
        <v/>
      </c>
      <c r="G734" s="88"/>
      <c r="H734" s="88"/>
      <c r="I734" s="89"/>
      <c r="J734" s="47" t="str">
        <f>IF(D734="","",VLOOKUP(D734,PPRA!C:E,3,0))</f>
        <v/>
      </c>
      <c r="N734" s="47" t="str">
        <f t="shared" si="11"/>
        <v/>
      </c>
    </row>
    <row r="735" spans="3:14" ht="30" customHeight="1" x14ac:dyDescent="0.25">
      <c r="C735" s="87"/>
      <c r="D735" s="88"/>
      <c r="E735" s="88"/>
      <c r="F735" s="88" t="str">
        <f>IF(E735="","",VLOOKUP(E735,CAD_FUNC!$C$6:$E$106,3,FALSE))</f>
        <v/>
      </c>
      <c r="G735" s="88"/>
      <c r="H735" s="88"/>
      <c r="I735" s="89"/>
      <c r="J735" s="47" t="str">
        <f>IF(D735="","",VLOOKUP(D735,PPRA!C:E,3,0))</f>
        <v/>
      </c>
      <c r="N735" s="47" t="str">
        <f t="shared" si="11"/>
        <v/>
      </c>
    </row>
    <row r="736" spans="3:14" ht="30" customHeight="1" x14ac:dyDescent="0.25">
      <c r="C736" s="87"/>
      <c r="D736" s="88"/>
      <c r="E736" s="88"/>
      <c r="F736" s="88" t="str">
        <f>IF(E736="","",VLOOKUP(E736,CAD_FUNC!$C$6:$E$106,3,FALSE))</f>
        <v/>
      </c>
      <c r="G736" s="88"/>
      <c r="H736" s="88"/>
      <c r="I736" s="89"/>
      <c r="J736" s="47" t="str">
        <f>IF(D736="","",VLOOKUP(D736,PPRA!C:E,3,0))</f>
        <v/>
      </c>
      <c r="N736" s="47" t="str">
        <f t="shared" si="11"/>
        <v/>
      </c>
    </row>
    <row r="737" spans="3:14" ht="30" customHeight="1" x14ac:dyDescent="0.25">
      <c r="C737" s="87"/>
      <c r="D737" s="88"/>
      <c r="E737" s="88"/>
      <c r="F737" s="88" t="str">
        <f>IF(E737="","",VLOOKUP(E737,CAD_FUNC!$C$6:$E$106,3,FALSE))</f>
        <v/>
      </c>
      <c r="G737" s="88"/>
      <c r="H737" s="88"/>
      <c r="I737" s="89"/>
      <c r="J737" s="47" t="str">
        <f>IF(D737="","",VLOOKUP(D737,PPRA!C:E,3,0))</f>
        <v/>
      </c>
      <c r="N737" s="47" t="str">
        <f t="shared" si="11"/>
        <v/>
      </c>
    </row>
    <row r="738" spans="3:14" ht="30" customHeight="1" x14ac:dyDescent="0.25">
      <c r="C738" s="87"/>
      <c r="D738" s="88"/>
      <c r="E738" s="88"/>
      <c r="F738" s="88" t="str">
        <f>IF(E738="","",VLOOKUP(E738,CAD_FUNC!$C$6:$E$106,3,FALSE))</f>
        <v/>
      </c>
      <c r="G738" s="88"/>
      <c r="H738" s="88"/>
      <c r="I738" s="89"/>
      <c r="J738" s="47" t="str">
        <f>IF(D738="","",VLOOKUP(D738,PPRA!C:E,3,0))</f>
        <v/>
      </c>
      <c r="N738" s="47" t="str">
        <f t="shared" si="11"/>
        <v/>
      </c>
    </row>
    <row r="739" spans="3:14" ht="30" customHeight="1" x14ac:dyDescent="0.25">
      <c r="C739" s="87"/>
      <c r="D739" s="88"/>
      <c r="E739" s="88"/>
      <c r="F739" s="88" t="str">
        <f>IF(E739="","",VLOOKUP(E739,CAD_FUNC!$C$6:$E$106,3,FALSE))</f>
        <v/>
      </c>
      <c r="G739" s="88"/>
      <c r="H739" s="88"/>
      <c r="I739" s="89"/>
      <c r="J739" s="47" t="str">
        <f>IF(D739="","",VLOOKUP(D739,PPRA!C:E,3,0))</f>
        <v/>
      </c>
      <c r="N739" s="47" t="str">
        <f t="shared" si="11"/>
        <v/>
      </c>
    </row>
    <row r="740" spans="3:14" ht="30" customHeight="1" x14ac:dyDescent="0.25">
      <c r="C740" s="87"/>
      <c r="D740" s="88"/>
      <c r="E740" s="88"/>
      <c r="F740" s="88" t="str">
        <f>IF(E740="","",VLOOKUP(E740,CAD_FUNC!$C$6:$E$106,3,FALSE))</f>
        <v/>
      </c>
      <c r="G740" s="88"/>
      <c r="H740" s="88"/>
      <c r="I740" s="89"/>
      <c r="J740" s="47" t="str">
        <f>IF(D740="","",VLOOKUP(D740,PPRA!C:E,3,0))</f>
        <v/>
      </c>
      <c r="N740" s="47" t="str">
        <f t="shared" si="11"/>
        <v/>
      </c>
    </row>
    <row r="741" spans="3:14" ht="30" customHeight="1" x14ac:dyDescent="0.25">
      <c r="C741" s="87"/>
      <c r="D741" s="88"/>
      <c r="E741" s="88"/>
      <c r="F741" s="88" t="str">
        <f>IF(E741="","",VLOOKUP(E741,CAD_FUNC!$C$6:$E$106,3,FALSE))</f>
        <v/>
      </c>
      <c r="G741" s="88"/>
      <c r="H741" s="88"/>
      <c r="I741" s="89"/>
      <c r="J741" s="47" t="str">
        <f>IF(D741="","",VLOOKUP(D741,PPRA!C:E,3,0))</f>
        <v/>
      </c>
      <c r="N741" s="47" t="str">
        <f t="shared" si="11"/>
        <v/>
      </c>
    </row>
    <row r="742" spans="3:14" ht="30" customHeight="1" x14ac:dyDescent="0.25">
      <c r="C742" s="87"/>
      <c r="D742" s="88"/>
      <c r="E742" s="88"/>
      <c r="F742" s="88" t="str">
        <f>IF(E742="","",VLOOKUP(E742,CAD_FUNC!$C$6:$E$106,3,FALSE))</f>
        <v/>
      </c>
      <c r="G742" s="88"/>
      <c r="H742" s="88"/>
      <c r="I742" s="89"/>
      <c r="J742" s="47" t="str">
        <f>IF(D742="","",VLOOKUP(D742,PPRA!C:E,3,0))</f>
        <v/>
      </c>
      <c r="N742" s="47" t="str">
        <f t="shared" si="11"/>
        <v/>
      </c>
    </row>
    <row r="743" spans="3:14" ht="30" customHeight="1" x14ac:dyDescent="0.25">
      <c r="C743" s="87"/>
      <c r="D743" s="88"/>
      <c r="E743" s="88"/>
      <c r="F743" s="88" t="str">
        <f>IF(E743="","",VLOOKUP(E743,CAD_FUNC!$C$6:$E$106,3,FALSE))</f>
        <v/>
      </c>
      <c r="G743" s="88"/>
      <c r="H743" s="88"/>
      <c r="I743" s="89"/>
      <c r="J743" s="47" t="str">
        <f>IF(D743="","",VLOOKUP(D743,PPRA!C:E,3,0))</f>
        <v/>
      </c>
      <c r="N743" s="47" t="str">
        <f t="shared" si="11"/>
        <v/>
      </c>
    </row>
    <row r="744" spans="3:14" ht="30" customHeight="1" x14ac:dyDescent="0.25">
      <c r="C744" s="87"/>
      <c r="D744" s="88"/>
      <c r="E744" s="88"/>
      <c r="F744" s="88" t="str">
        <f>IF(E744="","",VLOOKUP(E744,CAD_FUNC!$C$6:$E$106,3,FALSE))</f>
        <v/>
      </c>
      <c r="G744" s="88"/>
      <c r="H744" s="88"/>
      <c r="I744" s="89"/>
      <c r="J744" s="47" t="str">
        <f>IF(D744="","",VLOOKUP(D744,PPRA!C:E,3,0))</f>
        <v/>
      </c>
      <c r="N744" s="47" t="str">
        <f t="shared" si="11"/>
        <v/>
      </c>
    </row>
    <row r="745" spans="3:14" ht="30" customHeight="1" x14ac:dyDescent="0.25">
      <c r="C745" s="87"/>
      <c r="D745" s="88"/>
      <c r="E745" s="88"/>
      <c r="F745" s="88" t="str">
        <f>IF(E745="","",VLOOKUP(E745,CAD_FUNC!$C$6:$E$106,3,FALSE))</f>
        <v/>
      </c>
      <c r="G745" s="88"/>
      <c r="H745" s="88"/>
      <c r="I745" s="89"/>
      <c r="J745" s="47" t="str">
        <f>IF(D745="","",VLOOKUP(D745,PPRA!C:E,3,0))</f>
        <v/>
      </c>
      <c r="N745" s="47" t="str">
        <f t="shared" si="11"/>
        <v/>
      </c>
    </row>
    <row r="746" spans="3:14" ht="30" customHeight="1" x14ac:dyDescent="0.25">
      <c r="C746" s="87"/>
      <c r="D746" s="88"/>
      <c r="E746" s="88"/>
      <c r="F746" s="88" t="str">
        <f>IF(E746="","",VLOOKUP(E746,CAD_FUNC!$C$6:$E$106,3,FALSE))</f>
        <v/>
      </c>
      <c r="G746" s="88"/>
      <c r="H746" s="88"/>
      <c r="I746" s="89"/>
      <c r="J746" s="47" t="str">
        <f>IF(D746="","",VLOOKUP(D746,PPRA!C:E,3,0))</f>
        <v/>
      </c>
      <c r="N746" s="47" t="str">
        <f t="shared" si="11"/>
        <v/>
      </c>
    </row>
    <row r="747" spans="3:14" ht="30" customHeight="1" x14ac:dyDescent="0.25">
      <c r="C747" s="87"/>
      <c r="D747" s="88"/>
      <c r="E747" s="88"/>
      <c r="F747" s="88" t="str">
        <f>IF(E747="","",VLOOKUP(E747,CAD_FUNC!$C$6:$E$106,3,FALSE))</f>
        <v/>
      </c>
      <c r="G747" s="88"/>
      <c r="H747" s="88"/>
      <c r="I747" s="89"/>
      <c r="J747" s="47" t="str">
        <f>IF(D747="","",VLOOKUP(D747,PPRA!C:E,3,0))</f>
        <v/>
      </c>
      <c r="N747" s="47" t="str">
        <f t="shared" si="11"/>
        <v/>
      </c>
    </row>
    <row r="748" spans="3:14" ht="30" customHeight="1" x14ac:dyDescent="0.25">
      <c r="C748" s="87"/>
      <c r="D748" s="88"/>
      <c r="E748" s="88"/>
      <c r="F748" s="88" t="str">
        <f>IF(E748="","",VLOOKUP(E748,CAD_FUNC!$C$6:$E$106,3,FALSE))</f>
        <v/>
      </c>
      <c r="G748" s="88"/>
      <c r="H748" s="88"/>
      <c r="I748" s="89"/>
      <c r="J748" s="47" t="str">
        <f>IF(D748="","",VLOOKUP(D748,PPRA!C:E,3,0))</f>
        <v/>
      </c>
      <c r="N748" s="47" t="str">
        <f t="shared" si="11"/>
        <v/>
      </c>
    </row>
    <row r="749" spans="3:14" ht="30" customHeight="1" x14ac:dyDescent="0.25">
      <c r="C749" s="87"/>
      <c r="D749" s="88"/>
      <c r="E749" s="88"/>
      <c r="F749" s="88" t="str">
        <f>IF(E749="","",VLOOKUP(E749,CAD_FUNC!$C$6:$E$106,3,FALSE))</f>
        <v/>
      </c>
      <c r="G749" s="88"/>
      <c r="H749" s="88"/>
      <c r="I749" s="89"/>
      <c r="J749" s="47" t="str">
        <f>IF(D749="","",VLOOKUP(D749,PPRA!C:E,3,0))</f>
        <v/>
      </c>
      <c r="N749" s="47" t="str">
        <f t="shared" si="11"/>
        <v/>
      </c>
    </row>
    <row r="750" spans="3:14" ht="30" customHeight="1" x14ac:dyDescent="0.25">
      <c r="C750" s="87"/>
      <c r="D750" s="88"/>
      <c r="E750" s="88"/>
      <c r="F750" s="88" t="str">
        <f>IF(E750="","",VLOOKUP(E750,CAD_FUNC!$C$6:$E$106,3,FALSE))</f>
        <v/>
      </c>
      <c r="G750" s="88"/>
      <c r="H750" s="88"/>
      <c r="I750" s="89"/>
      <c r="J750" s="47" t="str">
        <f>IF(D750="","",VLOOKUP(D750,PPRA!C:E,3,0))</f>
        <v/>
      </c>
      <c r="N750" s="47" t="str">
        <f t="shared" si="11"/>
        <v/>
      </c>
    </row>
    <row r="751" spans="3:14" ht="30" customHeight="1" x14ac:dyDescent="0.25">
      <c r="C751" s="87"/>
      <c r="D751" s="88"/>
      <c r="E751" s="88"/>
      <c r="F751" s="88" t="str">
        <f>IF(E751="","",VLOOKUP(E751,CAD_FUNC!$C$6:$E$106,3,FALSE))</f>
        <v/>
      </c>
      <c r="G751" s="88"/>
      <c r="H751" s="88"/>
      <c r="I751" s="89"/>
      <c r="J751" s="47" t="str">
        <f>IF(D751="","",VLOOKUP(D751,PPRA!C:E,3,0))</f>
        <v/>
      </c>
      <c r="N751" s="47" t="str">
        <f t="shared" si="11"/>
        <v/>
      </c>
    </row>
    <row r="752" spans="3:14" ht="30" customHeight="1" x14ac:dyDescent="0.25">
      <c r="C752" s="87"/>
      <c r="D752" s="88"/>
      <c r="E752" s="88"/>
      <c r="F752" s="88" t="str">
        <f>IF(E752="","",VLOOKUP(E752,CAD_FUNC!$C$6:$E$106,3,FALSE))</f>
        <v/>
      </c>
      <c r="G752" s="88"/>
      <c r="H752" s="88"/>
      <c r="I752" s="89"/>
      <c r="J752" s="47" t="str">
        <f>IF(D752="","",VLOOKUP(D752,PPRA!C:E,3,0))</f>
        <v/>
      </c>
      <c r="N752" s="47" t="str">
        <f t="shared" si="11"/>
        <v/>
      </c>
    </row>
    <row r="753" spans="3:14" ht="30" customHeight="1" x14ac:dyDescent="0.25">
      <c r="C753" s="87"/>
      <c r="D753" s="88"/>
      <c r="E753" s="88"/>
      <c r="F753" s="88" t="str">
        <f>IF(E753="","",VLOOKUP(E753,CAD_FUNC!$C$6:$E$106,3,FALSE))</f>
        <v/>
      </c>
      <c r="G753" s="88"/>
      <c r="H753" s="88"/>
      <c r="I753" s="89"/>
      <c r="J753" s="47" t="str">
        <f>IF(D753="","",VLOOKUP(D753,PPRA!C:E,3,0))</f>
        <v/>
      </c>
      <c r="N753" s="47" t="str">
        <f t="shared" si="11"/>
        <v/>
      </c>
    </row>
    <row r="754" spans="3:14" ht="30" customHeight="1" x14ac:dyDescent="0.25">
      <c r="C754" s="87"/>
      <c r="D754" s="88"/>
      <c r="E754" s="88"/>
      <c r="F754" s="88" t="str">
        <f>IF(E754="","",VLOOKUP(E754,CAD_FUNC!$C$6:$E$106,3,FALSE))</f>
        <v/>
      </c>
      <c r="G754" s="88"/>
      <c r="H754" s="88"/>
      <c r="I754" s="89"/>
      <c r="J754" s="47" t="str">
        <f>IF(D754="","",VLOOKUP(D754,PPRA!C:E,3,0))</f>
        <v/>
      </c>
      <c r="N754" s="47" t="str">
        <f t="shared" si="11"/>
        <v/>
      </c>
    </row>
    <row r="755" spans="3:14" ht="30" customHeight="1" x14ac:dyDescent="0.25">
      <c r="C755" s="87"/>
      <c r="D755" s="88"/>
      <c r="E755" s="88"/>
      <c r="F755" s="88" t="str">
        <f>IF(E755="","",VLOOKUP(E755,CAD_FUNC!$C$6:$E$106,3,FALSE))</f>
        <v/>
      </c>
      <c r="G755" s="88"/>
      <c r="H755" s="88"/>
      <c r="I755" s="89"/>
      <c r="J755" s="47" t="str">
        <f>IF(D755="","",VLOOKUP(D755,PPRA!C:E,3,0))</f>
        <v/>
      </c>
      <c r="N755" s="47" t="str">
        <f t="shared" si="11"/>
        <v/>
      </c>
    </row>
    <row r="756" spans="3:14" ht="30" customHeight="1" x14ac:dyDescent="0.25">
      <c r="C756" s="87"/>
      <c r="D756" s="88"/>
      <c r="E756" s="88"/>
      <c r="F756" s="88" t="str">
        <f>IF(E756="","",VLOOKUP(E756,CAD_FUNC!$C$6:$E$106,3,FALSE))</f>
        <v/>
      </c>
      <c r="G756" s="88"/>
      <c r="H756" s="88"/>
      <c r="I756" s="89"/>
      <c r="J756" s="47" t="str">
        <f>IF(D756="","",VLOOKUP(D756,PPRA!C:E,3,0))</f>
        <v/>
      </c>
      <c r="N756" s="47" t="str">
        <f t="shared" si="11"/>
        <v/>
      </c>
    </row>
    <row r="757" spans="3:14" ht="30" customHeight="1" x14ac:dyDescent="0.25">
      <c r="C757" s="87"/>
      <c r="D757" s="88"/>
      <c r="E757" s="88"/>
      <c r="F757" s="88" t="str">
        <f>IF(E757="","",VLOOKUP(E757,CAD_FUNC!$C$6:$E$106,3,FALSE))</f>
        <v/>
      </c>
      <c r="G757" s="88"/>
      <c r="H757" s="88"/>
      <c r="I757" s="89"/>
      <c r="J757" s="47" t="str">
        <f>IF(D757="","",VLOOKUP(D757,PPRA!C:E,3,0))</f>
        <v/>
      </c>
      <c r="N757" s="47" t="str">
        <f t="shared" si="11"/>
        <v/>
      </c>
    </row>
    <row r="758" spans="3:14" ht="30" customHeight="1" x14ac:dyDescent="0.25">
      <c r="C758" s="87"/>
      <c r="D758" s="88"/>
      <c r="E758" s="88"/>
      <c r="F758" s="88" t="str">
        <f>IF(E758="","",VLOOKUP(E758,CAD_FUNC!$C$6:$E$106,3,FALSE))</f>
        <v/>
      </c>
      <c r="G758" s="88"/>
      <c r="H758" s="88"/>
      <c r="I758" s="89"/>
      <c r="J758" s="47" t="str">
        <f>IF(D758="","",VLOOKUP(D758,PPRA!C:E,3,0))</f>
        <v/>
      </c>
      <c r="N758" s="47" t="str">
        <f t="shared" si="11"/>
        <v/>
      </c>
    </row>
    <row r="759" spans="3:14" ht="30" customHeight="1" x14ac:dyDescent="0.25">
      <c r="C759" s="87"/>
      <c r="D759" s="88"/>
      <c r="E759" s="88"/>
      <c r="F759" s="88" t="str">
        <f>IF(E759="","",VLOOKUP(E759,CAD_FUNC!$C$6:$E$106,3,FALSE))</f>
        <v/>
      </c>
      <c r="G759" s="88"/>
      <c r="H759" s="88"/>
      <c r="I759" s="89"/>
      <c r="J759" s="47" t="str">
        <f>IF(D759="","",VLOOKUP(D759,PPRA!C:E,3,0))</f>
        <v/>
      </c>
      <c r="N759" s="47" t="str">
        <f t="shared" si="11"/>
        <v/>
      </c>
    </row>
    <row r="760" spans="3:14" ht="30" customHeight="1" x14ac:dyDescent="0.25">
      <c r="C760" s="87"/>
      <c r="D760" s="88"/>
      <c r="E760" s="88"/>
      <c r="F760" s="88" t="str">
        <f>IF(E760="","",VLOOKUP(E760,CAD_FUNC!$C$6:$E$106,3,FALSE))</f>
        <v/>
      </c>
      <c r="G760" s="88"/>
      <c r="H760" s="88"/>
      <c r="I760" s="89"/>
      <c r="J760" s="47" t="str">
        <f>IF(D760="","",VLOOKUP(D760,PPRA!C:E,3,0))</f>
        <v/>
      </c>
      <c r="N760" s="47" t="str">
        <f t="shared" si="11"/>
        <v/>
      </c>
    </row>
    <row r="761" spans="3:14" ht="30" customHeight="1" x14ac:dyDescent="0.25">
      <c r="C761" s="87"/>
      <c r="D761" s="88"/>
      <c r="E761" s="88"/>
      <c r="F761" s="88" t="str">
        <f>IF(E761="","",VLOOKUP(E761,CAD_FUNC!$C$6:$E$106,3,FALSE))</f>
        <v/>
      </c>
      <c r="G761" s="88"/>
      <c r="H761" s="88"/>
      <c r="I761" s="89"/>
      <c r="J761" s="47" t="str">
        <f>IF(D761="","",VLOOKUP(D761,PPRA!C:E,3,0))</f>
        <v/>
      </c>
      <c r="N761" s="47" t="str">
        <f t="shared" si="11"/>
        <v/>
      </c>
    </row>
    <row r="762" spans="3:14" ht="30" customHeight="1" x14ac:dyDescent="0.25">
      <c r="C762" s="87"/>
      <c r="D762" s="88"/>
      <c r="E762" s="88"/>
      <c r="F762" s="88" t="str">
        <f>IF(E762="","",VLOOKUP(E762,CAD_FUNC!$C$6:$E$106,3,FALSE))</f>
        <v/>
      </c>
      <c r="G762" s="88"/>
      <c r="H762" s="88"/>
      <c r="I762" s="89"/>
      <c r="J762" s="47" t="str">
        <f>IF(D762="","",VLOOKUP(D762,PPRA!C:E,3,0))</f>
        <v/>
      </c>
      <c r="N762" s="47" t="str">
        <f t="shared" si="11"/>
        <v/>
      </c>
    </row>
    <row r="763" spans="3:14" ht="30" customHeight="1" x14ac:dyDescent="0.25">
      <c r="C763" s="87"/>
      <c r="D763" s="88"/>
      <c r="E763" s="88"/>
      <c r="F763" s="88" t="str">
        <f>IF(E763="","",VLOOKUP(E763,CAD_FUNC!$C$6:$E$106,3,FALSE))</f>
        <v/>
      </c>
      <c r="G763" s="88"/>
      <c r="H763" s="88"/>
      <c r="I763" s="89"/>
      <c r="J763" s="47" t="str">
        <f>IF(D763="","",VLOOKUP(D763,PPRA!C:E,3,0))</f>
        <v/>
      </c>
      <c r="N763" s="47" t="str">
        <f t="shared" si="11"/>
        <v/>
      </c>
    </row>
    <row r="764" spans="3:14" ht="30" customHeight="1" x14ac:dyDescent="0.25">
      <c r="C764" s="87"/>
      <c r="D764" s="88"/>
      <c r="E764" s="88"/>
      <c r="F764" s="88" t="str">
        <f>IF(E764="","",VLOOKUP(E764,CAD_FUNC!$C$6:$E$106,3,FALSE))</f>
        <v/>
      </c>
      <c r="G764" s="88"/>
      <c r="H764" s="88"/>
      <c r="I764" s="89"/>
      <c r="J764" s="47" t="str">
        <f>IF(D764="","",VLOOKUP(D764,PPRA!C:E,3,0))</f>
        <v/>
      </c>
      <c r="N764" s="47" t="str">
        <f t="shared" si="11"/>
        <v/>
      </c>
    </row>
    <row r="765" spans="3:14" ht="30" customHeight="1" x14ac:dyDescent="0.25">
      <c r="C765" s="87"/>
      <c r="D765" s="88"/>
      <c r="E765" s="88"/>
      <c r="F765" s="88" t="str">
        <f>IF(E765="","",VLOOKUP(E765,CAD_FUNC!$C$6:$E$106,3,FALSE))</f>
        <v/>
      </c>
      <c r="G765" s="88"/>
      <c r="H765" s="88"/>
      <c r="I765" s="89"/>
      <c r="J765" s="47" t="str">
        <f>IF(D765="","",VLOOKUP(D765,PPRA!C:E,3,0))</f>
        <v/>
      </c>
      <c r="N765" s="47" t="str">
        <f t="shared" si="11"/>
        <v/>
      </c>
    </row>
    <row r="766" spans="3:14" ht="30" customHeight="1" x14ac:dyDescent="0.25">
      <c r="C766" s="87"/>
      <c r="D766" s="88"/>
      <c r="E766" s="88"/>
      <c r="F766" s="88" t="str">
        <f>IF(E766="","",VLOOKUP(E766,CAD_FUNC!$C$6:$E$106,3,FALSE))</f>
        <v/>
      </c>
      <c r="G766" s="88"/>
      <c r="H766" s="88"/>
      <c r="I766" s="89"/>
      <c r="J766" s="47" t="str">
        <f>IF(D766="","",VLOOKUP(D766,PPRA!C:E,3,0))</f>
        <v/>
      </c>
      <c r="N766" s="47" t="str">
        <f t="shared" si="11"/>
        <v/>
      </c>
    </row>
    <row r="767" spans="3:14" ht="30" customHeight="1" x14ac:dyDescent="0.25">
      <c r="C767" s="87"/>
      <c r="D767" s="88"/>
      <c r="E767" s="88"/>
      <c r="F767" s="88" t="str">
        <f>IF(E767="","",VLOOKUP(E767,CAD_FUNC!$C$6:$E$106,3,FALSE))</f>
        <v/>
      </c>
      <c r="G767" s="88"/>
      <c r="H767" s="88"/>
      <c r="I767" s="89"/>
      <c r="J767" s="47" t="str">
        <f>IF(D767="","",VLOOKUP(D767,PPRA!C:E,3,0))</f>
        <v/>
      </c>
      <c r="N767" s="47" t="str">
        <f t="shared" si="11"/>
        <v/>
      </c>
    </row>
    <row r="768" spans="3:14" ht="30" customHeight="1" x14ac:dyDescent="0.25">
      <c r="C768" s="87"/>
      <c r="D768" s="88"/>
      <c r="E768" s="88"/>
      <c r="F768" s="88" t="str">
        <f>IF(E768="","",VLOOKUP(E768,CAD_FUNC!$C$6:$E$106,3,FALSE))</f>
        <v/>
      </c>
      <c r="G768" s="88"/>
      <c r="H768" s="88"/>
      <c r="I768" s="89"/>
      <c r="J768" s="47" t="str">
        <f>IF(D768="","",VLOOKUP(D768,PPRA!C:E,3,0))</f>
        <v/>
      </c>
      <c r="N768" s="47" t="str">
        <f t="shared" si="11"/>
        <v/>
      </c>
    </row>
    <row r="769" spans="3:14" ht="30" customHeight="1" x14ac:dyDescent="0.25">
      <c r="C769" s="87"/>
      <c r="D769" s="88"/>
      <c r="E769" s="88"/>
      <c r="F769" s="88" t="str">
        <f>IF(E769="","",VLOOKUP(E769,CAD_FUNC!$C$6:$E$106,3,FALSE))</f>
        <v/>
      </c>
      <c r="G769" s="88"/>
      <c r="H769" s="88"/>
      <c r="I769" s="89"/>
      <c r="J769" s="47" t="str">
        <f>IF(D769="","",VLOOKUP(D769,PPRA!C:E,3,0))</f>
        <v/>
      </c>
      <c r="N769" s="47" t="str">
        <f t="shared" si="11"/>
        <v/>
      </c>
    </row>
    <row r="770" spans="3:14" ht="30" customHeight="1" x14ac:dyDescent="0.25">
      <c r="C770" s="87"/>
      <c r="D770" s="88"/>
      <c r="E770" s="88"/>
      <c r="F770" s="88" t="str">
        <f>IF(E770="","",VLOOKUP(E770,CAD_FUNC!$C$6:$E$106,3,FALSE))</f>
        <v/>
      </c>
      <c r="G770" s="88"/>
      <c r="H770" s="88"/>
      <c r="I770" s="89"/>
      <c r="J770" s="47" t="str">
        <f>IF(D770="","",VLOOKUP(D770,PPRA!C:E,3,0))</f>
        <v/>
      </c>
      <c r="N770" s="47" t="str">
        <f t="shared" si="11"/>
        <v/>
      </c>
    </row>
    <row r="771" spans="3:14" ht="30" customHeight="1" x14ac:dyDescent="0.25">
      <c r="C771" s="87"/>
      <c r="D771" s="88"/>
      <c r="E771" s="88"/>
      <c r="F771" s="88" t="str">
        <f>IF(E771="","",VLOOKUP(E771,CAD_FUNC!$C$6:$E$106,3,FALSE))</f>
        <v/>
      </c>
      <c r="G771" s="88"/>
      <c r="H771" s="88"/>
      <c r="I771" s="89"/>
      <c r="J771" s="47" t="str">
        <f>IF(D771="","",VLOOKUP(D771,PPRA!C:E,3,0))</f>
        <v/>
      </c>
      <c r="N771" s="47" t="str">
        <f t="shared" si="11"/>
        <v/>
      </c>
    </row>
    <row r="772" spans="3:14" ht="30" customHeight="1" x14ac:dyDescent="0.25">
      <c r="C772" s="87"/>
      <c r="D772" s="88"/>
      <c r="E772" s="88"/>
      <c r="F772" s="88" t="str">
        <f>IF(E772="","",VLOOKUP(E772,CAD_FUNC!$C$6:$E$106,3,FALSE))</f>
        <v/>
      </c>
      <c r="G772" s="88"/>
      <c r="H772" s="88"/>
      <c r="I772" s="89"/>
      <c r="J772" s="47" t="str">
        <f>IF(D772="","",VLOOKUP(D772,PPRA!C:E,3,0))</f>
        <v/>
      </c>
      <c r="N772" s="47" t="str">
        <f t="shared" si="11"/>
        <v/>
      </c>
    </row>
    <row r="773" spans="3:14" ht="30" customHeight="1" x14ac:dyDescent="0.25">
      <c r="C773" s="87"/>
      <c r="D773" s="88"/>
      <c r="E773" s="88"/>
      <c r="F773" s="88" t="str">
        <f>IF(E773="","",VLOOKUP(E773,CAD_FUNC!$C$6:$E$106,3,FALSE))</f>
        <v/>
      </c>
      <c r="G773" s="88"/>
      <c r="H773" s="88"/>
      <c r="I773" s="89"/>
      <c r="J773" s="47" t="str">
        <f>IF(D773="","",VLOOKUP(D773,PPRA!C:E,3,0))</f>
        <v/>
      </c>
      <c r="N773" s="47" t="str">
        <f t="shared" si="11"/>
        <v/>
      </c>
    </row>
    <row r="774" spans="3:14" ht="30" customHeight="1" x14ac:dyDescent="0.25">
      <c r="C774" s="87"/>
      <c r="D774" s="88"/>
      <c r="E774" s="88"/>
      <c r="F774" s="88" t="str">
        <f>IF(E774="","",VLOOKUP(E774,CAD_FUNC!$C$6:$E$106,3,FALSE))</f>
        <v/>
      </c>
      <c r="G774" s="88"/>
      <c r="H774" s="88"/>
      <c r="I774" s="89"/>
      <c r="J774" s="47" t="str">
        <f>IF(D774="","",VLOOKUP(D774,PPRA!C:E,3,0))</f>
        <v/>
      </c>
      <c r="N774" s="47" t="str">
        <f t="shared" si="11"/>
        <v/>
      </c>
    </row>
    <row r="775" spans="3:14" ht="30" customHeight="1" x14ac:dyDescent="0.25">
      <c r="C775" s="87"/>
      <c r="D775" s="88"/>
      <c r="E775" s="88"/>
      <c r="F775" s="88" t="str">
        <f>IF(E775="","",VLOOKUP(E775,CAD_FUNC!$C$6:$E$106,3,FALSE))</f>
        <v/>
      </c>
      <c r="G775" s="88"/>
      <c r="H775" s="88"/>
      <c r="I775" s="89"/>
      <c r="J775" s="47" t="str">
        <f>IF(D775="","",VLOOKUP(D775,PPRA!C:E,3,0))</f>
        <v/>
      </c>
      <c r="N775" s="47" t="str">
        <f t="shared" ref="N775:N838" si="12">IF(C775="","",VLOOKUP(MONTH(C775),$K$6:$L$17,2,FALSE))</f>
        <v/>
      </c>
    </row>
    <row r="776" spans="3:14" ht="30" customHeight="1" x14ac:dyDescent="0.25">
      <c r="C776" s="87"/>
      <c r="D776" s="88"/>
      <c r="E776" s="88"/>
      <c r="F776" s="88" t="str">
        <f>IF(E776="","",VLOOKUP(E776,CAD_FUNC!$C$6:$E$106,3,FALSE))</f>
        <v/>
      </c>
      <c r="G776" s="88"/>
      <c r="H776" s="88"/>
      <c r="I776" s="89"/>
      <c r="J776" s="47" t="str">
        <f>IF(D776="","",VLOOKUP(D776,PPRA!C:E,3,0))</f>
        <v/>
      </c>
      <c r="N776" s="47" t="str">
        <f t="shared" si="12"/>
        <v/>
      </c>
    </row>
    <row r="777" spans="3:14" ht="30" customHeight="1" x14ac:dyDescent="0.25">
      <c r="C777" s="87"/>
      <c r="D777" s="88"/>
      <c r="E777" s="88"/>
      <c r="F777" s="88" t="str">
        <f>IF(E777="","",VLOOKUP(E777,CAD_FUNC!$C$6:$E$106,3,FALSE))</f>
        <v/>
      </c>
      <c r="G777" s="88"/>
      <c r="H777" s="88"/>
      <c r="I777" s="89"/>
      <c r="J777" s="47" t="str">
        <f>IF(D777="","",VLOOKUP(D777,PPRA!C:E,3,0))</f>
        <v/>
      </c>
      <c r="N777" s="47" t="str">
        <f t="shared" si="12"/>
        <v/>
      </c>
    </row>
    <row r="778" spans="3:14" ht="30" customHeight="1" x14ac:dyDescent="0.25">
      <c r="C778" s="87"/>
      <c r="D778" s="88"/>
      <c r="E778" s="88"/>
      <c r="F778" s="88" t="str">
        <f>IF(E778="","",VLOOKUP(E778,CAD_FUNC!$C$6:$E$106,3,FALSE))</f>
        <v/>
      </c>
      <c r="G778" s="88"/>
      <c r="H778" s="88"/>
      <c r="I778" s="89"/>
      <c r="J778" s="47" t="str">
        <f>IF(D778="","",VLOOKUP(D778,PPRA!C:E,3,0))</f>
        <v/>
      </c>
      <c r="N778" s="47" t="str">
        <f t="shared" si="12"/>
        <v/>
      </c>
    </row>
    <row r="779" spans="3:14" ht="30" customHeight="1" x14ac:dyDescent="0.25">
      <c r="C779" s="87"/>
      <c r="D779" s="88"/>
      <c r="E779" s="88"/>
      <c r="F779" s="88" t="str">
        <f>IF(E779="","",VLOOKUP(E779,CAD_FUNC!$C$6:$E$106,3,FALSE))</f>
        <v/>
      </c>
      <c r="G779" s="88"/>
      <c r="H779" s="88"/>
      <c r="I779" s="89"/>
      <c r="J779" s="47" t="str">
        <f>IF(D779="","",VLOOKUP(D779,PPRA!C:E,3,0))</f>
        <v/>
      </c>
      <c r="N779" s="47" t="str">
        <f t="shared" si="12"/>
        <v/>
      </c>
    </row>
    <row r="780" spans="3:14" ht="30" customHeight="1" x14ac:dyDescent="0.25">
      <c r="C780" s="87"/>
      <c r="D780" s="88"/>
      <c r="E780" s="88"/>
      <c r="F780" s="88" t="str">
        <f>IF(E780="","",VLOOKUP(E780,CAD_FUNC!$C$6:$E$106,3,FALSE))</f>
        <v/>
      </c>
      <c r="G780" s="88"/>
      <c r="H780" s="88"/>
      <c r="I780" s="89"/>
      <c r="J780" s="47" t="str">
        <f>IF(D780="","",VLOOKUP(D780,PPRA!C:E,3,0))</f>
        <v/>
      </c>
      <c r="N780" s="47" t="str">
        <f t="shared" si="12"/>
        <v/>
      </c>
    </row>
    <row r="781" spans="3:14" ht="30" customHeight="1" x14ac:dyDescent="0.25">
      <c r="C781" s="87"/>
      <c r="D781" s="88"/>
      <c r="E781" s="88"/>
      <c r="F781" s="88" t="str">
        <f>IF(E781="","",VLOOKUP(E781,CAD_FUNC!$C$6:$E$106,3,FALSE))</f>
        <v/>
      </c>
      <c r="G781" s="88"/>
      <c r="H781" s="88"/>
      <c r="I781" s="89"/>
      <c r="J781" s="47" t="str">
        <f>IF(D781="","",VLOOKUP(D781,PPRA!C:E,3,0))</f>
        <v/>
      </c>
      <c r="N781" s="47" t="str">
        <f t="shared" si="12"/>
        <v/>
      </c>
    </row>
    <row r="782" spans="3:14" ht="30" customHeight="1" x14ac:dyDescent="0.25">
      <c r="C782" s="87"/>
      <c r="D782" s="88"/>
      <c r="E782" s="88"/>
      <c r="F782" s="88" t="str">
        <f>IF(E782="","",VLOOKUP(E782,CAD_FUNC!$C$6:$E$106,3,FALSE))</f>
        <v/>
      </c>
      <c r="G782" s="88"/>
      <c r="H782" s="88"/>
      <c r="I782" s="89"/>
      <c r="J782" s="47" t="str">
        <f>IF(D782="","",VLOOKUP(D782,PPRA!C:E,3,0))</f>
        <v/>
      </c>
      <c r="N782" s="47" t="str">
        <f t="shared" si="12"/>
        <v/>
      </c>
    </row>
    <row r="783" spans="3:14" ht="30" customHeight="1" x14ac:dyDescent="0.25">
      <c r="C783" s="87"/>
      <c r="D783" s="88"/>
      <c r="E783" s="88"/>
      <c r="F783" s="88" t="str">
        <f>IF(E783="","",VLOOKUP(E783,CAD_FUNC!$C$6:$E$106,3,FALSE))</f>
        <v/>
      </c>
      <c r="G783" s="88"/>
      <c r="H783" s="88"/>
      <c r="I783" s="89"/>
      <c r="J783" s="47" t="str">
        <f>IF(D783="","",VLOOKUP(D783,PPRA!C:E,3,0))</f>
        <v/>
      </c>
      <c r="N783" s="47" t="str">
        <f t="shared" si="12"/>
        <v/>
      </c>
    </row>
    <row r="784" spans="3:14" ht="30" customHeight="1" x14ac:dyDescent="0.25">
      <c r="C784" s="87"/>
      <c r="D784" s="88"/>
      <c r="E784" s="88"/>
      <c r="F784" s="88" t="str">
        <f>IF(E784="","",VLOOKUP(E784,CAD_FUNC!$C$6:$E$106,3,FALSE))</f>
        <v/>
      </c>
      <c r="G784" s="88"/>
      <c r="H784" s="88"/>
      <c r="I784" s="89"/>
      <c r="J784" s="47" t="str">
        <f>IF(D784="","",VLOOKUP(D784,PPRA!C:E,3,0))</f>
        <v/>
      </c>
      <c r="N784" s="47" t="str">
        <f t="shared" si="12"/>
        <v/>
      </c>
    </row>
    <row r="785" spans="3:14" ht="30" customHeight="1" x14ac:dyDescent="0.25">
      <c r="C785" s="87"/>
      <c r="D785" s="88"/>
      <c r="E785" s="88"/>
      <c r="F785" s="88" t="str">
        <f>IF(E785="","",VLOOKUP(E785,CAD_FUNC!$C$6:$E$106,3,FALSE))</f>
        <v/>
      </c>
      <c r="G785" s="88"/>
      <c r="H785" s="88"/>
      <c r="I785" s="89"/>
      <c r="J785" s="47" t="str">
        <f>IF(D785="","",VLOOKUP(D785,PPRA!C:E,3,0))</f>
        <v/>
      </c>
      <c r="N785" s="47" t="str">
        <f t="shared" si="12"/>
        <v/>
      </c>
    </row>
    <row r="786" spans="3:14" ht="30" customHeight="1" x14ac:dyDescent="0.25">
      <c r="C786" s="87"/>
      <c r="D786" s="88"/>
      <c r="E786" s="88"/>
      <c r="F786" s="88" t="str">
        <f>IF(E786="","",VLOOKUP(E786,CAD_FUNC!$C$6:$E$106,3,FALSE))</f>
        <v/>
      </c>
      <c r="G786" s="88"/>
      <c r="H786" s="88"/>
      <c r="I786" s="89"/>
      <c r="J786" s="47" t="str">
        <f>IF(D786="","",VLOOKUP(D786,PPRA!C:E,3,0))</f>
        <v/>
      </c>
      <c r="N786" s="47" t="str">
        <f t="shared" si="12"/>
        <v/>
      </c>
    </row>
    <row r="787" spans="3:14" ht="30" customHeight="1" x14ac:dyDescent="0.25">
      <c r="C787" s="87"/>
      <c r="D787" s="88"/>
      <c r="E787" s="88"/>
      <c r="F787" s="88" t="str">
        <f>IF(E787="","",VLOOKUP(E787,CAD_FUNC!$C$6:$E$106,3,FALSE))</f>
        <v/>
      </c>
      <c r="G787" s="88"/>
      <c r="H787" s="88"/>
      <c r="I787" s="89"/>
      <c r="J787" s="47" t="str">
        <f>IF(D787="","",VLOOKUP(D787,PPRA!C:E,3,0))</f>
        <v/>
      </c>
      <c r="N787" s="47" t="str">
        <f t="shared" si="12"/>
        <v/>
      </c>
    </row>
    <row r="788" spans="3:14" ht="30" customHeight="1" x14ac:dyDescent="0.25">
      <c r="C788" s="87"/>
      <c r="D788" s="88"/>
      <c r="E788" s="88"/>
      <c r="F788" s="88" t="str">
        <f>IF(E788="","",VLOOKUP(E788,CAD_FUNC!$C$6:$E$106,3,FALSE))</f>
        <v/>
      </c>
      <c r="G788" s="88"/>
      <c r="H788" s="88"/>
      <c r="I788" s="89"/>
      <c r="J788" s="47" t="str">
        <f>IF(D788="","",VLOOKUP(D788,PPRA!C:E,3,0))</f>
        <v/>
      </c>
      <c r="N788" s="47" t="str">
        <f t="shared" si="12"/>
        <v/>
      </c>
    </row>
    <row r="789" spans="3:14" ht="30" customHeight="1" x14ac:dyDescent="0.25">
      <c r="C789" s="87"/>
      <c r="D789" s="88"/>
      <c r="E789" s="88"/>
      <c r="F789" s="88" t="str">
        <f>IF(E789="","",VLOOKUP(E789,CAD_FUNC!$C$6:$E$106,3,FALSE))</f>
        <v/>
      </c>
      <c r="G789" s="88"/>
      <c r="H789" s="88"/>
      <c r="I789" s="89"/>
      <c r="J789" s="47" t="str">
        <f>IF(D789="","",VLOOKUP(D789,PPRA!C:E,3,0))</f>
        <v/>
      </c>
      <c r="N789" s="47" t="str">
        <f t="shared" si="12"/>
        <v/>
      </c>
    </row>
    <row r="790" spans="3:14" ht="30" customHeight="1" x14ac:dyDescent="0.25">
      <c r="C790" s="87"/>
      <c r="D790" s="88"/>
      <c r="E790" s="88"/>
      <c r="F790" s="88" t="str">
        <f>IF(E790="","",VLOOKUP(E790,CAD_FUNC!$C$6:$E$106,3,FALSE))</f>
        <v/>
      </c>
      <c r="G790" s="88"/>
      <c r="H790" s="88"/>
      <c r="I790" s="89"/>
      <c r="J790" s="47" t="str">
        <f>IF(D790="","",VLOOKUP(D790,PPRA!C:E,3,0))</f>
        <v/>
      </c>
      <c r="N790" s="47" t="str">
        <f t="shared" si="12"/>
        <v/>
      </c>
    </row>
    <row r="791" spans="3:14" ht="30" customHeight="1" x14ac:dyDescent="0.25">
      <c r="C791" s="87"/>
      <c r="D791" s="88"/>
      <c r="E791" s="88"/>
      <c r="F791" s="88" t="str">
        <f>IF(E791="","",VLOOKUP(E791,CAD_FUNC!$C$6:$E$106,3,FALSE))</f>
        <v/>
      </c>
      <c r="G791" s="88"/>
      <c r="H791" s="88"/>
      <c r="I791" s="89"/>
      <c r="J791" s="47" t="str">
        <f>IF(D791="","",VLOOKUP(D791,PPRA!C:E,3,0))</f>
        <v/>
      </c>
      <c r="N791" s="47" t="str">
        <f t="shared" si="12"/>
        <v/>
      </c>
    </row>
    <row r="792" spans="3:14" ht="30" customHeight="1" x14ac:dyDescent="0.25">
      <c r="C792" s="87"/>
      <c r="D792" s="88"/>
      <c r="E792" s="88"/>
      <c r="F792" s="88" t="str">
        <f>IF(E792="","",VLOOKUP(E792,CAD_FUNC!$C$6:$E$106,3,FALSE))</f>
        <v/>
      </c>
      <c r="G792" s="88"/>
      <c r="H792" s="88"/>
      <c r="I792" s="89"/>
      <c r="J792" s="47" t="str">
        <f>IF(D792="","",VLOOKUP(D792,PPRA!C:E,3,0))</f>
        <v/>
      </c>
      <c r="N792" s="47" t="str">
        <f t="shared" si="12"/>
        <v/>
      </c>
    </row>
    <row r="793" spans="3:14" ht="30" customHeight="1" x14ac:dyDescent="0.25">
      <c r="C793" s="87"/>
      <c r="D793" s="88"/>
      <c r="E793" s="88"/>
      <c r="F793" s="88" t="str">
        <f>IF(E793="","",VLOOKUP(E793,CAD_FUNC!$C$6:$E$106,3,FALSE))</f>
        <v/>
      </c>
      <c r="G793" s="88"/>
      <c r="H793" s="88"/>
      <c r="I793" s="89"/>
      <c r="J793" s="47" t="str">
        <f>IF(D793="","",VLOOKUP(D793,PPRA!C:E,3,0))</f>
        <v/>
      </c>
      <c r="N793" s="47" t="str">
        <f t="shared" si="12"/>
        <v/>
      </c>
    </row>
    <row r="794" spans="3:14" ht="30" customHeight="1" x14ac:dyDescent="0.25">
      <c r="C794" s="87"/>
      <c r="D794" s="88"/>
      <c r="E794" s="88"/>
      <c r="F794" s="88" t="str">
        <f>IF(E794="","",VLOOKUP(E794,CAD_FUNC!$C$6:$E$106,3,FALSE))</f>
        <v/>
      </c>
      <c r="G794" s="88"/>
      <c r="H794" s="88"/>
      <c r="I794" s="89"/>
      <c r="J794" s="47" t="str">
        <f>IF(D794="","",VLOOKUP(D794,PPRA!C:E,3,0))</f>
        <v/>
      </c>
      <c r="N794" s="47" t="str">
        <f t="shared" si="12"/>
        <v/>
      </c>
    </row>
    <row r="795" spans="3:14" ht="30" customHeight="1" x14ac:dyDescent="0.25">
      <c r="C795" s="87"/>
      <c r="D795" s="88"/>
      <c r="E795" s="88"/>
      <c r="F795" s="88" t="str">
        <f>IF(E795="","",VLOOKUP(E795,CAD_FUNC!$C$6:$E$106,3,FALSE))</f>
        <v/>
      </c>
      <c r="G795" s="88"/>
      <c r="H795" s="88"/>
      <c r="I795" s="89"/>
      <c r="J795" s="47" t="str">
        <f>IF(D795="","",VLOOKUP(D795,PPRA!C:E,3,0))</f>
        <v/>
      </c>
      <c r="N795" s="47" t="str">
        <f t="shared" si="12"/>
        <v/>
      </c>
    </row>
    <row r="796" spans="3:14" ht="30" customHeight="1" x14ac:dyDescent="0.25">
      <c r="C796" s="87"/>
      <c r="D796" s="88"/>
      <c r="E796" s="88"/>
      <c r="F796" s="88" t="str">
        <f>IF(E796="","",VLOOKUP(E796,CAD_FUNC!$C$6:$E$106,3,FALSE))</f>
        <v/>
      </c>
      <c r="G796" s="88"/>
      <c r="H796" s="88"/>
      <c r="I796" s="89"/>
      <c r="J796" s="47" t="str">
        <f>IF(D796="","",VLOOKUP(D796,PPRA!C:E,3,0))</f>
        <v/>
      </c>
      <c r="N796" s="47" t="str">
        <f t="shared" si="12"/>
        <v/>
      </c>
    </row>
    <row r="797" spans="3:14" ht="30" customHeight="1" x14ac:dyDescent="0.25">
      <c r="C797" s="87"/>
      <c r="D797" s="88"/>
      <c r="E797" s="88"/>
      <c r="F797" s="88" t="str">
        <f>IF(E797="","",VLOOKUP(E797,CAD_FUNC!$C$6:$E$106,3,FALSE))</f>
        <v/>
      </c>
      <c r="G797" s="88"/>
      <c r="H797" s="88"/>
      <c r="I797" s="89"/>
      <c r="J797" s="47" t="str">
        <f>IF(D797="","",VLOOKUP(D797,PPRA!C:E,3,0))</f>
        <v/>
      </c>
      <c r="N797" s="47" t="str">
        <f t="shared" si="12"/>
        <v/>
      </c>
    </row>
    <row r="798" spans="3:14" ht="30" customHeight="1" x14ac:dyDescent="0.25">
      <c r="C798" s="87"/>
      <c r="D798" s="88"/>
      <c r="E798" s="88"/>
      <c r="F798" s="88" t="str">
        <f>IF(E798="","",VLOOKUP(E798,CAD_FUNC!$C$6:$E$106,3,FALSE))</f>
        <v/>
      </c>
      <c r="G798" s="88"/>
      <c r="H798" s="88"/>
      <c r="I798" s="89"/>
      <c r="J798" s="47" t="str">
        <f>IF(D798="","",VLOOKUP(D798,PPRA!C:E,3,0))</f>
        <v/>
      </c>
      <c r="N798" s="47" t="str">
        <f t="shared" si="12"/>
        <v/>
      </c>
    </row>
    <row r="799" spans="3:14" ht="30" customHeight="1" x14ac:dyDescent="0.25">
      <c r="C799" s="87"/>
      <c r="D799" s="88"/>
      <c r="E799" s="88"/>
      <c r="F799" s="88" t="str">
        <f>IF(E799="","",VLOOKUP(E799,CAD_FUNC!$C$6:$E$106,3,FALSE))</f>
        <v/>
      </c>
      <c r="G799" s="88"/>
      <c r="H799" s="88"/>
      <c r="I799" s="89"/>
      <c r="J799" s="47" t="str">
        <f>IF(D799="","",VLOOKUP(D799,PPRA!C:E,3,0))</f>
        <v/>
      </c>
      <c r="N799" s="47" t="str">
        <f t="shared" si="12"/>
        <v/>
      </c>
    </row>
    <row r="800" spans="3:14" ht="30" customHeight="1" x14ac:dyDescent="0.25">
      <c r="C800" s="87"/>
      <c r="D800" s="88"/>
      <c r="E800" s="88"/>
      <c r="F800" s="88" t="str">
        <f>IF(E800="","",VLOOKUP(E800,CAD_FUNC!$C$6:$E$106,3,FALSE))</f>
        <v/>
      </c>
      <c r="G800" s="88"/>
      <c r="H800" s="88"/>
      <c r="I800" s="89"/>
      <c r="J800" s="47" t="str">
        <f>IF(D800="","",VLOOKUP(D800,PPRA!C:E,3,0))</f>
        <v/>
      </c>
      <c r="N800" s="47" t="str">
        <f t="shared" si="12"/>
        <v/>
      </c>
    </row>
    <row r="801" spans="3:14" ht="30" customHeight="1" x14ac:dyDescent="0.25">
      <c r="C801" s="87"/>
      <c r="D801" s="88"/>
      <c r="E801" s="88"/>
      <c r="F801" s="88" t="str">
        <f>IF(E801="","",VLOOKUP(E801,CAD_FUNC!$C$6:$E$106,3,FALSE))</f>
        <v/>
      </c>
      <c r="G801" s="88"/>
      <c r="H801" s="88"/>
      <c r="I801" s="89"/>
      <c r="J801" s="47" t="str">
        <f>IF(D801="","",VLOOKUP(D801,PPRA!C:E,3,0))</f>
        <v/>
      </c>
      <c r="N801" s="47" t="str">
        <f t="shared" si="12"/>
        <v/>
      </c>
    </row>
    <row r="802" spans="3:14" ht="30" customHeight="1" x14ac:dyDescent="0.25">
      <c r="C802" s="87"/>
      <c r="D802" s="88"/>
      <c r="E802" s="88"/>
      <c r="F802" s="88" t="str">
        <f>IF(E802="","",VLOOKUP(E802,CAD_FUNC!$C$6:$E$106,3,FALSE))</f>
        <v/>
      </c>
      <c r="G802" s="88"/>
      <c r="H802" s="88"/>
      <c r="I802" s="89"/>
      <c r="J802" s="47" t="str">
        <f>IF(D802="","",VLOOKUP(D802,PPRA!C:E,3,0))</f>
        <v/>
      </c>
      <c r="N802" s="47" t="str">
        <f t="shared" si="12"/>
        <v/>
      </c>
    </row>
    <row r="803" spans="3:14" ht="30" customHeight="1" x14ac:dyDescent="0.25">
      <c r="C803" s="87"/>
      <c r="D803" s="88"/>
      <c r="E803" s="88"/>
      <c r="F803" s="88" t="str">
        <f>IF(E803="","",VLOOKUP(E803,CAD_FUNC!$C$6:$E$106,3,FALSE))</f>
        <v/>
      </c>
      <c r="G803" s="88"/>
      <c r="H803" s="88"/>
      <c r="I803" s="89"/>
      <c r="J803" s="47" t="str">
        <f>IF(D803="","",VLOOKUP(D803,PPRA!C:E,3,0))</f>
        <v/>
      </c>
      <c r="N803" s="47" t="str">
        <f t="shared" si="12"/>
        <v/>
      </c>
    </row>
    <row r="804" spans="3:14" ht="30" customHeight="1" x14ac:dyDescent="0.25">
      <c r="C804" s="87"/>
      <c r="D804" s="88"/>
      <c r="E804" s="88"/>
      <c r="F804" s="88" t="str">
        <f>IF(E804="","",VLOOKUP(E804,CAD_FUNC!$C$6:$E$106,3,FALSE))</f>
        <v/>
      </c>
      <c r="G804" s="88"/>
      <c r="H804" s="88"/>
      <c r="I804" s="89"/>
      <c r="J804" s="47" t="str">
        <f>IF(D804="","",VLOOKUP(D804,PPRA!C:E,3,0))</f>
        <v/>
      </c>
      <c r="N804" s="47" t="str">
        <f t="shared" si="12"/>
        <v/>
      </c>
    </row>
    <row r="805" spans="3:14" ht="30" customHeight="1" x14ac:dyDescent="0.25">
      <c r="C805" s="87"/>
      <c r="D805" s="88"/>
      <c r="E805" s="88"/>
      <c r="F805" s="88" t="str">
        <f>IF(E805="","",VLOOKUP(E805,CAD_FUNC!$C$6:$E$106,3,FALSE))</f>
        <v/>
      </c>
      <c r="G805" s="88"/>
      <c r="H805" s="88"/>
      <c r="I805" s="89"/>
      <c r="J805" s="47" t="str">
        <f>IF(D805="","",VLOOKUP(D805,PPRA!C:E,3,0))</f>
        <v/>
      </c>
      <c r="N805" s="47" t="str">
        <f t="shared" si="12"/>
        <v/>
      </c>
    </row>
    <row r="806" spans="3:14" ht="30" customHeight="1" x14ac:dyDescent="0.25">
      <c r="C806" s="87"/>
      <c r="D806" s="88"/>
      <c r="E806" s="88"/>
      <c r="F806" s="88" t="str">
        <f>IF(E806="","",VLOOKUP(E806,CAD_FUNC!$C$6:$E$106,3,FALSE))</f>
        <v/>
      </c>
      <c r="G806" s="88"/>
      <c r="H806" s="88"/>
      <c r="I806" s="89"/>
      <c r="J806" s="47" t="str">
        <f>IF(D806="","",VLOOKUP(D806,PPRA!C:E,3,0))</f>
        <v/>
      </c>
      <c r="N806" s="47" t="str">
        <f t="shared" si="12"/>
        <v/>
      </c>
    </row>
    <row r="807" spans="3:14" ht="30" customHeight="1" x14ac:dyDescent="0.25">
      <c r="C807" s="87"/>
      <c r="D807" s="88"/>
      <c r="E807" s="88"/>
      <c r="F807" s="88" t="str">
        <f>IF(E807="","",VLOOKUP(E807,CAD_FUNC!$C$6:$E$106,3,FALSE))</f>
        <v/>
      </c>
      <c r="G807" s="88"/>
      <c r="H807" s="88"/>
      <c r="I807" s="89"/>
      <c r="J807" s="47" t="str">
        <f>IF(D807="","",VLOOKUP(D807,PPRA!C:E,3,0))</f>
        <v/>
      </c>
      <c r="N807" s="47" t="str">
        <f t="shared" si="12"/>
        <v/>
      </c>
    </row>
    <row r="808" spans="3:14" ht="30" customHeight="1" x14ac:dyDescent="0.25">
      <c r="C808" s="87"/>
      <c r="D808" s="88"/>
      <c r="E808" s="88"/>
      <c r="F808" s="88" t="str">
        <f>IF(E808="","",VLOOKUP(E808,CAD_FUNC!$C$6:$E$106,3,FALSE))</f>
        <v/>
      </c>
      <c r="G808" s="88"/>
      <c r="H808" s="88"/>
      <c r="I808" s="89"/>
      <c r="J808" s="47" t="str">
        <f>IF(D808="","",VLOOKUP(D808,PPRA!C:E,3,0))</f>
        <v/>
      </c>
      <c r="N808" s="47" t="str">
        <f t="shared" si="12"/>
        <v/>
      </c>
    </row>
    <row r="809" spans="3:14" ht="30" customHeight="1" x14ac:dyDescent="0.25">
      <c r="C809" s="87"/>
      <c r="D809" s="88"/>
      <c r="E809" s="88"/>
      <c r="F809" s="88" t="str">
        <f>IF(E809="","",VLOOKUP(E809,CAD_FUNC!$C$6:$E$106,3,FALSE))</f>
        <v/>
      </c>
      <c r="G809" s="88"/>
      <c r="H809" s="88"/>
      <c r="I809" s="89"/>
      <c r="J809" s="47" t="str">
        <f>IF(D809="","",VLOOKUP(D809,PPRA!C:E,3,0))</f>
        <v/>
      </c>
      <c r="N809" s="47" t="str">
        <f t="shared" si="12"/>
        <v/>
      </c>
    </row>
    <row r="810" spans="3:14" ht="30" customHeight="1" x14ac:dyDescent="0.25">
      <c r="C810" s="87"/>
      <c r="D810" s="88"/>
      <c r="E810" s="88"/>
      <c r="F810" s="88" t="str">
        <f>IF(E810="","",VLOOKUP(E810,CAD_FUNC!$C$6:$E$106,3,FALSE))</f>
        <v/>
      </c>
      <c r="G810" s="88"/>
      <c r="H810" s="88"/>
      <c r="I810" s="89"/>
      <c r="J810" s="47" t="str">
        <f>IF(D810="","",VLOOKUP(D810,PPRA!C:E,3,0))</f>
        <v/>
      </c>
      <c r="N810" s="47" t="str">
        <f t="shared" si="12"/>
        <v/>
      </c>
    </row>
    <row r="811" spans="3:14" ht="30" customHeight="1" x14ac:dyDescent="0.25">
      <c r="C811" s="87"/>
      <c r="D811" s="88"/>
      <c r="E811" s="88"/>
      <c r="F811" s="88" t="str">
        <f>IF(E811="","",VLOOKUP(E811,CAD_FUNC!$C$6:$E$106,3,FALSE))</f>
        <v/>
      </c>
      <c r="G811" s="88"/>
      <c r="H811" s="88"/>
      <c r="I811" s="89"/>
      <c r="J811" s="47" t="str">
        <f>IF(D811="","",VLOOKUP(D811,PPRA!C:E,3,0))</f>
        <v/>
      </c>
      <c r="N811" s="47" t="str">
        <f t="shared" si="12"/>
        <v/>
      </c>
    </row>
    <row r="812" spans="3:14" ht="30" customHeight="1" x14ac:dyDescent="0.25">
      <c r="C812" s="87"/>
      <c r="D812" s="88"/>
      <c r="E812" s="88"/>
      <c r="F812" s="88" t="str">
        <f>IF(E812="","",VLOOKUP(E812,CAD_FUNC!$C$6:$E$106,3,FALSE))</f>
        <v/>
      </c>
      <c r="G812" s="88"/>
      <c r="H812" s="88"/>
      <c r="I812" s="89"/>
      <c r="J812" s="47" t="str">
        <f>IF(D812="","",VLOOKUP(D812,PPRA!C:E,3,0))</f>
        <v/>
      </c>
      <c r="N812" s="47" t="str">
        <f t="shared" si="12"/>
        <v/>
      </c>
    </row>
    <row r="813" spans="3:14" ht="30" customHeight="1" x14ac:dyDescent="0.25">
      <c r="C813" s="87"/>
      <c r="D813" s="88"/>
      <c r="E813" s="88"/>
      <c r="F813" s="88" t="str">
        <f>IF(E813="","",VLOOKUP(E813,CAD_FUNC!$C$6:$E$106,3,FALSE))</f>
        <v/>
      </c>
      <c r="G813" s="88"/>
      <c r="H813" s="88"/>
      <c r="I813" s="89"/>
      <c r="J813" s="47" t="str">
        <f>IF(D813="","",VLOOKUP(D813,PPRA!C:E,3,0))</f>
        <v/>
      </c>
      <c r="N813" s="47" t="str">
        <f t="shared" si="12"/>
        <v/>
      </c>
    </row>
    <row r="814" spans="3:14" ht="30" customHeight="1" x14ac:dyDescent="0.25">
      <c r="C814" s="87"/>
      <c r="D814" s="88"/>
      <c r="E814" s="88"/>
      <c r="F814" s="88" t="str">
        <f>IF(E814="","",VLOOKUP(E814,CAD_FUNC!$C$6:$E$106,3,FALSE))</f>
        <v/>
      </c>
      <c r="G814" s="88"/>
      <c r="H814" s="88"/>
      <c r="I814" s="89"/>
      <c r="J814" s="47" t="str">
        <f>IF(D814="","",VLOOKUP(D814,PPRA!C:E,3,0))</f>
        <v/>
      </c>
      <c r="N814" s="47" t="str">
        <f t="shared" si="12"/>
        <v/>
      </c>
    </row>
    <row r="815" spans="3:14" ht="30" customHeight="1" x14ac:dyDescent="0.25">
      <c r="C815" s="87"/>
      <c r="D815" s="88"/>
      <c r="E815" s="88"/>
      <c r="F815" s="88" t="str">
        <f>IF(E815="","",VLOOKUP(E815,CAD_FUNC!$C$6:$E$106,3,FALSE))</f>
        <v/>
      </c>
      <c r="G815" s="88"/>
      <c r="H815" s="88"/>
      <c r="I815" s="89"/>
      <c r="J815" s="47" t="str">
        <f>IF(D815="","",VLOOKUP(D815,PPRA!C:E,3,0))</f>
        <v/>
      </c>
      <c r="N815" s="47" t="str">
        <f t="shared" si="12"/>
        <v/>
      </c>
    </row>
    <row r="816" spans="3:14" ht="30" customHeight="1" x14ac:dyDescent="0.25">
      <c r="C816" s="87"/>
      <c r="D816" s="88"/>
      <c r="E816" s="88"/>
      <c r="F816" s="88" t="str">
        <f>IF(E816="","",VLOOKUP(E816,CAD_FUNC!$C$6:$E$106,3,FALSE))</f>
        <v/>
      </c>
      <c r="G816" s="88"/>
      <c r="H816" s="88"/>
      <c r="I816" s="89"/>
      <c r="J816" s="47" t="str">
        <f>IF(D816="","",VLOOKUP(D816,PPRA!C:E,3,0))</f>
        <v/>
      </c>
      <c r="N816" s="47" t="str">
        <f t="shared" si="12"/>
        <v/>
      </c>
    </row>
    <row r="817" spans="3:14" ht="30" customHeight="1" x14ac:dyDescent="0.25">
      <c r="C817" s="87"/>
      <c r="D817" s="88"/>
      <c r="E817" s="88"/>
      <c r="F817" s="88" t="str">
        <f>IF(E817="","",VLOOKUP(E817,CAD_FUNC!$C$6:$E$106,3,FALSE))</f>
        <v/>
      </c>
      <c r="G817" s="88"/>
      <c r="H817" s="88"/>
      <c r="I817" s="89"/>
      <c r="J817" s="47" t="str">
        <f>IF(D817="","",VLOOKUP(D817,PPRA!C:E,3,0))</f>
        <v/>
      </c>
      <c r="N817" s="47" t="str">
        <f t="shared" si="12"/>
        <v/>
      </c>
    </row>
    <row r="818" spans="3:14" ht="30" customHeight="1" x14ac:dyDescent="0.25">
      <c r="C818" s="87"/>
      <c r="D818" s="88"/>
      <c r="E818" s="88"/>
      <c r="F818" s="88" t="str">
        <f>IF(E818="","",VLOOKUP(E818,CAD_FUNC!$C$6:$E$106,3,FALSE))</f>
        <v/>
      </c>
      <c r="G818" s="88"/>
      <c r="H818" s="88"/>
      <c r="I818" s="89"/>
      <c r="J818" s="47" t="str">
        <f>IF(D818="","",VLOOKUP(D818,PPRA!C:E,3,0))</f>
        <v/>
      </c>
      <c r="N818" s="47" t="str">
        <f t="shared" si="12"/>
        <v/>
      </c>
    </row>
    <row r="819" spans="3:14" ht="30" customHeight="1" x14ac:dyDescent="0.25">
      <c r="C819" s="87"/>
      <c r="D819" s="88"/>
      <c r="E819" s="88"/>
      <c r="F819" s="88" t="str">
        <f>IF(E819="","",VLOOKUP(E819,CAD_FUNC!$C$6:$E$106,3,FALSE))</f>
        <v/>
      </c>
      <c r="G819" s="88"/>
      <c r="H819" s="88"/>
      <c r="I819" s="89"/>
      <c r="J819" s="47" t="str">
        <f>IF(D819="","",VLOOKUP(D819,PPRA!C:E,3,0))</f>
        <v/>
      </c>
      <c r="N819" s="47" t="str">
        <f t="shared" si="12"/>
        <v/>
      </c>
    </row>
    <row r="820" spans="3:14" ht="30" customHeight="1" x14ac:dyDescent="0.25">
      <c r="C820" s="87"/>
      <c r="D820" s="88"/>
      <c r="E820" s="88"/>
      <c r="F820" s="88" t="str">
        <f>IF(E820="","",VLOOKUP(E820,CAD_FUNC!$C$6:$E$106,3,FALSE))</f>
        <v/>
      </c>
      <c r="G820" s="88"/>
      <c r="H820" s="88"/>
      <c r="I820" s="89"/>
      <c r="J820" s="47" t="str">
        <f>IF(D820="","",VLOOKUP(D820,PPRA!C:E,3,0))</f>
        <v/>
      </c>
      <c r="N820" s="47" t="str">
        <f t="shared" si="12"/>
        <v/>
      </c>
    </row>
    <row r="821" spans="3:14" ht="30" customHeight="1" x14ac:dyDescent="0.25">
      <c r="C821" s="87"/>
      <c r="D821" s="88"/>
      <c r="E821" s="88"/>
      <c r="F821" s="88" t="str">
        <f>IF(E821="","",VLOOKUP(E821,CAD_FUNC!$C$6:$E$106,3,FALSE))</f>
        <v/>
      </c>
      <c r="G821" s="88"/>
      <c r="H821" s="88"/>
      <c r="I821" s="89"/>
      <c r="J821" s="47" t="str">
        <f>IF(D821="","",VLOOKUP(D821,PPRA!C:E,3,0))</f>
        <v/>
      </c>
      <c r="N821" s="47" t="str">
        <f t="shared" si="12"/>
        <v/>
      </c>
    </row>
    <row r="822" spans="3:14" ht="30" customHeight="1" x14ac:dyDescent="0.25">
      <c r="C822" s="87"/>
      <c r="D822" s="88"/>
      <c r="E822" s="88"/>
      <c r="F822" s="88" t="str">
        <f>IF(E822="","",VLOOKUP(E822,CAD_FUNC!$C$6:$E$106,3,FALSE))</f>
        <v/>
      </c>
      <c r="G822" s="88"/>
      <c r="H822" s="88"/>
      <c r="I822" s="89"/>
      <c r="J822" s="47" t="str">
        <f>IF(D822="","",VLOOKUP(D822,PPRA!C:E,3,0))</f>
        <v/>
      </c>
      <c r="N822" s="47" t="str">
        <f t="shared" si="12"/>
        <v/>
      </c>
    </row>
    <row r="823" spans="3:14" ht="30" customHeight="1" x14ac:dyDescent="0.25">
      <c r="C823" s="87"/>
      <c r="D823" s="88"/>
      <c r="E823" s="88"/>
      <c r="F823" s="88" t="str">
        <f>IF(E823="","",VLOOKUP(E823,CAD_FUNC!$C$6:$E$106,3,FALSE))</f>
        <v/>
      </c>
      <c r="G823" s="88"/>
      <c r="H823" s="88"/>
      <c r="I823" s="89"/>
      <c r="J823" s="47" t="str">
        <f>IF(D823="","",VLOOKUP(D823,PPRA!C:E,3,0))</f>
        <v/>
      </c>
      <c r="N823" s="47" t="str">
        <f t="shared" si="12"/>
        <v/>
      </c>
    </row>
    <row r="824" spans="3:14" ht="30" customHeight="1" x14ac:dyDescent="0.25">
      <c r="C824" s="87"/>
      <c r="D824" s="88"/>
      <c r="E824" s="88"/>
      <c r="F824" s="88" t="str">
        <f>IF(E824="","",VLOOKUP(E824,CAD_FUNC!$C$6:$E$106,3,FALSE))</f>
        <v/>
      </c>
      <c r="G824" s="88"/>
      <c r="H824" s="88"/>
      <c r="I824" s="89"/>
      <c r="J824" s="47" t="str">
        <f>IF(D824="","",VLOOKUP(D824,PPRA!C:E,3,0))</f>
        <v/>
      </c>
      <c r="N824" s="47" t="str">
        <f t="shared" si="12"/>
        <v/>
      </c>
    </row>
    <row r="825" spans="3:14" ht="30" customHeight="1" x14ac:dyDescent="0.25">
      <c r="C825" s="87"/>
      <c r="D825" s="88"/>
      <c r="E825" s="88"/>
      <c r="F825" s="88" t="str">
        <f>IF(E825="","",VLOOKUP(E825,CAD_FUNC!$C$6:$E$106,3,FALSE))</f>
        <v/>
      </c>
      <c r="G825" s="88"/>
      <c r="H825" s="88"/>
      <c r="I825" s="89"/>
      <c r="J825" s="47" t="str">
        <f>IF(D825="","",VLOOKUP(D825,PPRA!C:E,3,0))</f>
        <v/>
      </c>
      <c r="N825" s="47" t="str">
        <f t="shared" si="12"/>
        <v/>
      </c>
    </row>
    <row r="826" spans="3:14" ht="30" customHeight="1" x14ac:dyDescent="0.25">
      <c r="C826" s="87"/>
      <c r="D826" s="88"/>
      <c r="E826" s="88"/>
      <c r="F826" s="88" t="str">
        <f>IF(E826="","",VLOOKUP(E826,CAD_FUNC!$C$6:$E$106,3,FALSE))</f>
        <v/>
      </c>
      <c r="G826" s="88"/>
      <c r="H826" s="88"/>
      <c r="I826" s="89"/>
      <c r="J826" s="47" t="str">
        <f>IF(D826="","",VLOOKUP(D826,PPRA!C:E,3,0))</f>
        <v/>
      </c>
      <c r="N826" s="47" t="str">
        <f t="shared" si="12"/>
        <v/>
      </c>
    </row>
    <row r="827" spans="3:14" ht="30" customHeight="1" x14ac:dyDescent="0.25">
      <c r="C827" s="87"/>
      <c r="D827" s="88"/>
      <c r="E827" s="88"/>
      <c r="F827" s="88" t="str">
        <f>IF(E827="","",VLOOKUP(E827,CAD_FUNC!$C$6:$E$106,3,FALSE))</f>
        <v/>
      </c>
      <c r="G827" s="88"/>
      <c r="H827" s="88"/>
      <c r="I827" s="89"/>
      <c r="J827" s="47" t="str">
        <f>IF(D827="","",VLOOKUP(D827,PPRA!C:E,3,0))</f>
        <v/>
      </c>
      <c r="N827" s="47" t="str">
        <f t="shared" si="12"/>
        <v/>
      </c>
    </row>
    <row r="828" spans="3:14" ht="30" customHeight="1" x14ac:dyDescent="0.25">
      <c r="C828" s="87"/>
      <c r="D828" s="88"/>
      <c r="E828" s="88"/>
      <c r="F828" s="88" t="str">
        <f>IF(E828="","",VLOOKUP(E828,CAD_FUNC!$C$6:$E$106,3,FALSE))</f>
        <v/>
      </c>
      <c r="G828" s="88"/>
      <c r="H828" s="88"/>
      <c r="I828" s="89"/>
      <c r="J828" s="47" t="str">
        <f>IF(D828="","",VLOOKUP(D828,PPRA!C:E,3,0))</f>
        <v/>
      </c>
      <c r="N828" s="47" t="str">
        <f t="shared" si="12"/>
        <v/>
      </c>
    </row>
    <row r="829" spans="3:14" ht="30" customHeight="1" x14ac:dyDescent="0.25">
      <c r="C829" s="87"/>
      <c r="D829" s="88"/>
      <c r="E829" s="88"/>
      <c r="F829" s="88" t="str">
        <f>IF(E829="","",VLOOKUP(E829,CAD_FUNC!$C$6:$E$106,3,FALSE))</f>
        <v/>
      </c>
      <c r="G829" s="88"/>
      <c r="H829" s="88"/>
      <c r="I829" s="89"/>
      <c r="J829" s="47" t="str">
        <f>IF(D829="","",VLOOKUP(D829,PPRA!C:E,3,0))</f>
        <v/>
      </c>
      <c r="N829" s="47" t="str">
        <f t="shared" si="12"/>
        <v/>
      </c>
    </row>
    <row r="830" spans="3:14" ht="30" customHeight="1" x14ac:dyDescent="0.25">
      <c r="C830" s="87"/>
      <c r="D830" s="88"/>
      <c r="E830" s="88"/>
      <c r="F830" s="88" t="str">
        <f>IF(E830="","",VLOOKUP(E830,CAD_FUNC!$C$6:$E$106,3,FALSE))</f>
        <v/>
      </c>
      <c r="G830" s="88"/>
      <c r="H830" s="88"/>
      <c r="I830" s="89"/>
      <c r="J830" s="47" t="str">
        <f>IF(D830="","",VLOOKUP(D830,PPRA!C:E,3,0))</f>
        <v/>
      </c>
      <c r="N830" s="47" t="str">
        <f t="shared" si="12"/>
        <v/>
      </c>
    </row>
    <row r="831" spans="3:14" ht="30" customHeight="1" x14ac:dyDescent="0.25">
      <c r="C831" s="87"/>
      <c r="D831" s="88"/>
      <c r="E831" s="88"/>
      <c r="F831" s="88" t="str">
        <f>IF(E831="","",VLOOKUP(E831,CAD_FUNC!$C$6:$E$106,3,FALSE))</f>
        <v/>
      </c>
      <c r="G831" s="88"/>
      <c r="H831" s="88"/>
      <c r="I831" s="89"/>
      <c r="J831" s="47" t="str">
        <f>IF(D831="","",VLOOKUP(D831,PPRA!C:E,3,0))</f>
        <v/>
      </c>
      <c r="N831" s="47" t="str">
        <f t="shared" si="12"/>
        <v/>
      </c>
    </row>
    <row r="832" spans="3:14" ht="30" customHeight="1" x14ac:dyDescent="0.25">
      <c r="C832" s="87"/>
      <c r="D832" s="88"/>
      <c r="E832" s="88"/>
      <c r="F832" s="88" t="str">
        <f>IF(E832="","",VLOOKUP(E832,CAD_FUNC!$C$6:$E$106,3,FALSE))</f>
        <v/>
      </c>
      <c r="G832" s="88"/>
      <c r="H832" s="88"/>
      <c r="I832" s="89"/>
      <c r="J832" s="47" t="str">
        <f>IF(D832="","",VLOOKUP(D832,PPRA!C:E,3,0))</f>
        <v/>
      </c>
      <c r="N832" s="47" t="str">
        <f t="shared" si="12"/>
        <v/>
      </c>
    </row>
    <row r="833" spans="3:14" ht="30" customHeight="1" x14ac:dyDescent="0.25">
      <c r="C833" s="87"/>
      <c r="D833" s="88"/>
      <c r="E833" s="88"/>
      <c r="F833" s="88" t="str">
        <f>IF(E833="","",VLOOKUP(E833,CAD_FUNC!$C$6:$E$106,3,FALSE))</f>
        <v/>
      </c>
      <c r="G833" s="88"/>
      <c r="H833" s="88"/>
      <c r="I833" s="89"/>
      <c r="J833" s="47" t="str">
        <f>IF(D833="","",VLOOKUP(D833,PPRA!C:E,3,0))</f>
        <v/>
      </c>
      <c r="N833" s="47" t="str">
        <f t="shared" si="12"/>
        <v/>
      </c>
    </row>
    <row r="834" spans="3:14" ht="30" customHeight="1" x14ac:dyDescent="0.25">
      <c r="C834" s="87"/>
      <c r="D834" s="88"/>
      <c r="E834" s="88"/>
      <c r="F834" s="88" t="str">
        <f>IF(E834="","",VLOOKUP(E834,CAD_FUNC!$C$6:$E$106,3,FALSE))</f>
        <v/>
      </c>
      <c r="G834" s="88"/>
      <c r="H834" s="88"/>
      <c r="I834" s="89"/>
      <c r="J834" s="47" t="str">
        <f>IF(D834="","",VLOOKUP(D834,PPRA!C:E,3,0))</f>
        <v/>
      </c>
      <c r="N834" s="47" t="str">
        <f t="shared" si="12"/>
        <v/>
      </c>
    </row>
    <row r="835" spans="3:14" ht="30" customHeight="1" x14ac:dyDescent="0.25">
      <c r="C835" s="87"/>
      <c r="D835" s="88"/>
      <c r="E835" s="88"/>
      <c r="F835" s="88" t="str">
        <f>IF(E835="","",VLOOKUP(E835,CAD_FUNC!$C$6:$E$106,3,FALSE))</f>
        <v/>
      </c>
      <c r="G835" s="88"/>
      <c r="H835" s="88"/>
      <c r="I835" s="89"/>
      <c r="J835" s="47" t="str">
        <f>IF(D835="","",VLOOKUP(D835,PPRA!C:E,3,0))</f>
        <v/>
      </c>
      <c r="N835" s="47" t="str">
        <f t="shared" si="12"/>
        <v/>
      </c>
    </row>
    <row r="836" spans="3:14" ht="30" customHeight="1" x14ac:dyDescent="0.25">
      <c r="C836" s="87"/>
      <c r="D836" s="88"/>
      <c r="E836" s="88"/>
      <c r="F836" s="88" t="str">
        <f>IF(E836="","",VLOOKUP(E836,CAD_FUNC!$C$6:$E$106,3,FALSE))</f>
        <v/>
      </c>
      <c r="G836" s="88"/>
      <c r="H836" s="88"/>
      <c r="I836" s="89"/>
      <c r="J836" s="47" t="str">
        <f>IF(D836="","",VLOOKUP(D836,PPRA!C:E,3,0))</f>
        <v/>
      </c>
      <c r="N836" s="47" t="str">
        <f t="shared" si="12"/>
        <v/>
      </c>
    </row>
    <row r="837" spans="3:14" ht="30" customHeight="1" x14ac:dyDescent="0.25">
      <c r="C837" s="87"/>
      <c r="D837" s="88"/>
      <c r="E837" s="88"/>
      <c r="F837" s="88" t="str">
        <f>IF(E837="","",VLOOKUP(E837,CAD_FUNC!$C$6:$E$106,3,FALSE))</f>
        <v/>
      </c>
      <c r="G837" s="88"/>
      <c r="H837" s="88"/>
      <c r="I837" s="89"/>
      <c r="J837" s="47" t="str">
        <f>IF(D837="","",VLOOKUP(D837,PPRA!C:E,3,0))</f>
        <v/>
      </c>
      <c r="N837" s="47" t="str">
        <f t="shared" si="12"/>
        <v/>
      </c>
    </row>
    <row r="838" spans="3:14" ht="30" customHeight="1" x14ac:dyDescent="0.25">
      <c r="C838" s="87"/>
      <c r="D838" s="88"/>
      <c r="E838" s="88"/>
      <c r="F838" s="88" t="str">
        <f>IF(E838="","",VLOOKUP(E838,CAD_FUNC!$C$6:$E$106,3,FALSE))</f>
        <v/>
      </c>
      <c r="G838" s="88"/>
      <c r="H838" s="88"/>
      <c r="I838" s="89"/>
      <c r="J838" s="47" t="str">
        <f>IF(D838="","",VLOOKUP(D838,PPRA!C:E,3,0))</f>
        <v/>
      </c>
      <c r="N838" s="47" t="str">
        <f t="shared" si="12"/>
        <v/>
      </c>
    </row>
    <row r="839" spans="3:14" ht="30" customHeight="1" x14ac:dyDescent="0.25">
      <c r="C839" s="87"/>
      <c r="D839" s="88"/>
      <c r="E839" s="88"/>
      <c r="F839" s="88" t="str">
        <f>IF(E839="","",VLOOKUP(E839,CAD_FUNC!$C$6:$E$106,3,FALSE))</f>
        <v/>
      </c>
      <c r="G839" s="88"/>
      <c r="H839" s="88"/>
      <c r="I839" s="89"/>
      <c r="J839" s="47" t="str">
        <f>IF(D839="","",VLOOKUP(D839,PPRA!C:E,3,0))</f>
        <v/>
      </c>
      <c r="N839" s="47" t="str">
        <f t="shared" ref="N839:N902" si="13">IF(C839="","",VLOOKUP(MONTH(C839),$K$6:$L$17,2,FALSE))</f>
        <v/>
      </c>
    </row>
    <row r="840" spans="3:14" ht="30" customHeight="1" x14ac:dyDescent="0.25">
      <c r="C840" s="87"/>
      <c r="D840" s="88"/>
      <c r="E840" s="88"/>
      <c r="F840" s="88" t="str">
        <f>IF(E840="","",VLOOKUP(E840,CAD_FUNC!$C$6:$E$106,3,FALSE))</f>
        <v/>
      </c>
      <c r="G840" s="88"/>
      <c r="H840" s="88"/>
      <c r="I840" s="89"/>
      <c r="J840" s="47" t="str">
        <f>IF(D840="","",VLOOKUP(D840,PPRA!C:E,3,0))</f>
        <v/>
      </c>
      <c r="N840" s="47" t="str">
        <f t="shared" si="13"/>
        <v/>
      </c>
    </row>
    <row r="841" spans="3:14" ht="30" customHeight="1" x14ac:dyDescent="0.25">
      <c r="C841" s="87"/>
      <c r="D841" s="88"/>
      <c r="E841" s="88"/>
      <c r="F841" s="88" t="str">
        <f>IF(E841="","",VLOOKUP(E841,CAD_FUNC!$C$6:$E$106,3,FALSE))</f>
        <v/>
      </c>
      <c r="G841" s="88"/>
      <c r="H841" s="88"/>
      <c r="I841" s="89"/>
      <c r="J841" s="47" t="str">
        <f>IF(D841="","",VLOOKUP(D841,PPRA!C:E,3,0))</f>
        <v/>
      </c>
      <c r="N841" s="47" t="str">
        <f t="shared" si="13"/>
        <v/>
      </c>
    </row>
    <row r="842" spans="3:14" ht="30" customHeight="1" x14ac:dyDescent="0.25">
      <c r="C842" s="87"/>
      <c r="D842" s="88"/>
      <c r="E842" s="88"/>
      <c r="F842" s="88" t="str">
        <f>IF(E842="","",VLOOKUP(E842,CAD_FUNC!$C$6:$E$106,3,FALSE))</f>
        <v/>
      </c>
      <c r="G842" s="88"/>
      <c r="H842" s="88"/>
      <c r="I842" s="89"/>
      <c r="J842" s="47" t="str">
        <f>IF(D842="","",VLOOKUP(D842,PPRA!C:E,3,0))</f>
        <v/>
      </c>
      <c r="N842" s="47" t="str">
        <f t="shared" si="13"/>
        <v/>
      </c>
    </row>
    <row r="843" spans="3:14" ht="30" customHeight="1" x14ac:dyDescent="0.25">
      <c r="C843" s="87"/>
      <c r="D843" s="88"/>
      <c r="E843" s="88"/>
      <c r="F843" s="88" t="str">
        <f>IF(E843="","",VLOOKUP(E843,CAD_FUNC!$C$6:$E$106,3,FALSE))</f>
        <v/>
      </c>
      <c r="G843" s="88"/>
      <c r="H843" s="88"/>
      <c r="I843" s="89"/>
      <c r="J843" s="47" t="str">
        <f>IF(D843="","",VLOOKUP(D843,PPRA!C:E,3,0))</f>
        <v/>
      </c>
      <c r="N843" s="47" t="str">
        <f t="shared" si="13"/>
        <v/>
      </c>
    </row>
    <row r="844" spans="3:14" ht="30" customHeight="1" x14ac:dyDescent="0.25">
      <c r="C844" s="87"/>
      <c r="D844" s="88"/>
      <c r="E844" s="88"/>
      <c r="F844" s="88" t="str">
        <f>IF(E844="","",VLOOKUP(E844,CAD_FUNC!$C$6:$E$106,3,FALSE))</f>
        <v/>
      </c>
      <c r="G844" s="88"/>
      <c r="H844" s="88"/>
      <c r="I844" s="89"/>
      <c r="J844" s="47" t="str">
        <f>IF(D844="","",VLOOKUP(D844,PPRA!C:E,3,0))</f>
        <v/>
      </c>
      <c r="N844" s="47" t="str">
        <f t="shared" si="13"/>
        <v/>
      </c>
    </row>
    <row r="845" spans="3:14" ht="30" customHeight="1" x14ac:dyDescent="0.25">
      <c r="C845" s="87"/>
      <c r="D845" s="88"/>
      <c r="E845" s="88"/>
      <c r="F845" s="88" t="str">
        <f>IF(E845="","",VLOOKUP(E845,CAD_FUNC!$C$6:$E$106,3,FALSE))</f>
        <v/>
      </c>
      <c r="G845" s="88"/>
      <c r="H845" s="88"/>
      <c r="I845" s="89"/>
      <c r="J845" s="47" t="str">
        <f>IF(D845="","",VLOOKUP(D845,PPRA!C:E,3,0))</f>
        <v/>
      </c>
      <c r="N845" s="47" t="str">
        <f t="shared" si="13"/>
        <v/>
      </c>
    </row>
    <row r="846" spans="3:14" ht="30" customHeight="1" x14ac:dyDescent="0.25">
      <c r="C846" s="87"/>
      <c r="D846" s="88"/>
      <c r="E846" s="88"/>
      <c r="F846" s="88" t="str">
        <f>IF(E846="","",VLOOKUP(E846,CAD_FUNC!$C$6:$E$106,3,FALSE))</f>
        <v/>
      </c>
      <c r="G846" s="88"/>
      <c r="H846" s="88"/>
      <c r="I846" s="89"/>
      <c r="J846" s="47" t="str">
        <f>IF(D846="","",VLOOKUP(D846,PPRA!C:E,3,0))</f>
        <v/>
      </c>
      <c r="N846" s="47" t="str">
        <f t="shared" si="13"/>
        <v/>
      </c>
    </row>
    <row r="847" spans="3:14" ht="30" customHeight="1" x14ac:dyDescent="0.25">
      <c r="C847" s="87"/>
      <c r="D847" s="88"/>
      <c r="E847" s="88"/>
      <c r="F847" s="88" t="str">
        <f>IF(E847="","",VLOOKUP(E847,CAD_FUNC!$C$6:$E$106,3,FALSE))</f>
        <v/>
      </c>
      <c r="G847" s="88"/>
      <c r="H847" s="88"/>
      <c r="I847" s="89"/>
      <c r="J847" s="47" t="str">
        <f>IF(D847="","",VLOOKUP(D847,PPRA!C:E,3,0))</f>
        <v/>
      </c>
      <c r="N847" s="47" t="str">
        <f t="shared" si="13"/>
        <v/>
      </c>
    </row>
    <row r="848" spans="3:14" ht="30" customHeight="1" x14ac:dyDescent="0.25">
      <c r="C848" s="87"/>
      <c r="D848" s="88"/>
      <c r="E848" s="88"/>
      <c r="F848" s="88" t="str">
        <f>IF(E848="","",VLOOKUP(E848,CAD_FUNC!$C$6:$E$106,3,FALSE))</f>
        <v/>
      </c>
      <c r="G848" s="88"/>
      <c r="H848" s="88"/>
      <c r="I848" s="89"/>
      <c r="J848" s="47" t="str">
        <f>IF(D848="","",VLOOKUP(D848,PPRA!C:E,3,0))</f>
        <v/>
      </c>
      <c r="N848" s="47" t="str">
        <f t="shared" si="13"/>
        <v/>
      </c>
    </row>
    <row r="849" spans="3:14" ht="30" customHeight="1" x14ac:dyDescent="0.25">
      <c r="C849" s="87"/>
      <c r="D849" s="88"/>
      <c r="E849" s="88"/>
      <c r="F849" s="88" t="str">
        <f>IF(E849="","",VLOOKUP(E849,CAD_FUNC!$C$6:$E$106,3,FALSE))</f>
        <v/>
      </c>
      <c r="G849" s="88"/>
      <c r="H849" s="88"/>
      <c r="I849" s="89"/>
      <c r="J849" s="47" t="str">
        <f>IF(D849="","",VLOOKUP(D849,PPRA!C:E,3,0))</f>
        <v/>
      </c>
      <c r="N849" s="47" t="str">
        <f t="shared" si="13"/>
        <v/>
      </c>
    </row>
    <row r="850" spans="3:14" ht="30" customHeight="1" x14ac:dyDescent="0.25">
      <c r="C850" s="87"/>
      <c r="D850" s="88"/>
      <c r="E850" s="88"/>
      <c r="F850" s="88" t="str">
        <f>IF(E850="","",VLOOKUP(E850,CAD_FUNC!$C$6:$E$106,3,FALSE))</f>
        <v/>
      </c>
      <c r="G850" s="88"/>
      <c r="H850" s="88"/>
      <c r="I850" s="89"/>
      <c r="J850" s="47" t="str">
        <f>IF(D850="","",VLOOKUP(D850,PPRA!C:E,3,0))</f>
        <v/>
      </c>
      <c r="N850" s="47" t="str">
        <f t="shared" si="13"/>
        <v/>
      </c>
    </row>
    <row r="851" spans="3:14" ht="30" customHeight="1" x14ac:dyDescent="0.25">
      <c r="C851" s="87"/>
      <c r="D851" s="88"/>
      <c r="E851" s="88"/>
      <c r="F851" s="88" t="str">
        <f>IF(E851="","",VLOOKUP(E851,CAD_FUNC!$C$6:$E$106,3,FALSE))</f>
        <v/>
      </c>
      <c r="G851" s="88"/>
      <c r="H851" s="88"/>
      <c r="I851" s="89"/>
      <c r="J851" s="47" t="str">
        <f>IF(D851="","",VLOOKUP(D851,PPRA!C:E,3,0))</f>
        <v/>
      </c>
      <c r="N851" s="47" t="str">
        <f t="shared" si="13"/>
        <v/>
      </c>
    </row>
    <row r="852" spans="3:14" ht="30" customHeight="1" x14ac:dyDescent="0.25">
      <c r="C852" s="87"/>
      <c r="D852" s="88"/>
      <c r="E852" s="88"/>
      <c r="F852" s="88" t="str">
        <f>IF(E852="","",VLOOKUP(E852,CAD_FUNC!$C$6:$E$106,3,FALSE))</f>
        <v/>
      </c>
      <c r="G852" s="88"/>
      <c r="H852" s="88"/>
      <c r="I852" s="89"/>
      <c r="J852" s="47" t="str">
        <f>IF(D852="","",VLOOKUP(D852,PPRA!C:E,3,0))</f>
        <v/>
      </c>
      <c r="N852" s="47" t="str">
        <f t="shared" si="13"/>
        <v/>
      </c>
    </row>
    <row r="853" spans="3:14" ht="30" customHeight="1" x14ac:dyDescent="0.25">
      <c r="C853" s="87"/>
      <c r="D853" s="88"/>
      <c r="E853" s="88"/>
      <c r="F853" s="88" t="str">
        <f>IF(E853="","",VLOOKUP(E853,CAD_FUNC!$C$6:$E$106,3,FALSE))</f>
        <v/>
      </c>
      <c r="G853" s="88"/>
      <c r="H853" s="88"/>
      <c r="I853" s="89"/>
      <c r="J853" s="47" t="str">
        <f>IF(D853="","",VLOOKUP(D853,PPRA!C:E,3,0))</f>
        <v/>
      </c>
      <c r="N853" s="47" t="str">
        <f t="shared" si="13"/>
        <v/>
      </c>
    </row>
    <row r="854" spans="3:14" ht="30" customHeight="1" x14ac:dyDescent="0.25">
      <c r="C854" s="87"/>
      <c r="D854" s="88"/>
      <c r="E854" s="88"/>
      <c r="F854" s="88" t="str">
        <f>IF(E854="","",VLOOKUP(E854,CAD_FUNC!$C$6:$E$106,3,FALSE))</f>
        <v/>
      </c>
      <c r="G854" s="88"/>
      <c r="H854" s="88"/>
      <c r="I854" s="89"/>
      <c r="J854" s="47" t="str">
        <f>IF(D854="","",VLOOKUP(D854,PPRA!C:E,3,0))</f>
        <v/>
      </c>
      <c r="N854" s="47" t="str">
        <f t="shared" si="13"/>
        <v/>
      </c>
    </row>
    <row r="855" spans="3:14" ht="30" customHeight="1" x14ac:dyDescent="0.25">
      <c r="C855" s="87"/>
      <c r="D855" s="88"/>
      <c r="E855" s="88"/>
      <c r="F855" s="88" t="str">
        <f>IF(E855="","",VLOOKUP(E855,CAD_FUNC!$C$6:$E$106,3,FALSE))</f>
        <v/>
      </c>
      <c r="G855" s="88"/>
      <c r="H855" s="88"/>
      <c r="I855" s="89"/>
      <c r="J855" s="47" t="str">
        <f>IF(D855="","",VLOOKUP(D855,PPRA!C:E,3,0))</f>
        <v/>
      </c>
      <c r="N855" s="47" t="str">
        <f t="shared" si="13"/>
        <v/>
      </c>
    </row>
    <row r="856" spans="3:14" ht="30" customHeight="1" x14ac:dyDescent="0.25">
      <c r="C856" s="87"/>
      <c r="D856" s="88"/>
      <c r="E856" s="88"/>
      <c r="F856" s="88" t="str">
        <f>IF(E856="","",VLOOKUP(E856,CAD_FUNC!$C$6:$E$106,3,FALSE))</f>
        <v/>
      </c>
      <c r="G856" s="88"/>
      <c r="H856" s="88"/>
      <c r="I856" s="89"/>
      <c r="J856" s="47" t="str">
        <f>IF(D856="","",VLOOKUP(D856,PPRA!C:E,3,0))</f>
        <v/>
      </c>
      <c r="N856" s="47" t="str">
        <f t="shared" si="13"/>
        <v/>
      </c>
    </row>
    <row r="857" spans="3:14" ht="30" customHeight="1" x14ac:dyDescent="0.25">
      <c r="C857" s="87"/>
      <c r="D857" s="88"/>
      <c r="E857" s="88"/>
      <c r="F857" s="88" t="str">
        <f>IF(E857="","",VLOOKUP(E857,CAD_FUNC!$C$6:$E$106,3,FALSE))</f>
        <v/>
      </c>
      <c r="G857" s="88"/>
      <c r="H857" s="88"/>
      <c r="I857" s="89"/>
      <c r="J857" s="47" t="str">
        <f>IF(D857="","",VLOOKUP(D857,PPRA!C:E,3,0))</f>
        <v/>
      </c>
      <c r="N857" s="47" t="str">
        <f t="shared" si="13"/>
        <v/>
      </c>
    </row>
    <row r="858" spans="3:14" ht="30" customHeight="1" x14ac:dyDescent="0.25">
      <c r="C858" s="87"/>
      <c r="D858" s="88"/>
      <c r="E858" s="88"/>
      <c r="F858" s="88" t="str">
        <f>IF(E858="","",VLOOKUP(E858,CAD_FUNC!$C$6:$E$106,3,FALSE))</f>
        <v/>
      </c>
      <c r="G858" s="88"/>
      <c r="H858" s="88"/>
      <c r="I858" s="89"/>
      <c r="J858" s="47" t="str">
        <f>IF(D858="","",VLOOKUP(D858,PPRA!C:E,3,0))</f>
        <v/>
      </c>
      <c r="N858" s="47" t="str">
        <f t="shared" si="13"/>
        <v/>
      </c>
    </row>
    <row r="859" spans="3:14" ht="30" customHeight="1" x14ac:dyDescent="0.25">
      <c r="C859" s="87"/>
      <c r="D859" s="88"/>
      <c r="E859" s="88"/>
      <c r="F859" s="88" t="str">
        <f>IF(E859="","",VLOOKUP(E859,CAD_FUNC!$C$6:$E$106,3,FALSE))</f>
        <v/>
      </c>
      <c r="G859" s="88"/>
      <c r="H859" s="88"/>
      <c r="I859" s="89"/>
      <c r="J859" s="47" t="str">
        <f>IF(D859="","",VLOOKUP(D859,PPRA!C:E,3,0))</f>
        <v/>
      </c>
      <c r="N859" s="47" t="str">
        <f t="shared" si="13"/>
        <v/>
      </c>
    </row>
    <row r="860" spans="3:14" ht="30" customHeight="1" x14ac:dyDescent="0.25">
      <c r="C860" s="87"/>
      <c r="D860" s="88"/>
      <c r="E860" s="88"/>
      <c r="F860" s="88" t="str">
        <f>IF(E860="","",VLOOKUP(E860,CAD_FUNC!$C$6:$E$106,3,FALSE))</f>
        <v/>
      </c>
      <c r="G860" s="88"/>
      <c r="H860" s="88"/>
      <c r="I860" s="89"/>
      <c r="J860" s="47" t="str">
        <f>IF(D860="","",VLOOKUP(D860,PPRA!C:E,3,0))</f>
        <v/>
      </c>
      <c r="N860" s="47" t="str">
        <f t="shared" si="13"/>
        <v/>
      </c>
    </row>
    <row r="861" spans="3:14" ht="30" customHeight="1" x14ac:dyDescent="0.25">
      <c r="C861" s="87"/>
      <c r="D861" s="88"/>
      <c r="E861" s="88"/>
      <c r="F861" s="88" t="str">
        <f>IF(E861="","",VLOOKUP(E861,CAD_FUNC!$C$6:$E$106,3,FALSE))</f>
        <v/>
      </c>
      <c r="G861" s="88"/>
      <c r="H861" s="88"/>
      <c r="I861" s="89"/>
      <c r="J861" s="47" t="str">
        <f>IF(D861="","",VLOOKUP(D861,PPRA!C:E,3,0))</f>
        <v/>
      </c>
      <c r="N861" s="47" t="str">
        <f t="shared" si="13"/>
        <v/>
      </c>
    </row>
    <row r="862" spans="3:14" ht="30" customHeight="1" x14ac:dyDescent="0.25">
      <c r="C862" s="87"/>
      <c r="D862" s="88"/>
      <c r="E862" s="88"/>
      <c r="F862" s="88" t="str">
        <f>IF(E862="","",VLOOKUP(E862,CAD_FUNC!$C$6:$E$106,3,FALSE))</f>
        <v/>
      </c>
      <c r="G862" s="88"/>
      <c r="H862" s="88"/>
      <c r="I862" s="89"/>
      <c r="J862" s="47" t="str">
        <f>IF(D862="","",VLOOKUP(D862,PPRA!C:E,3,0))</f>
        <v/>
      </c>
      <c r="N862" s="47" t="str">
        <f t="shared" si="13"/>
        <v/>
      </c>
    </row>
    <row r="863" spans="3:14" ht="30" customHeight="1" x14ac:dyDescent="0.25">
      <c r="C863" s="87"/>
      <c r="D863" s="88"/>
      <c r="E863" s="88"/>
      <c r="F863" s="88" t="str">
        <f>IF(E863="","",VLOOKUP(E863,CAD_FUNC!$C$6:$E$106,3,FALSE))</f>
        <v/>
      </c>
      <c r="G863" s="88"/>
      <c r="H863" s="88"/>
      <c r="I863" s="89"/>
      <c r="J863" s="47" t="str">
        <f>IF(D863="","",VLOOKUP(D863,PPRA!C:E,3,0))</f>
        <v/>
      </c>
      <c r="N863" s="47" t="str">
        <f t="shared" si="13"/>
        <v/>
      </c>
    </row>
    <row r="864" spans="3:14" ht="30" customHeight="1" x14ac:dyDescent="0.25">
      <c r="C864" s="87"/>
      <c r="D864" s="88"/>
      <c r="E864" s="88"/>
      <c r="F864" s="88" t="str">
        <f>IF(E864="","",VLOOKUP(E864,CAD_FUNC!$C$6:$E$106,3,FALSE))</f>
        <v/>
      </c>
      <c r="G864" s="88"/>
      <c r="H864" s="88"/>
      <c r="I864" s="89"/>
      <c r="J864" s="47" t="str">
        <f>IF(D864="","",VLOOKUP(D864,PPRA!C:E,3,0))</f>
        <v/>
      </c>
      <c r="N864" s="47" t="str">
        <f t="shared" si="13"/>
        <v/>
      </c>
    </row>
    <row r="865" spans="3:14" ht="30" customHeight="1" x14ac:dyDescent="0.25">
      <c r="C865" s="87"/>
      <c r="D865" s="88"/>
      <c r="E865" s="88"/>
      <c r="F865" s="88" t="str">
        <f>IF(E865="","",VLOOKUP(E865,CAD_FUNC!$C$6:$E$106,3,FALSE))</f>
        <v/>
      </c>
      <c r="G865" s="88"/>
      <c r="H865" s="88"/>
      <c r="I865" s="89"/>
      <c r="J865" s="47" t="str">
        <f>IF(D865="","",VLOOKUP(D865,PPRA!C:E,3,0))</f>
        <v/>
      </c>
      <c r="N865" s="47" t="str">
        <f t="shared" si="13"/>
        <v/>
      </c>
    </row>
    <row r="866" spans="3:14" ht="30" customHeight="1" x14ac:dyDescent="0.25">
      <c r="C866" s="87"/>
      <c r="D866" s="88"/>
      <c r="E866" s="88"/>
      <c r="F866" s="88" t="str">
        <f>IF(E866="","",VLOOKUP(E866,CAD_FUNC!$C$6:$E$106,3,FALSE))</f>
        <v/>
      </c>
      <c r="G866" s="88"/>
      <c r="H866" s="88"/>
      <c r="I866" s="89"/>
      <c r="J866" s="47" t="str">
        <f>IF(D866="","",VLOOKUP(D866,PPRA!C:E,3,0))</f>
        <v/>
      </c>
      <c r="N866" s="47" t="str">
        <f t="shared" si="13"/>
        <v/>
      </c>
    </row>
    <row r="867" spans="3:14" ht="30" customHeight="1" x14ac:dyDescent="0.25">
      <c r="C867" s="87"/>
      <c r="D867" s="88"/>
      <c r="E867" s="88"/>
      <c r="F867" s="88" t="str">
        <f>IF(E867="","",VLOOKUP(E867,CAD_FUNC!$C$6:$E$106,3,FALSE))</f>
        <v/>
      </c>
      <c r="G867" s="88"/>
      <c r="H867" s="88"/>
      <c r="I867" s="89"/>
      <c r="J867" s="47" t="str">
        <f>IF(D867="","",VLOOKUP(D867,PPRA!C:E,3,0))</f>
        <v/>
      </c>
      <c r="N867" s="47" t="str">
        <f t="shared" si="13"/>
        <v/>
      </c>
    </row>
    <row r="868" spans="3:14" ht="30" customHeight="1" x14ac:dyDescent="0.25">
      <c r="C868" s="87"/>
      <c r="D868" s="88"/>
      <c r="E868" s="88"/>
      <c r="F868" s="88" t="str">
        <f>IF(E868="","",VLOOKUP(E868,CAD_FUNC!$C$6:$E$106,3,FALSE))</f>
        <v/>
      </c>
      <c r="G868" s="88"/>
      <c r="H868" s="88"/>
      <c r="I868" s="89"/>
      <c r="J868" s="47" t="str">
        <f>IF(D868="","",VLOOKUP(D868,PPRA!C:E,3,0))</f>
        <v/>
      </c>
      <c r="N868" s="47" t="str">
        <f t="shared" si="13"/>
        <v/>
      </c>
    </row>
    <row r="869" spans="3:14" ht="30" customHeight="1" x14ac:dyDescent="0.25">
      <c r="C869" s="87"/>
      <c r="D869" s="88"/>
      <c r="E869" s="88"/>
      <c r="F869" s="88" t="str">
        <f>IF(E869="","",VLOOKUP(E869,CAD_FUNC!$C$6:$E$106,3,FALSE))</f>
        <v/>
      </c>
      <c r="G869" s="88"/>
      <c r="H869" s="88"/>
      <c r="I869" s="89"/>
      <c r="J869" s="47" t="str">
        <f>IF(D869="","",VLOOKUP(D869,PPRA!C:E,3,0))</f>
        <v/>
      </c>
      <c r="N869" s="47" t="str">
        <f t="shared" si="13"/>
        <v/>
      </c>
    </row>
    <row r="870" spans="3:14" ht="30" customHeight="1" x14ac:dyDescent="0.25">
      <c r="C870" s="87"/>
      <c r="D870" s="88"/>
      <c r="E870" s="88"/>
      <c r="F870" s="88" t="str">
        <f>IF(E870="","",VLOOKUP(E870,CAD_FUNC!$C$6:$E$106,3,FALSE))</f>
        <v/>
      </c>
      <c r="G870" s="88"/>
      <c r="H870" s="88"/>
      <c r="I870" s="89"/>
      <c r="J870" s="47" t="str">
        <f>IF(D870="","",VLOOKUP(D870,PPRA!C:E,3,0))</f>
        <v/>
      </c>
      <c r="N870" s="47" t="str">
        <f t="shared" si="13"/>
        <v/>
      </c>
    </row>
    <row r="871" spans="3:14" ht="30" customHeight="1" x14ac:dyDescent="0.25">
      <c r="C871" s="87"/>
      <c r="D871" s="88"/>
      <c r="E871" s="88"/>
      <c r="F871" s="88" t="str">
        <f>IF(E871="","",VLOOKUP(E871,CAD_FUNC!$C$6:$E$106,3,FALSE))</f>
        <v/>
      </c>
      <c r="G871" s="88"/>
      <c r="H871" s="88"/>
      <c r="I871" s="89"/>
      <c r="J871" s="47" t="str">
        <f>IF(D871="","",VLOOKUP(D871,PPRA!C:E,3,0))</f>
        <v/>
      </c>
      <c r="N871" s="47" t="str">
        <f t="shared" si="13"/>
        <v/>
      </c>
    </row>
    <row r="872" spans="3:14" ht="30" customHeight="1" x14ac:dyDescent="0.25">
      <c r="C872" s="87"/>
      <c r="D872" s="88"/>
      <c r="E872" s="88"/>
      <c r="F872" s="88" t="str">
        <f>IF(E872="","",VLOOKUP(E872,CAD_FUNC!$C$6:$E$106,3,FALSE))</f>
        <v/>
      </c>
      <c r="G872" s="88"/>
      <c r="H872" s="88"/>
      <c r="I872" s="89"/>
      <c r="J872" s="47" t="str">
        <f>IF(D872="","",VLOOKUP(D872,PPRA!C:E,3,0))</f>
        <v/>
      </c>
      <c r="N872" s="47" t="str">
        <f t="shared" si="13"/>
        <v/>
      </c>
    </row>
    <row r="873" spans="3:14" ht="30" customHeight="1" x14ac:dyDescent="0.25">
      <c r="C873" s="87"/>
      <c r="D873" s="88"/>
      <c r="E873" s="88"/>
      <c r="F873" s="88" t="str">
        <f>IF(E873="","",VLOOKUP(E873,CAD_FUNC!$C$6:$E$106,3,FALSE))</f>
        <v/>
      </c>
      <c r="G873" s="88"/>
      <c r="H873" s="88"/>
      <c r="I873" s="89"/>
      <c r="J873" s="47" t="str">
        <f>IF(D873="","",VLOOKUP(D873,PPRA!C:E,3,0))</f>
        <v/>
      </c>
      <c r="N873" s="47" t="str">
        <f t="shared" si="13"/>
        <v/>
      </c>
    </row>
    <row r="874" spans="3:14" ht="30" customHeight="1" x14ac:dyDescent="0.25">
      <c r="C874" s="87"/>
      <c r="D874" s="88"/>
      <c r="E874" s="88"/>
      <c r="F874" s="88" t="str">
        <f>IF(E874="","",VLOOKUP(E874,CAD_FUNC!$C$6:$E$106,3,FALSE))</f>
        <v/>
      </c>
      <c r="G874" s="88"/>
      <c r="H874" s="88"/>
      <c r="I874" s="89"/>
      <c r="J874" s="47" t="str">
        <f>IF(D874="","",VLOOKUP(D874,PPRA!C:E,3,0))</f>
        <v/>
      </c>
      <c r="N874" s="47" t="str">
        <f t="shared" si="13"/>
        <v/>
      </c>
    </row>
    <row r="875" spans="3:14" ht="30" customHeight="1" x14ac:dyDescent="0.25">
      <c r="C875" s="87"/>
      <c r="D875" s="88"/>
      <c r="E875" s="88"/>
      <c r="F875" s="88" t="str">
        <f>IF(E875="","",VLOOKUP(E875,CAD_FUNC!$C$6:$E$106,3,FALSE))</f>
        <v/>
      </c>
      <c r="G875" s="88"/>
      <c r="H875" s="88"/>
      <c r="I875" s="89"/>
      <c r="J875" s="47" t="str">
        <f>IF(D875="","",VLOOKUP(D875,PPRA!C:E,3,0))</f>
        <v/>
      </c>
      <c r="N875" s="47" t="str">
        <f t="shared" si="13"/>
        <v/>
      </c>
    </row>
    <row r="876" spans="3:14" ht="30" customHeight="1" x14ac:dyDescent="0.25">
      <c r="C876" s="87"/>
      <c r="D876" s="88"/>
      <c r="E876" s="88"/>
      <c r="F876" s="88" t="str">
        <f>IF(E876="","",VLOOKUP(E876,CAD_FUNC!$C$6:$E$106,3,FALSE))</f>
        <v/>
      </c>
      <c r="G876" s="88"/>
      <c r="H876" s="88"/>
      <c r="I876" s="89"/>
      <c r="J876" s="47" t="str">
        <f>IF(D876="","",VLOOKUP(D876,PPRA!C:E,3,0))</f>
        <v/>
      </c>
      <c r="N876" s="47" t="str">
        <f t="shared" si="13"/>
        <v/>
      </c>
    </row>
    <row r="877" spans="3:14" ht="30" customHeight="1" x14ac:dyDescent="0.25">
      <c r="C877" s="87"/>
      <c r="D877" s="88"/>
      <c r="E877" s="88"/>
      <c r="F877" s="88" t="str">
        <f>IF(E877="","",VLOOKUP(E877,CAD_FUNC!$C$6:$E$106,3,FALSE))</f>
        <v/>
      </c>
      <c r="G877" s="88"/>
      <c r="H877" s="88"/>
      <c r="I877" s="89"/>
      <c r="J877" s="47" t="str">
        <f>IF(D877="","",VLOOKUP(D877,PPRA!C:E,3,0))</f>
        <v/>
      </c>
      <c r="N877" s="47" t="str">
        <f t="shared" si="13"/>
        <v/>
      </c>
    </row>
    <row r="878" spans="3:14" ht="30" customHeight="1" x14ac:dyDescent="0.25">
      <c r="C878" s="87"/>
      <c r="D878" s="88"/>
      <c r="E878" s="88"/>
      <c r="F878" s="88" t="str">
        <f>IF(E878="","",VLOOKUP(E878,CAD_FUNC!$C$6:$E$106,3,FALSE))</f>
        <v/>
      </c>
      <c r="G878" s="88"/>
      <c r="H878" s="88"/>
      <c r="I878" s="89"/>
      <c r="J878" s="47" t="str">
        <f>IF(D878="","",VLOOKUP(D878,PPRA!C:E,3,0))</f>
        <v/>
      </c>
      <c r="N878" s="47" t="str">
        <f t="shared" si="13"/>
        <v/>
      </c>
    </row>
    <row r="879" spans="3:14" ht="30" customHeight="1" x14ac:dyDescent="0.25">
      <c r="C879" s="87"/>
      <c r="D879" s="88"/>
      <c r="E879" s="88"/>
      <c r="F879" s="88" t="str">
        <f>IF(E879="","",VLOOKUP(E879,CAD_FUNC!$C$6:$E$106,3,FALSE))</f>
        <v/>
      </c>
      <c r="G879" s="88"/>
      <c r="H879" s="88"/>
      <c r="I879" s="89"/>
      <c r="J879" s="47" t="str">
        <f>IF(D879="","",VLOOKUP(D879,PPRA!C:E,3,0))</f>
        <v/>
      </c>
      <c r="N879" s="47" t="str">
        <f t="shared" si="13"/>
        <v/>
      </c>
    </row>
    <row r="880" spans="3:14" ht="30" customHeight="1" x14ac:dyDescent="0.25">
      <c r="C880" s="87"/>
      <c r="D880" s="88"/>
      <c r="E880" s="88"/>
      <c r="F880" s="88" t="str">
        <f>IF(E880="","",VLOOKUP(E880,CAD_FUNC!$C$6:$E$106,3,FALSE))</f>
        <v/>
      </c>
      <c r="G880" s="88"/>
      <c r="H880" s="88"/>
      <c r="I880" s="89"/>
      <c r="J880" s="47" t="str">
        <f>IF(D880="","",VLOOKUP(D880,PPRA!C:E,3,0))</f>
        <v/>
      </c>
      <c r="N880" s="47" t="str">
        <f t="shared" si="13"/>
        <v/>
      </c>
    </row>
    <row r="881" spans="3:14" ht="30" customHeight="1" x14ac:dyDescent="0.25">
      <c r="C881" s="87"/>
      <c r="D881" s="88"/>
      <c r="E881" s="88"/>
      <c r="F881" s="88" t="str">
        <f>IF(E881="","",VLOOKUP(E881,CAD_FUNC!$C$6:$E$106,3,FALSE))</f>
        <v/>
      </c>
      <c r="G881" s="88"/>
      <c r="H881" s="88"/>
      <c r="I881" s="89"/>
      <c r="J881" s="47" t="str">
        <f>IF(D881="","",VLOOKUP(D881,PPRA!C:E,3,0))</f>
        <v/>
      </c>
      <c r="N881" s="47" t="str">
        <f t="shared" si="13"/>
        <v/>
      </c>
    </row>
    <row r="882" spans="3:14" ht="30" customHeight="1" x14ac:dyDescent="0.25">
      <c r="C882" s="87"/>
      <c r="D882" s="88"/>
      <c r="E882" s="88"/>
      <c r="F882" s="88" t="str">
        <f>IF(E882="","",VLOOKUP(E882,CAD_FUNC!$C$6:$E$106,3,FALSE))</f>
        <v/>
      </c>
      <c r="G882" s="88"/>
      <c r="H882" s="88"/>
      <c r="I882" s="89"/>
      <c r="J882" s="47" t="str">
        <f>IF(D882="","",VLOOKUP(D882,PPRA!C:E,3,0))</f>
        <v/>
      </c>
      <c r="N882" s="47" t="str">
        <f t="shared" si="13"/>
        <v/>
      </c>
    </row>
    <row r="883" spans="3:14" ht="30" customHeight="1" x14ac:dyDescent="0.25">
      <c r="C883" s="87"/>
      <c r="D883" s="88"/>
      <c r="E883" s="88"/>
      <c r="F883" s="88" t="str">
        <f>IF(E883="","",VLOOKUP(E883,CAD_FUNC!$C$6:$E$106,3,FALSE))</f>
        <v/>
      </c>
      <c r="G883" s="88"/>
      <c r="H883" s="88"/>
      <c r="I883" s="89"/>
      <c r="J883" s="47" t="str">
        <f>IF(D883="","",VLOOKUP(D883,PPRA!C:E,3,0))</f>
        <v/>
      </c>
      <c r="N883" s="47" t="str">
        <f t="shared" si="13"/>
        <v/>
      </c>
    </row>
    <row r="884" spans="3:14" ht="30" customHeight="1" x14ac:dyDescent="0.25">
      <c r="C884" s="87"/>
      <c r="D884" s="88"/>
      <c r="E884" s="88"/>
      <c r="F884" s="88" t="str">
        <f>IF(E884="","",VLOOKUP(E884,CAD_FUNC!$C$6:$E$106,3,FALSE))</f>
        <v/>
      </c>
      <c r="G884" s="88"/>
      <c r="H884" s="88"/>
      <c r="I884" s="89"/>
      <c r="J884" s="47" t="str">
        <f>IF(D884="","",VLOOKUP(D884,PPRA!C:E,3,0))</f>
        <v/>
      </c>
      <c r="N884" s="47" t="str">
        <f t="shared" si="13"/>
        <v/>
      </c>
    </row>
    <row r="885" spans="3:14" ht="30" customHeight="1" x14ac:dyDescent="0.25">
      <c r="C885" s="87"/>
      <c r="D885" s="88"/>
      <c r="E885" s="88"/>
      <c r="F885" s="88" t="str">
        <f>IF(E885="","",VLOOKUP(E885,CAD_FUNC!$C$6:$E$106,3,FALSE))</f>
        <v/>
      </c>
      <c r="G885" s="88"/>
      <c r="H885" s="88"/>
      <c r="I885" s="89"/>
      <c r="J885" s="47" t="str">
        <f>IF(D885="","",VLOOKUP(D885,PPRA!C:E,3,0))</f>
        <v/>
      </c>
      <c r="N885" s="47" t="str">
        <f t="shared" si="13"/>
        <v/>
      </c>
    </row>
    <row r="886" spans="3:14" ht="30" customHeight="1" x14ac:dyDescent="0.25">
      <c r="C886" s="87"/>
      <c r="D886" s="88"/>
      <c r="E886" s="88"/>
      <c r="F886" s="88" t="str">
        <f>IF(E886="","",VLOOKUP(E886,CAD_FUNC!$C$6:$E$106,3,FALSE))</f>
        <v/>
      </c>
      <c r="G886" s="88"/>
      <c r="H886" s="88"/>
      <c r="I886" s="89"/>
      <c r="J886" s="47" t="str">
        <f>IF(D886="","",VLOOKUP(D886,PPRA!C:E,3,0))</f>
        <v/>
      </c>
      <c r="N886" s="47" t="str">
        <f t="shared" si="13"/>
        <v/>
      </c>
    </row>
    <row r="887" spans="3:14" ht="30" customHeight="1" x14ac:dyDescent="0.25">
      <c r="C887" s="87"/>
      <c r="D887" s="88"/>
      <c r="E887" s="88"/>
      <c r="F887" s="88" t="str">
        <f>IF(E887="","",VLOOKUP(E887,CAD_FUNC!$C$6:$E$106,3,FALSE))</f>
        <v/>
      </c>
      <c r="G887" s="88"/>
      <c r="H887" s="88"/>
      <c r="I887" s="89"/>
      <c r="J887" s="47" t="str">
        <f>IF(D887="","",VLOOKUP(D887,PPRA!C:E,3,0))</f>
        <v/>
      </c>
      <c r="N887" s="47" t="str">
        <f t="shared" si="13"/>
        <v/>
      </c>
    </row>
    <row r="888" spans="3:14" ht="30" customHeight="1" x14ac:dyDescent="0.25">
      <c r="C888" s="87"/>
      <c r="D888" s="88"/>
      <c r="E888" s="88"/>
      <c r="F888" s="88" t="str">
        <f>IF(E888="","",VLOOKUP(E888,CAD_FUNC!$C$6:$E$106,3,FALSE))</f>
        <v/>
      </c>
      <c r="G888" s="88"/>
      <c r="H888" s="88"/>
      <c r="I888" s="89"/>
      <c r="J888" s="47" t="str">
        <f>IF(D888="","",VLOOKUP(D888,PPRA!C:E,3,0))</f>
        <v/>
      </c>
      <c r="N888" s="47" t="str">
        <f t="shared" si="13"/>
        <v/>
      </c>
    </row>
    <row r="889" spans="3:14" ht="30" customHeight="1" x14ac:dyDescent="0.25">
      <c r="C889" s="87"/>
      <c r="D889" s="88"/>
      <c r="E889" s="88"/>
      <c r="F889" s="88" t="str">
        <f>IF(E889="","",VLOOKUP(E889,CAD_FUNC!$C$6:$E$106,3,FALSE))</f>
        <v/>
      </c>
      <c r="G889" s="88"/>
      <c r="H889" s="88"/>
      <c r="I889" s="89"/>
      <c r="J889" s="47" t="str">
        <f>IF(D889="","",VLOOKUP(D889,PPRA!C:E,3,0))</f>
        <v/>
      </c>
      <c r="N889" s="47" t="str">
        <f t="shared" si="13"/>
        <v/>
      </c>
    </row>
    <row r="890" spans="3:14" ht="30" customHeight="1" x14ac:dyDescent="0.25">
      <c r="C890" s="87"/>
      <c r="D890" s="88"/>
      <c r="E890" s="88"/>
      <c r="F890" s="88" t="str">
        <f>IF(E890="","",VLOOKUP(E890,CAD_FUNC!$C$6:$E$106,3,FALSE))</f>
        <v/>
      </c>
      <c r="G890" s="88"/>
      <c r="H890" s="88"/>
      <c r="I890" s="89"/>
      <c r="J890" s="47" t="str">
        <f>IF(D890="","",VLOOKUP(D890,PPRA!C:E,3,0))</f>
        <v/>
      </c>
      <c r="N890" s="47" t="str">
        <f t="shared" si="13"/>
        <v/>
      </c>
    </row>
    <row r="891" spans="3:14" ht="30" customHeight="1" x14ac:dyDescent="0.25">
      <c r="C891" s="87"/>
      <c r="D891" s="88"/>
      <c r="E891" s="88"/>
      <c r="F891" s="88" t="str">
        <f>IF(E891="","",VLOOKUP(E891,CAD_FUNC!$C$6:$E$106,3,FALSE))</f>
        <v/>
      </c>
      <c r="G891" s="88"/>
      <c r="H891" s="88"/>
      <c r="I891" s="89"/>
      <c r="J891" s="47" t="str">
        <f>IF(D891="","",VLOOKUP(D891,PPRA!C:E,3,0))</f>
        <v/>
      </c>
      <c r="N891" s="47" t="str">
        <f t="shared" si="13"/>
        <v/>
      </c>
    </row>
    <row r="892" spans="3:14" ht="30" customHeight="1" x14ac:dyDescent="0.25">
      <c r="C892" s="87"/>
      <c r="D892" s="88"/>
      <c r="E892" s="88"/>
      <c r="F892" s="88" t="str">
        <f>IF(E892="","",VLOOKUP(E892,CAD_FUNC!$C$6:$E$106,3,FALSE))</f>
        <v/>
      </c>
      <c r="G892" s="88"/>
      <c r="H892" s="88"/>
      <c r="I892" s="89"/>
      <c r="J892" s="47" t="str">
        <f>IF(D892="","",VLOOKUP(D892,PPRA!C:E,3,0))</f>
        <v/>
      </c>
      <c r="N892" s="47" t="str">
        <f t="shared" si="13"/>
        <v/>
      </c>
    </row>
    <row r="893" spans="3:14" ht="30" customHeight="1" x14ac:dyDescent="0.25">
      <c r="C893" s="87"/>
      <c r="D893" s="88"/>
      <c r="E893" s="88"/>
      <c r="F893" s="88" t="str">
        <f>IF(E893="","",VLOOKUP(E893,CAD_FUNC!$C$6:$E$106,3,FALSE))</f>
        <v/>
      </c>
      <c r="G893" s="88"/>
      <c r="H893" s="88"/>
      <c r="I893" s="89"/>
      <c r="J893" s="47" t="str">
        <f>IF(D893="","",VLOOKUP(D893,PPRA!C:E,3,0))</f>
        <v/>
      </c>
      <c r="N893" s="47" t="str">
        <f t="shared" si="13"/>
        <v/>
      </c>
    </row>
    <row r="894" spans="3:14" ht="30" customHeight="1" x14ac:dyDescent="0.25">
      <c r="C894" s="87"/>
      <c r="D894" s="88"/>
      <c r="E894" s="88"/>
      <c r="F894" s="88" t="str">
        <f>IF(E894="","",VLOOKUP(E894,CAD_FUNC!$C$6:$E$106,3,FALSE))</f>
        <v/>
      </c>
      <c r="G894" s="88"/>
      <c r="H894" s="88"/>
      <c r="I894" s="89"/>
      <c r="J894" s="47" t="str">
        <f>IF(D894="","",VLOOKUP(D894,PPRA!C:E,3,0))</f>
        <v/>
      </c>
      <c r="N894" s="47" t="str">
        <f t="shared" si="13"/>
        <v/>
      </c>
    </row>
    <row r="895" spans="3:14" ht="30" customHeight="1" x14ac:dyDescent="0.25">
      <c r="C895" s="87"/>
      <c r="D895" s="88"/>
      <c r="E895" s="88"/>
      <c r="F895" s="88" t="str">
        <f>IF(E895="","",VLOOKUP(E895,CAD_FUNC!$C$6:$E$106,3,FALSE))</f>
        <v/>
      </c>
      <c r="G895" s="88"/>
      <c r="H895" s="88"/>
      <c r="I895" s="89"/>
      <c r="J895" s="47" t="str">
        <f>IF(D895="","",VLOOKUP(D895,PPRA!C:E,3,0))</f>
        <v/>
      </c>
      <c r="N895" s="47" t="str">
        <f t="shared" si="13"/>
        <v/>
      </c>
    </row>
    <row r="896" spans="3:14" ht="30" customHeight="1" x14ac:dyDescent="0.25">
      <c r="C896" s="87"/>
      <c r="D896" s="88"/>
      <c r="E896" s="88"/>
      <c r="F896" s="88" t="str">
        <f>IF(E896="","",VLOOKUP(E896,CAD_FUNC!$C$6:$E$106,3,FALSE))</f>
        <v/>
      </c>
      <c r="G896" s="88"/>
      <c r="H896" s="88"/>
      <c r="I896" s="89"/>
      <c r="J896" s="47" t="str">
        <f>IF(D896="","",VLOOKUP(D896,PPRA!C:E,3,0))</f>
        <v/>
      </c>
      <c r="N896" s="47" t="str">
        <f t="shared" si="13"/>
        <v/>
      </c>
    </row>
    <row r="897" spans="3:14" ht="30" customHeight="1" x14ac:dyDescent="0.25">
      <c r="C897" s="87"/>
      <c r="D897" s="88"/>
      <c r="E897" s="88"/>
      <c r="F897" s="88" t="str">
        <f>IF(E897="","",VLOOKUP(E897,CAD_FUNC!$C$6:$E$106,3,FALSE))</f>
        <v/>
      </c>
      <c r="G897" s="88"/>
      <c r="H897" s="88"/>
      <c r="I897" s="89"/>
      <c r="J897" s="47" t="str">
        <f>IF(D897="","",VLOOKUP(D897,PPRA!C:E,3,0))</f>
        <v/>
      </c>
      <c r="N897" s="47" t="str">
        <f t="shared" si="13"/>
        <v/>
      </c>
    </row>
    <row r="898" spans="3:14" ht="30" customHeight="1" x14ac:dyDescent="0.25">
      <c r="C898" s="87"/>
      <c r="D898" s="88"/>
      <c r="E898" s="88"/>
      <c r="F898" s="88" t="str">
        <f>IF(E898="","",VLOOKUP(E898,CAD_FUNC!$C$6:$E$106,3,FALSE))</f>
        <v/>
      </c>
      <c r="G898" s="88"/>
      <c r="H898" s="88"/>
      <c r="I898" s="89"/>
      <c r="J898" s="47" t="str">
        <f>IF(D898="","",VLOOKUP(D898,PPRA!C:E,3,0))</f>
        <v/>
      </c>
      <c r="N898" s="47" t="str">
        <f t="shared" si="13"/>
        <v/>
      </c>
    </row>
    <row r="899" spans="3:14" ht="30" customHeight="1" x14ac:dyDescent="0.25">
      <c r="C899" s="87"/>
      <c r="D899" s="88"/>
      <c r="E899" s="88"/>
      <c r="F899" s="88" t="str">
        <f>IF(E899="","",VLOOKUP(E899,CAD_FUNC!$C$6:$E$106,3,FALSE))</f>
        <v/>
      </c>
      <c r="G899" s="88"/>
      <c r="H899" s="88"/>
      <c r="I899" s="89"/>
      <c r="J899" s="47" t="str">
        <f>IF(D899="","",VLOOKUP(D899,PPRA!C:E,3,0))</f>
        <v/>
      </c>
      <c r="N899" s="47" t="str">
        <f t="shared" si="13"/>
        <v/>
      </c>
    </row>
    <row r="900" spans="3:14" ht="30" customHeight="1" x14ac:dyDescent="0.25">
      <c r="C900" s="87"/>
      <c r="D900" s="88"/>
      <c r="E900" s="88"/>
      <c r="F900" s="88" t="str">
        <f>IF(E900="","",VLOOKUP(E900,CAD_FUNC!$C$6:$E$106,3,FALSE))</f>
        <v/>
      </c>
      <c r="G900" s="88"/>
      <c r="H900" s="88"/>
      <c r="I900" s="89"/>
      <c r="J900" s="47" t="str">
        <f>IF(D900="","",VLOOKUP(D900,PPRA!C:E,3,0))</f>
        <v/>
      </c>
      <c r="N900" s="47" t="str">
        <f t="shared" si="13"/>
        <v/>
      </c>
    </row>
    <row r="901" spans="3:14" ht="30" customHeight="1" x14ac:dyDescent="0.25">
      <c r="C901" s="87"/>
      <c r="D901" s="88"/>
      <c r="E901" s="88"/>
      <c r="F901" s="88" t="str">
        <f>IF(E901="","",VLOOKUP(E901,CAD_FUNC!$C$6:$E$106,3,FALSE))</f>
        <v/>
      </c>
      <c r="G901" s="88"/>
      <c r="H901" s="88"/>
      <c r="I901" s="89"/>
      <c r="J901" s="47" t="str">
        <f>IF(D901="","",VLOOKUP(D901,PPRA!C:E,3,0))</f>
        <v/>
      </c>
      <c r="N901" s="47" t="str">
        <f t="shared" si="13"/>
        <v/>
      </c>
    </row>
    <row r="902" spans="3:14" ht="30" customHeight="1" x14ac:dyDescent="0.25">
      <c r="C902" s="87"/>
      <c r="D902" s="88"/>
      <c r="E902" s="88"/>
      <c r="F902" s="88" t="str">
        <f>IF(E902="","",VLOOKUP(E902,CAD_FUNC!$C$6:$E$106,3,FALSE))</f>
        <v/>
      </c>
      <c r="G902" s="88"/>
      <c r="H902" s="88"/>
      <c r="I902" s="89"/>
      <c r="J902" s="47" t="str">
        <f>IF(D902="","",VLOOKUP(D902,PPRA!C:E,3,0))</f>
        <v/>
      </c>
      <c r="N902" s="47" t="str">
        <f t="shared" si="13"/>
        <v/>
      </c>
    </row>
    <row r="903" spans="3:14" ht="30" customHeight="1" x14ac:dyDescent="0.25">
      <c r="C903" s="87"/>
      <c r="D903" s="88"/>
      <c r="E903" s="88"/>
      <c r="F903" s="88" t="str">
        <f>IF(E903="","",VLOOKUP(E903,CAD_FUNC!$C$6:$E$106,3,FALSE))</f>
        <v/>
      </c>
      <c r="G903" s="88"/>
      <c r="H903" s="88"/>
      <c r="I903" s="89"/>
      <c r="J903" s="47" t="str">
        <f>IF(D903="","",VLOOKUP(D903,PPRA!C:E,3,0))</f>
        <v/>
      </c>
      <c r="N903" s="47" t="str">
        <f t="shared" ref="N903:N966" si="14">IF(C903="","",VLOOKUP(MONTH(C903),$K$6:$L$17,2,FALSE))</f>
        <v/>
      </c>
    </row>
    <row r="904" spans="3:14" ht="30" customHeight="1" x14ac:dyDescent="0.25">
      <c r="C904" s="87"/>
      <c r="D904" s="88"/>
      <c r="E904" s="88"/>
      <c r="F904" s="88" t="str">
        <f>IF(E904="","",VLOOKUP(E904,CAD_FUNC!$C$6:$E$106,3,FALSE))</f>
        <v/>
      </c>
      <c r="G904" s="88"/>
      <c r="H904" s="88"/>
      <c r="I904" s="89"/>
      <c r="J904" s="47" t="str">
        <f>IF(D904="","",VLOOKUP(D904,PPRA!C:E,3,0))</f>
        <v/>
      </c>
      <c r="N904" s="47" t="str">
        <f t="shared" si="14"/>
        <v/>
      </c>
    </row>
    <row r="905" spans="3:14" ht="30" customHeight="1" x14ac:dyDescent="0.25">
      <c r="C905" s="87"/>
      <c r="D905" s="88"/>
      <c r="E905" s="88"/>
      <c r="F905" s="88" t="str">
        <f>IF(E905="","",VLOOKUP(E905,CAD_FUNC!$C$6:$E$106,3,FALSE))</f>
        <v/>
      </c>
      <c r="G905" s="88"/>
      <c r="H905" s="88"/>
      <c r="I905" s="89"/>
      <c r="J905" s="47" t="str">
        <f>IF(D905="","",VLOOKUP(D905,PPRA!C:E,3,0))</f>
        <v/>
      </c>
      <c r="N905" s="47" t="str">
        <f t="shared" si="14"/>
        <v/>
      </c>
    </row>
    <row r="906" spans="3:14" ht="30" customHeight="1" x14ac:dyDescent="0.25">
      <c r="C906" s="87"/>
      <c r="D906" s="88"/>
      <c r="E906" s="88"/>
      <c r="F906" s="88" t="str">
        <f>IF(E906="","",VLOOKUP(E906,CAD_FUNC!$C$6:$E$106,3,FALSE))</f>
        <v/>
      </c>
      <c r="G906" s="88"/>
      <c r="H906" s="88"/>
      <c r="I906" s="89"/>
      <c r="J906" s="47" t="str">
        <f>IF(D906="","",VLOOKUP(D906,PPRA!C:E,3,0))</f>
        <v/>
      </c>
      <c r="N906" s="47" t="str">
        <f t="shared" si="14"/>
        <v/>
      </c>
    </row>
    <row r="907" spans="3:14" ht="30" customHeight="1" x14ac:dyDescent="0.25">
      <c r="C907" s="87"/>
      <c r="D907" s="88"/>
      <c r="E907" s="88"/>
      <c r="F907" s="88" t="str">
        <f>IF(E907="","",VLOOKUP(E907,CAD_FUNC!$C$6:$E$106,3,FALSE))</f>
        <v/>
      </c>
      <c r="G907" s="88"/>
      <c r="H907" s="88"/>
      <c r="I907" s="89"/>
      <c r="J907" s="47" t="str">
        <f>IF(D907="","",VLOOKUP(D907,PPRA!C:E,3,0))</f>
        <v/>
      </c>
      <c r="N907" s="47" t="str">
        <f t="shared" si="14"/>
        <v/>
      </c>
    </row>
    <row r="908" spans="3:14" ht="30" customHeight="1" x14ac:dyDescent="0.25">
      <c r="C908" s="87"/>
      <c r="D908" s="88"/>
      <c r="E908" s="88"/>
      <c r="F908" s="88" t="str">
        <f>IF(E908="","",VLOOKUP(E908,CAD_FUNC!$C$6:$E$106,3,FALSE))</f>
        <v/>
      </c>
      <c r="G908" s="88"/>
      <c r="H908" s="88"/>
      <c r="I908" s="89"/>
      <c r="J908" s="47" t="str">
        <f>IF(D908="","",VLOOKUP(D908,PPRA!C:E,3,0))</f>
        <v/>
      </c>
      <c r="N908" s="47" t="str">
        <f t="shared" si="14"/>
        <v/>
      </c>
    </row>
    <row r="909" spans="3:14" ht="30" customHeight="1" x14ac:dyDescent="0.25">
      <c r="C909" s="87"/>
      <c r="D909" s="88"/>
      <c r="E909" s="88"/>
      <c r="F909" s="88" t="str">
        <f>IF(E909="","",VLOOKUP(E909,CAD_FUNC!$C$6:$E$106,3,FALSE))</f>
        <v/>
      </c>
      <c r="G909" s="88"/>
      <c r="H909" s="88"/>
      <c r="I909" s="89"/>
      <c r="J909" s="47" t="str">
        <f>IF(D909="","",VLOOKUP(D909,PPRA!C:E,3,0))</f>
        <v/>
      </c>
      <c r="N909" s="47" t="str">
        <f t="shared" si="14"/>
        <v/>
      </c>
    </row>
    <row r="910" spans="3:14" ht="30" customHeight="1" x14ac:dyDescent="0.25">
      <c r="C910" s="87"/>
      <c r="D910" s="88"/>
      <c r="E910" s="88"/>
      <c r="F910" s="88" t="str">
        <f>IF(E910="","",VLOOKUP(E910,CAD_FUNC!$C$6:$E$106,3,FALSE))</f>
        <v/>
      </c>
      <c r="G910" s="88"/>
      <c r="H910" s="88"/>
      <c r="I910" s="89"/>
      <c r="J910" s="47" t="str">
        <f>IF(D910="","",VLOOKUP(D910,PPRA!C:E,3,0))</f>
        <v/>
      </c>
      <c r="N910" s="47" t="str">
        <f t="shared" si="14"/>
        <v/>
      </c>
    </row>
    <row r="911" spans="3:14" ht="30" customHeight="1" x14ac:dyDescent="0.25">
      <c r="C911" s="87"/>
      <c r="D911" s="88"/>
      <c r="E911" s="88"/>
      <c r="F911" s="88" t="str">
        <f>IF(E911="","",VLOOKUP(E911,CAD_FUNC!$C$6:$E$106,3,FALSE))</f>
        <v/>
      </c>
      <c r="G911" s="88"/>
      <c r="H911" s="88"/>
      <c r="I911" s="89"/>
      <c r="J911" s="47" t="str">
        <f>IF(D911="","",VLOOKUP(D911,PPRA!C:E,3,0))</f>
        <v/>
      </c>
      <c r="N911" s="47" t="str">
        <f t="shared" si="14"/>
        <v/>
      </c>
    </row>
    <row r="912" spans="3:14" ht="30" customHeight="1" x14ac:dyDescent="0.25">
      <c r="C912" s="87"/>
      <c r="D912" s="88"/>
      <c r="E912" s="88"/>
      <c r="F912" s="88" t="str">
        <f>IF(E912="","",VLOOKUP(E912,CAD_FUNC!$C$6:$E$106,3,FALSE))</f>
        <v/>
      </c>
      <c r="G912" s="88"/>
      <c r="H912" s="88"/>
      <c r="I912" s="89"/>
      <c r="J912" s="47" t="str">
        <f>IF(D912="","",VLOOKUP(D912,PPRA!C:E,3,0))</f>
        <v/>
      </c>
      <c r="N912" s="47" t="str">
        <f t="shared" si="14"/>
        <v/>
      </c>
    </row>
    <row r="913" spans="3:14" ht="30" customHeight="1" x14ac:dyDescent="0.25">
      <c r="C913" s="87"/>
      <c r="D913" s="88"/>
      <c r="E913" s="88"/>
      <c r="F913" s="88" t="str">
        <f>IF(E913="","",VLOOKUP(E913,CAD_FUNC!$C$6:$E$106,3,FALSE))</f>
        <v/>
      </c>
      <c r="G913" s="88"/>
      <c r="H913" s="88"/>
      <c r="I913" s="89"/>
      <c r="J913" s="47" t="str">
        <f>IF(D913="","",VLOOKUP(D913,PPRA!C:E,3,0))</f>
        <v/>
      </c>
      <c r="N913" s="47" t="str">
        <f t="shared" si="14"/>
        <v/>
      </c>
    </row>
    <row r="914" spans="3:14" ht="30" customHeight="1" x14ac:dyDescent="0.25">
      <c r="C914" s="87"/>
      <c r="D914" s="88"/>
      <c r="E914" s="88"/>
      <c r="F914" s="88" t="str">
        <f>IF(E914="","",VLOOKUP(E914,CAD_FUNC!$C$6:$E$106,3,FALSE))</f>
        <v/>
      </c>
      <c r="G914" s="88"/>
      <c r="H914" s="88"/>
      <c r="I914" s="89"/>
      <c r="J914" s="47" t="str">
        <f>IF(D914="","",VLOOKUP(D914,PPRA!C:E,3,0))</f>
        <v/>
      </c>
      <c r="N914" s="47" t="str">
        <f t="shared" si="14"/>
        <v/>
      </c>
    </row>
    <row r="915" spans="3:14" ht="30" customHeight="1" x14ac:dyDescent="0.25">
      <c r="C915" s="87"/>
      <c r="D915" s="88"/>
      <c r="E915" s="88"/>
      <c r="F915" s="88" t="str">
        <f>IF(E915="","",VLOOKUP(E915,CAD_FUNC!$C$6:$E$106,3,FALSE))</f>
        <v/>
      </c>
      <c r="G915" s="88"/>
      <c r="H915" s="88"/>
      <c r="I915" s="89"/>
      <c r="J915" s="47" t="str">
        <f>IF(D915="","",VLOOKUP(D915,PPRA!C:E,3,0))</f>
        <v/>
      </c>
      <c r="N915" s="47" t="str">
        <f t="shared" si="14"/>
        <v/>
      </c>
    </row>
    <row r="916" spans="3:14" ht="30" customHeight="1" x14ac:dyDescent="0.25">
      <c r="C916" s="87"/>
      <c r="D916" s="88"/>
      <c r="E916" s="88"/>
      <c r="F916" s="88" t="str">
        <f>IF(E916="","",VLOOKUP(E916,CAD_FUNC!$C$6:$E$106,3,FALSE))</f>
        <v/>
      </c>
      <c r="G916" s="88"/>
      <c r="H916" s="88"/>
      <c r="I916" s="89"/>
      <c r="J916" s="47" t="str">
        <f>IF(D916="","",VLOOKUP(D916,PPRA!C:E,3,0))</f>
        <v/>
      </c>
      <c r="N916" s="47" t="str">
        <f t="shared" si="14"/>
        <v/>
      </c>
    </row>
    <row r="917" spans="3:14" ht="30" customHeight="1" x14ac:dyDescent="0.25">
      <c r="C917" s="87"/>
      <c r="D917" s="88"/>
      <c r="E917" s="88"/>
      <c r="F917" s="88" t="str">
        <f>IF(E917="","",VLOOKUP(E917,CAD_FUNC!$C$6:$E$106,3,FALSE))</f>
        <v/>
      </c>
      <c r="G917" s="88"/>
      <c r="H917" s="88"/>
      <c r="I917" s="89"/>
      <c r="J917" s="47" t="str">
        <f>IF(D917="","",VLOOKUP(D917,PPRA!C:E,3,0))</f>
        <v/>
      </c>
      <c r="N917" s="47" t="str">
        <f t="shared" si="14"/>
        <v/>
      </c>
    </row>
    <row r="918" spans="3:14" ht="30" customHeight="1" x14ac:dyDescent="0.25">
      <c r="C918" s="87"/>
      <c r="D918" s="88"/>
      <c r="E918" s="88"/>
      <c r="F918" s="88" t="str">
        <f>IF(E918="","",VLOOKUP(E918,CAD_FUNC!$C$6:$E$106,3,FALSE))</f>
        <v/>
      </c>
      <c r="G918" s="88"/>
      <c r="H918" s="88"/>
      <c r="I918" s="89"/>
      <c r="J918" s="47" t="str">
        <f>IF(D918="","",VLOOKUP(D918,PPRA!C:E,3,0))</f>
        <v/>
      </c>
      <c r="N918" s="47" t="str">
        <f t="shared" si="14"/>
        <v/>
      </c>
    </row>
    <row r="919" spans="3:14" ht="30" customHeight="1" x14ac:dyDescent="0.25">
      <c r="C919" s="87"/>
      <c r="D919" s="88"/>
      <c r="E919" s="88"/>
      <c r="F919" s="88" t="str">
        <f>IF(E919="","",VLOOKUP(E919,CAD_FUNC!$C$6:$E$106,3,FALSE))</f>
        <v/>
      </c>
      <c r="G919" s="88"/>
      <c r="H919" s="88"/>
      <c r="I919" s="89"/>
      <c r="J919" s="47" t="str">
        <f>IF(D919="","",VLOOKUP(D919,PPRA!C:E,3,0))</f>
        <v/>
      </c>
      <c r="N919" s="47" t="str">
        <f t="shared" si="14"/>
        <v/>
      </c>
    </row>
    <row r="920" spans="3:14" ht="30" customHeight="1" x14ac:dyDescent="0.25">
      <c r="C920" s="87"/>
      <c r="D920" s="88"/>
      <c r="E920" s="88"/>
      <c r="F920" s="88" t="str">
        <f>IF(E920="","",VLOOKUP(E920,CAD_FUNC!$C$6:$E$106,3,FALSE))</f>
        <v/>
      </c>
      <c r="G920" s="88"/>
      <c r="H920" s="88"/>
      <c r="I920" s="89"/>
      <c r="J920" s="47" t="str">
        <f>IF(D920="","",VLOOKUP(D920,PPRA!C:E,3,0))</f>
        <v/>
      </c>
      <c r="N920" s="47" t="str">
        <f t="shared" si="14"/>
        <v/>
      </c>
    </row>
    <row r="921" spans="3:14" ht="30" customHeight="1" x14ac:dyDescent="0.25">
      <c r="C921" s="87"/>
      <c r="D921" s="88"/>
      <c r="E921" s="88"/>
      <c r="F921" s="88" t="str">
        <f>IF(E921="","",VLOOKUP(E921,CAD_FUNC!$C$6:$E$106,3,FALSE))</f>
        <v/>
      </c>
      <c r="G921" s="88"/>
      <c r="H921" s="88"/>
      <c r="I921" s="89"/>
      <c r="J921" s="47" t="str">
        <f>IF(D921="","",VLOOKUP(D921,PPRA!C:E,3,0))</f>
        <v/>
      </c>
      <c r="N921" s="47" t="str">
        <f t="shared" si="14"/>
        <v/>
      </c>
    </row>
    <row r="922" spans="3:14" ht="30" customHeight="1" x14ac:dyDescent="0.25">
      <c r="C922" s="87"/>
      <c r="D922" s="88"/>
      <c r="E922" s="88"/>
      <c r="F922" s="88" t="str">
        <f>IF(E922="","",VLOOKUP(E922,CAD_FUNC!$C$6:$E$106,3,FALSE))</f>
        <v/>
      </c>
      <c r="G922" s="88"/>
      <c r="H922" s="88"/>
      <c r="I922" s="89"/>
      <c r="J922" s="47" t="str">
        <f>IF(D922="","",VLOOKUP(D922,PPRA!C:E,3,0))</f>
        <v/>
      </c>
      <c r="N922" s="47" t="str">
        <f t="shared" si="14"/>
        <v/>
      </c>
    </row>
    <row r="923" spans="3:14" ht="30" customHeight="1" x14ac:dyDescent="0.25">
      <c r="C923" s="87"/>
      <c r="D923" s="88"/>
      <c r="E923" s="88"/>
      <c r="F923" s="88" t="str">
        <f>IF(E923="","",VLOOKUP(E923,CAD_FUNC!$C$6:$E$106,3,FALSE))</f>
        <v/>
      </c>
      <c r="G923" s="88"/>
      <c r="H923" s="88"/>
      <c r="I923" s="89"/>
      <c r="J923" s="47" t="str">
        <f>IF(D923="","",VLOOKUP(D923,PPRA!C:E,3,0))</f>
        <v/>
      </c>
      <c r="N923" s="47" t="str">
        <f t="shared" si="14"/>
        <v/>
      </c>
    </row>
    <row r="924" spans="3:14" ht="30" customHeight="1" x14ac:dyDescent="0.25">
      <c r="C924" s="87"/>
      <c r="D924" s="88"/>
      <c r="E924" s="88"/>
      <c r="F924" s="88" t="str">
        <f>IF(E924="","",VLOOKUP(E924,CAD_FUNC!$C$6:$E$106,3,FALSE))</f>
        <v/>
      </c>
      <c r="G924" s="88"/>
      <c r="H924" s="88"/>
      <c r="I924" s="89"/>
      <c r="J924" s="47" t="str">
        <f>IF(D924="","",VLOOKUP(D924,PPRA!C:E,3,0))</f>
        <v/>
      </c>
      <c r="N924" s="47" t="str">
        <f t="shared" si="14"/>
        <v/>
      </c>
    </row>
    <row r="925" spans="3:14" ht="30" customHeight="1" x14ac:dyDescent="0.25">
      <c r="C925" s="87"/>
      <c r="D925" s="88"/>
      <c r="E925" s="88"/>
      <c r="F925" s="88" t="str">
        <f>IF(E925="","",VLOOKUP(E925,CAD_FUNC!$C$6:$E$106,3,FALSE))</f>
        <v/>
      </c>
      <c r="G925" s="88"/>
      <c r="H925" s="88"/>
      <c r="I925" s="89"/>
      <c r="J925" s="47" t="str">
        <f>IF(D925="","",VLOOKUP(D925,PPRA!C:E,3,0))</f>
        <v/>
      </c>
      <c r="N925" s="47" t="str">
        <f t="shared" si="14"/>
        <v/>
      </c>
    </row>
    <row r="926" spans="3:14" ht="30" customHeight="1" x14ac:dyDescent="0.25">
      <c r="C926" s="87"/>
      <c r="D926" s="88"/>
      <c r="E926" s="88"/>
      <c r="F926" s="88" t="str">
        <f>IF(E926="","",VLOOKUP(E926,CAD_FUNC!$C$6:$E$106,3,FALSE))</f>
        <v/>
      </c>
      <c r="G926" s="88"/>
      <c r="H926" s="88"/>
      <c r="I926" s="89"/>
      <c r="J926" s="47" t="str">
        <f>IF(D926="","",VLOOKUP(D926,PPRA!C:E,3,0))</f>
        <v/>
      </c>
      <c r="N926" s="47" t="str">
        <f t="shared" si="14"/>
        <v/>
      </c>
    </row>
    <row r="927" spans="3:14" ht="30" customHeight="1" x14ac:dyDescent="0.25">
      <c r="C927" s="87"/>
      <c r="D927" s="88"/>
      <c r="E927" s="88"/>
      <c r="F927" s="88" t="str">
        <f>IF(E927="","",VLOOKUP(E927,CAD_FUNC!$C$6:$E$106,3,FALSE))</f>
        <v/>
      </c>
      <c r="G927" s="88"/>
      <c r="H927" s="88"/>
      <c r="I927" s="89"/>
      <c r="J927" s="47" t="str">
        <f>IF(D927="","",VLOOKUP(D927,PPRA!C:E,3,0))</f>
        <v/>
      </c>
      <c r="N927" s="47" t="str">
        <f t="shared" si="14"/>
        <v/>
      </c>
    </row>
    <row r="928" spans="3:14" ht="30" customHeight="1" x14ac:dyDescent="0.25">
      <c r="C928" s="87"/>
      <c r="D928" s="88"/>
      <c r="E928" s="88"/>
      <c r="F928" s="88" t="str">
        <f>IF(E928="","",VLOOKUP(E928,CAD_FUNC!$C$6:$E$106,3,FALSE))</f>
        <v/>
      </c>
      <c r="G928" s="88"/>
      <c r="H928" s="88"/>
      <c r="I928" s="89"/>
      <c r="J928" s="47" t="str">
        <f>IF(D928="","",VLOOKUP(D928,PPRA!C:E,3,0))</f>
        <v/>
      </c>
      <c r="N928" s="47" t="str">
        <f t="shared" si="14"/>
        <v/>
      </c>
    </row>
    <row r="929" spans="3:14" ht="30" customHeight="1" x14ac:dyDescent="0.25">
      <c r="C929" s="87"/>
      <c r="D929" s="88"/>
      <c r="E929" s="88"/>
      <c r="F929" s="88" t="str">
        <f>IF(E929="","",VLOOKUP(E929,CAD_FUNC!$C$6:$E$106,3,FALSE))</f>
        <v/>
      </c>
      <c r="G929" s="88"/>
      <c r="H929" s="88"/>
      <c r="I929" s="89"/>
      <c r="J929" s="47" t="str">
        <f>IF(D929="","",VLOOKUP(D929,PPRA!C:E,3,0))</f>
        <v/>
      </c>
      <c r="N929" s="47" t="str">
        <f t="shared" si="14"/>
        <v/>
      </c>
    </row>
    <row r="930" spans="3:14" ht="30" customHeight="1" x14ac:dyDescent="0.25">
      <c r="C930" s="87"/>
      <c r="D930" s="88"/>
      <c r="E930" s="88"/>
      <c r="F930" s="88" t="str">
        <f>IF(E930="","",VLOOKUP(E930,CAD_FUNC!$C$6:$E$106,3,FALSE))</f>
        <v/>
      </c>
      <c r="G930" s="88"/>
      <c r="H930" s="88"/>
      <c r="I930" s="89"/>
      <c r="J930" s="47" t="str">
        <f>IF(D930="","",VLOOKUP(D930,PPRA!C:E,3,0))</f>
        <v/>
      </c>
      <c r="N930" s="47" t="str">
        <f t="shared" si="14"/>
        <v/>
      </c>
    </row>
    <row r="931" spans="3:14" ht="30" customHeight="1" x14ac:dyDescent="0.25">
      <c r="C931" s="87"/>
      <c r="D931" s="88"/>
      <c r="E931" s="88"/>
      <c r="F931" s="88" t="str">
        <f>IF(E931="","",VLOOKUP(E931,CAD_FUNC!$C$6:$E$106,3,FALSE))</f>
        <v/>
      </c>
      <c r="G931" s="88"/>
      <c r="H931" s="88"/>
      <c r="I931" s="89"/>
      <c r="J931" s="47" t="str">
        <f>IF(D931="","",VLOOKUP(D931,PPRA!C:E,3,0))</f>
        <v/>
      </c>
      <c r="N931" s="47" t="str">
        <f t="shared" si="14"/>
        <v/>
      </c>
    </row>
    <row r="932" spans="3:14" ht="30" customHeight="1" x14ac:dyDescent="0.25">
      <c r="C932" s="87"/>
      <c r="D932" s="88"/>
      <c r="E932" s="88"/>
      <c r="F932" s="88" t="str">
        <f>IF(E932="","",VLOOKUP(E932,CAD_FUNC!$C$6:$E$106,3,FALSE))</f>
        <v/>
      </c>
      <c r="G932" s="88"/>
      <c r="H932" s="88"/>
      <c r="I932" s="89"/>
      <c r="J932" s="47" t="str">
        <f>IF(D932="","",VLOOKUP(D932,PPRA!C:E,3,0))</f>
        <v/>
      </c>
      <c r="N932" s="47" t="str">
        <f t="shared" si="14"/>
        <v/>
      </c>
    </row>
    <row r="933" spans="3:14" ht="30" customHeight="1" x14ac:dyDescent="0.25">
      <c r="C933" s="87"/>
      <c r="D933" s="88"/>
      <c r="E933" s="88"/>
      <c r="F933" s="88" t="str">
        <f>IF(E933="","",VLOOKUP(E933,CAD_FUNC!$C$6:$E$106,3,FALSE))</f>
        <v/>
      </c>
      <c r="G933" s="88"/>
      <c r="H933" s="88"/>
      <c r="I933" s="89"/>
      <c r="J933" s="47" t="str">
        <f>IF(D933="","",VLOOKUP(D933,PPRA!C:E,3,0))</f>
        <v/>
      </c>
      <c r="N933" s="47" t="str">
        <f t="shared" si="14"/>
        <v/>
      </c>
    </row>
    <row r="934" spans="3:14" ht="30" customHeight="1" x14ac:dyDescent="0.25">
      <c r="C934" s="87"/>
      <c r="D934" s="88"/>
      <c r="E934" s="88"/>
      <c r="F934" s="88" t="str">
        <f>IF(E934="","",VLOOKUP(E934,CAD_FUNC!$C$6:$E$106,3,FALSE))</f>
        <v/>
      </c>
      <c r="G934" s="88"/>
      <c r="H934" s="88"/>
      <c r="I934" s="89"/>
      <c r="J934" s="47" t="str">
        <f>IF(D934="","",VLOOKUP(D934,PPRA!C:E,3,0))</f>
        <v/>
      </c>
      <c r="N934" s="47" t="str">
        <f t="shared" si="14"/>
        <v/>
      </c>
    </row>
    <row r="935" spans="3:14" ht="30" customHeight="1" x14ac:dyDescent="0.25">
      <c r="C935" s="87"/>
      <c r="D935" s="88"/>
      <c r="E935" s="88"/>
      <c r="F935" s="88" t="str">
        <f>IF(E935="","",VLOOKUP(E935,CAD_FUNC!$C$6:$E$106,3,FALSE))</f>
        <v/>
      </c>
      <c r="G935" s="88"/>
      <c r="H935" s="88"/>
      <c r="I935" s="89"/>
      <c r="J935" s="47" t="str">
        <f>IF(D935="","",VLOOKUP(D935,PPRA!C:E,3,0))</f>
        <v/>
      </c>
      <c r="N935" s="47" t="str">
        <f t="shared" si="14"/>
        <v/>
      </c>
    </row>
    <row r="936" spans="3:14" ht="30" customHeight="1" x14ac:dyDescent="0.25">
      <c r="C936" s="87"/>
      <c r="D936" s="88"/>
      <c r="E936" s="88"/>
      <c r="F936" s="88" t="str">
        <f>IF(E936="","",VLOOKUP(E936,CAD_FUNC!$C$6:$E$106,3,FALSE))</f>
        <v/>
      </c>
      <c r="G936" s="88"/>
      <c r="H936" s="88"/>
      <c r="I936" s="89"/>
      <c r="J936" s="47" t="str">
        <f>IF(D936="","",VLOOKUP(D936,PPRA!C:E,3,0))</f>
        <v/>
      </c>
      <c r="N936" s="47" t="str">
        <f t="shared" si="14"/>
        <v/>
      </c>
    </row>
    <row r="937" spans="3:14" ht="30" customHeight="1" x14ac:dyDescent="0.25">
      <c r="C937" s="87"/>
      <c r="D937" s="88"/>
      <c r="E937" s="88"/>
      <c r="F937" s="88" t="str">
        <f>IF(E937="","",VLOOKUP(E937,CAD_FUNC!$C$6:$E$106,3,FALSE))</f>
        <v/>
      </c>
      <c r="G937" s="88"/>
      <c r="H937" s="88"/>
      <c r="I937" s="89"/>
      <c r="J937" s="47" t="str">
        <f>IF(D937="","",VLOOKUP(D937,PPRA!C:E,3,0))</f>
        <v/>
      </c>
      <c r="N937" s="47" t="str">
        <f t="shared" si="14"/>
        <v/>
      </c>
    </row>
    <row r="938" spans="3:14" ht="30" customHeight="1" x14ac:dyDescent="0.25">
      <c r="C938" s="87"/>
      <c r="D938" s="88"/>
      <c r="E938" s="88"/>
      <c r="F938" s="88" t="str">
        <f>IF(E938="","",VLOOKUP(E938,CAD_FUNC!$C$6:$E$106,3,FALSE))</f>
        <v/>
      </c>
      <c r="G938" s="88"/>
      <c r="H938" s="88"/>
      <c r="I938" s="89"/>
      <c r="J938" s="47" t="str">
        <f>IF(D938="","",VLOOKUP(D938,PPRA!C:E,3,0))</f>
        <v/>
      </c>
      <c r="N938" s="47" t="str">
        <f t="shared" si="14"/>
        <v/>
      </c>
    </row>
    <row r="939" spans="3:14" ht="30" customHeight="1" x14ac:dyDescent="0.25">
      <c r="C939" s="87"/>
      <c r="D939" s="88"/>
      <c r="E939" s="88"/>
      <c r="F939" s="88" t="str">
        <f>IF(E939="","",VLOOKUP(E939,CAD_FUNC!$C$6:$E$106,3,FALSE))</f>
        <v/>
      </c>
      <c r="G939" s="88"/>
      <c r="H939" s="88"/>
      <c r="I939" s="89"/>
      <c r="J939" s="47" t="str">
        <f>IF(D939="","",VLOOKUP(D939,PPRA!C:E,3,0))</f>
        <v/>
      </c>
      <c r="N939" s="47" t="str">
        <f t="shared" si="14"/>
        <v/>
      </c>
    </row>
    <row r="940" spans="3:14" ht="30" customHeight="1" x14ac:dyDescent="0.25">
      <c r="C940" s="87"/>
      <c r="D940" s="88"/>
      <c r="E940" s="88"/>
      <c r="F940" s="88" t="str">
        <f>IF(E940="","",VLOOKUP(E940,CAD_FUNC!$C$6:$E$106,3,FALSE))</f>
        <v/>
      </c>
      <c r="G940" s="88"/>
      <c r="H940" s="88"/>
      <c r="I940" s="89"/>
      <c r="J940" s="47" t="str">
        <f>IF(D940="","",VLOOKUP(D940,PPRA!C:E,3,0))</f>
        <v/>
      </c>
      <c r="N940" s="47" t="str">
        <f t="shared" si="14"/>
        <v/>
      </c>
    </row>
    <row r="941" spans="3:14" ht="30" customHeight="1" x14ac:dyDescent="0.25">
      <c r="C941" s="87"/>
      <c r="D941" s="88"/>
      <c r="E941" s="88"/>
      <c r="F941" s="88" t="str">
        <f>IF(E941="","",VLOOKUP(E941,CAD_FUNC!$C$6:$E$106,3,FALSE))</f>
        <v/>
      </c>
      <c r="G941" s="88"/>
      <c r="H941" s="88"/>
      <c r="I941" s="89"/>
      <c r="J941" s="47" t="str">
        <f>IF(D941="","",VLOOKUP(D941,PPRA!C:E,3,0))</f>
        <v/>
      </c>
      <c r="N941" s="47" t="str">
        <f t="shared" si="14"/>
        <v/>
      </c>
    </row>
    <row r="942" spans="3:14" ht="30" customHeight="1" x14ac:dyDescent="0.25">
      <c r="C942" s="87"/>
      <c r="D942" s="88"/>
      <c r="E942" s="88"/>
      <c r="F942" s="88" t="str">
        <f>IF(E942="","",VLOOKUP(E942,CAD_FUNC!$C$6:$E$106,3,FALSE))</f>
        <v/>
      </c>
      <c r="G942" s="88"/>
      <c r="H942" s="88"/>
      <c r="I942" s="89"/>
      <c r="J942" s="47" t="str">
        <f>IF(D942="","",VLOOKUP(D942,PPRA!C:E,3,0))</f>
        <v/>
      </c>
      <c r="N942" s="47" t="str">
        <f t="shared" si="14"/>
        <v/>
      </c>
    </row>
    <row r="943" spans="3:14" ht="30" customHeight="1" x14ac:dyDescent="0.25">
      <c r="C943" s="87"/>
      <c r="D943" s="88"/>
      <c r="E943" s="88"/>
      <c r="F943" s="88" t="str">
        <f>IF(E943="","",VLOOKUP(E943,CAD_FUNC!$C$6:$E$106,3,FALSE))</f>
        <v/>
      </c>
      <c r="G943" s="88"/>
      <c r="H943" s="88"/>
      <c r="I943" s="89"/>
      <c r="J943" s="47" t="str">
        <f>IF(D943="","",VLOOKUP(D943,PPRA!C:E,3,0))</f>
        <v/>
      </c>
      <c r="N943" s="47" t="str">
        <f t="shared" si="14"/>
        <v/>
      </c>
    </row>
    <row r="944" spans="3:14" ht="30" customHeight="1" x14ac:dyDescent="0.25">
      <c r="C944" s="87"/>
      <c r="D944" s="88"/>
      <c r="E944" s="88"/>
      <c r="F944" s="88" t="str">
        <f>IF(E944="","",VLOOKUP(E944,CAD_FUNC!$C$6:$E$106,3,FALSE))</f>
        <v/>
      </c>
      <c r="G944" s="88"/>
      <c r="H944" s="88"/>
      <c r="I944" s="89"/>
      <c r="J944" s="47" t="str">
        <f>IF(D944="","",VLOOKUP(D944,PPRA!C:E,3,0))</f>
        <v/>
      </c>
      <c r="N944" s="47" t="str">
        <f t="shared" si="14"/>
        <v/>
      </c>
    </row>
    <row r="945" spans="3:14" ht="30" customHeight="1" x14ac:dyDescent="0.25">
      <c r="C945" s="87"/>
      <c r="D945" s="88"/>
      <c r="E945" s="88"/>
      <c r="F945" s="88" t="str">
        <f>IF(E945="","",VLOOKUP(E945,CAD_FUNC!$C$6:$E$106,3,FALSE))</f>
        <v/>
      </c>
      <c r="G945" s="88"/>
      <c r="H945" s="88"/>
      <c r="I945" s="89"/>
      <c r="J945" s="47" t="str">
        <f>IF(D945="","",VLOOKUP(D945,PPRA!C:E,3,0))</f>
        <v/>
      </c>
      <c r="N945" s="47" t="str">
        <f t="shared" si="14"/>
        <v/>
      </c>
    </row>
    <row r="946" spans="3:14" ht="30" customHeight="1" x14ac:dyDescent="0.25">
      <c r="C946" s="87"/>
      <c r="D946" s="88"/>
      <c r="E946" s="88"/>
      <c r="F946" s="88" t="str">
        <f>IF(E946="","",VLOOKUP(E946,CAD_FUNC!$C$6:$E$106,3,FALSE))</f>
        <v/>
      </c>
      <c r="G946" s="88"/>
      <c r="H946" s="88"/>
      <c r="I946" s="89"/>
      <c r="J946" s="47" t="str">
        <f>IF(D946="","",VLOOKUP(D946,PPRA!C:E,3,0))</f>
        <v/>
      </c>
      <c r="N946" s="47" t="str">
        <f t="shared" si="14"/>
        <v/>
      </c>
    </row>
    <row r="947" spans="3:14" ht="30" customHeight="1" x14ac:dyDescent="0.25">
      <c r="C947" s="87"/>
      <c r="D947" s="88"/>
      <c r="E947" s="88"/>
      <c r="F947" s="88" t="str">
        <f>IF(E947="","",VLOOKUP(E947,CAD_FUNC!$C$6:$E$106,3,FALSE))</f>
        <v/>
      </c>
      <c r="G947" s="88"/>
      <c r="H947" s="88"/>
      <c r="I947" s="89"/>
      <c r="J947" s="47" t="str">
        <f>IF(D947="","",VLOOKUP(D947,PPRA!C:E,3,0))</f>
        <v/>
      </c>
      <c r="N947" s="47" t="str">
        <f t="shared" si="14"/>
        <v/>
      </c>
    </row>
    <row r="948" spans="3:14" ht="30" customHeight="1" x14ac:dyDescent="0.25">
      <c r="C948" s="87"/>
      <c r="D948" s="88"/>
      <c r="E948" s="88"/>
      <c r="F948" s="88" t="str">
        <f>IF(E948="","",VLOOKUP(E948,CAD_FUNC!$C$6:$E$106,3,FALSE))</f>
        <v/>
      </c>
      <c r="G948" s="88"/>
      <c r="H948" s="88"/>
      <c r="I948" s="89"/>
      <c r="J948" s="47" t="str">
        <f>IF(D948="","",VLOOKUP(D948,PPRA!C:E,3,0))</f>
        <v/>
      </c>
      <c r="N948" s="47" t="str">
        <f t="shared" si="14"/>
        <v/>
      </c>
    </row>
    <row r="949" spans="3:14" ht="30" customHeight="1" x14ac:dyDescent="0.25">
      <c r="C949" s="87"/>
      <c r="D949" s="88"/>
      <c r="E949" s="88"/>
      <c r="F949" s="88" t="str">
        <f>IF(E949="","",VLOOKUP(E949,CAD_FUNC!$C$6:$E$106,3,FALSE))</f>
        <v/>
      </c>
      <c r="G949" s="88"/>
      <c r="H949" s="88"/>
      <c r="I949" s="89"/>
      <c r="J949" s="47" t="str">
        <f>IF(D949="","",VLOOKUP(D949,PPRA!C:E,3,0))</f>
        <v/>
      </c>
      <c r="N949" s="47" t="str">
        <f t="shared" si="14"/>
        <v/>
      </c>
    </row>
    <row r="950" spans="3:14" ht="30" customHeight="1" x14ac:dyDescent="0.25">
      <c r="C950" s="87"/>
      <c r="D950" s="88"/>
      <c r="E950" s="88"/>
      <c r="F950" s="88" t="str">
        <f>IF(E950="","",VLOOKUP(E950,CAD_FUNC!$C$6:$E$106,3,FALSE))</f>
        <v/>
      </c>
      <c r="G950" s="88"/>
      <c r="H950" s="88"/>
      <c r="I950" s="89"/>
      <c r="J950" s="47" t="str">
        <f>IF(D950="","",VLOOKUP(D950,PPRA!C:E,3,0))</f>
        <v/>
      </c>
      <c r="N950" s="47" t="str">
        <f t="shared" si="14"/>
        <v/>
      </c>
    </row>
    <row r="951" spans="3:14" ht="30" customHeight="1" x14ac:dyDescent="0.25">
      <c r="C951" s="87"/>
      <c r="D951" s="88"/>
      <c r="E951" s="88"/>
      <c r="F951" s="88" t="str">
        <f>IF(E951="","",VLOOKUP(E951,CAD_FUNC!$C$6:$E$106,3,FALSE))</f>
        <v/>
      </c>
      <c r="G951" s="88"/>
      <c r="H951" s="88"/>
      <c r="I951" s="89"/>
      <c r="J951" s="47" t="str">
        <f>IF(D951="","",VLOOKUP(D951,PPRA!C:E,3,0))</f>
        <v/>
      </c>
      <c r="N951" s="47" t="str">
        <f t="shared" si="14"/>
        <v/>
      </c>
    </row>
    <row r="952" spans="3:14" ht="30" customHeight="1" x14ac:dyDescent="0.25">
      <c r="C952" s="87"/>
      <c r="D952" s="88"/>
      <c r="E952" s="88"/>
      <c r="F952" s="88" t="str">
        <f>IF(E952="","",VLOOKUP(E952,CAD_FUNC!$C$6:$E$106,3,FALSE))</f>
        <v/>
      </c>
      <c r="G952" s="88"/>
      <c r="H952" s="88"/>
      <c r="I952" s="89"/>
      <c r="J952" s="47" t="str">
        <f>IF(D952="","",VLOOKUP(D952,PPRA!C:E,3,0))</f>
        <v/>
      </c>
      <c r="N952" s="47" t="str">
        <f t="shared" si="14"/>
        <v/>
      </c>
    </row>
    <row r="953" spans="3:14" ht="30" customHeight="1" x14ac:dyDescent="0.25">
      <c r="C953" s="87"/>
      <c r="D953" s="88"/>
      <c r="E953" s="88"/>
      <c r="F953" s="88" t="str">
        <f>IF(E953="","",VLOOKUP(E953,CAD_FUNC!$C$6:$E$106,3,FALSE))</f>
        <v/>
      </c>
      <c r="G953" s="88"/>
      <c r="H953" s="88"/>
      <c r="I953" s="89"/>
      <c r="J953" s="47" t="str">
        <f>IF(D953="","",VLOOKUP(D953,PPRA!C:E,3,0))</f>
        <v/>
      </c>
      <c r="N953" s="47" t="str">
        <f t="shared" si="14"/>
        <v/>
      </c>
    </row>
    <row r="954" spans="3:14" ht="30" customHeight="1" x14ac:dyDescent="0.25">
      <c r="C954" s="87"/>
      <c r="D954" s="88"/>
      <c r="E954" s="88"/>
      <c r="F954" s="88" t="str">
        <f>IF(E954="","",VLOOKUP(E954,CAD_FUNC!$C$6:$E$106,3,FALSE))</f>
        <v/>
      </c>
      <c r="G954" s="88"/>
      <c r="H954" s="88"/>
      <c r="I954" s="89"/>
      <c r="J954" s="47" t="str">
        <f>IF(D954="","",VLOOKUP(D954,PPRA!C:E,3,0))</f>
        <v/>
      </c>
      <c r="N954" s="47" t="str">
        <f t="shared" si="14"/>
        <v/>
      </c>
    </row>
    <row r="955" spans="3:14" ht="30" customHeight="1" x14ac:dyDescent="0.25">
      <c r="C955" s="87"/>
      <c r="D955" s="88"/>
      <c r="E955" s="88"/>
      <c r="F955" s="88" t="str">
        <f>IF(E955="","",VLOOKUP(E955,CAD_FUNC!$C$6:$E$106,3,FALSE))</f>
        <v/>
      </c>
      <c r="G955" s="88"/>
      <c r="H955" s="88"/>
      <c r="I955" s="89"/>
      <c r="J955" s="47" t="str">
        <f>IF(D955="","",VLOOKUP(D955,PPRA!C:E,3,0))</f>
        <v/>
      </c>
      <c r="N955" s="47" t="str">
        <f t="shared" si="14"/>
        <v/>
      </c>
    </row>
    <row r="956" spans="3:14" ht="30" customHeight="1" x14ac:dyDescent="0.25">
      <c r="C956" s="87"/>
      <c r="D956" s="88"/>
      <c r="E956" s="88"/>
      <c r="F956" s="88" t="str">
        <f>IF(E956="","",VLOOKUP(E956,CAD_FUNC!$C$6:$E$106,3,FALSE))</f>
        <v/>
      </c>
      <c r="G956" s="88"/>
      <c r="H956" s="88"/>
      <c r="I956" s="89"/>
      <c r="J956" s="47" t="str">
        <f>IF(D956="","",VLOOKUP(D956,PPRA!C:E,3,0))</f>
        <v/>
      </c>
      <c r="N956" s="47" t="str">
        <f t="shared" si="14"/>
        <v/>
      </c>
    </row>
    <row r="957" spans="3:14" ht="30" customHeight="1" x14ac:dyDescent="0.25">
      <c r="C957" s="87"/>
      <c r="D957" s="88"/>
      <c r="E957" s="88"/>
      <c r="F957" s="88" t="str">
        <f>IF(E957="","",VLOOKUP(E957,CAD_FUNC!$C$6:$E$106,3,FALSE))</f>
        <v/>
      </c>
      <c r="G957" s="88"/>
      <c r="H957" s="88"/>
      <c r="I957" s="89"/>
      <c r="J957" s="47" t="str">
        <f>IF(D957="","",VLOOKUP(D957,PPRA!C:E,3,0))</f>
        <v/>
      </c>
      <c r="N957" s="47" t="str">
        <f t="shared" si="14"/>
        <v/>
      </c>
    </row>
    <row r="958" spans="3:14" ht="30" customHeight="1" x14ac:dyDescent="0.25">
      <c r="C958" s="87"/>
      <c r="D958" s="88"/>
      <c r="E958" s="88"/>
      <c r="F958" s="88" t="str">
        <f>IF(E958="","",VLOOKUP(E958,CAD_FUNC!$C$6:$E$106,3,FALSE))</f>
        <v/>
      </c>
      <c r="G958" s="88"/>
      <c r="H958" s="88"/>
      <c r="I958" s="89"/>
      <c r="J958" s="47" t="str">
        <f>IF(D958="","",VLOOKUP(D958,PPRA!C:E,3,0))</f>
        <v/>
      </c>
      <c r="N958" s="47" t="str">
        <f t="shared" si="14"/>
        <v/>
      </c>
    </row>
    <row r="959" spans="3:14" ht="30" customHeight="1" x14ac:dyDescent="0.25">
      <c r="C959" s="87"/>
      <c r="D959" s="88"/>
      <c r="E959" s="88"/>
      <c r="F959" s="88" t="str">
        <f>IF(E959="","",VLOOKUP(E959,CAD_FUNC!$C$6:$E$106,3,FALSE))</f>
        <v/>
      </c>
      <c r="G959" s="88"/>
      <c r="H959" s="88"/>
      <c r="I959" s="89"/>
      <c r="J959" s="47" t="str">
        <f>IF(D959="","",VLOOKUP(D959,PPRA!C:E,3,0))</f>
        <v/>
      </c>
      <c r="N959" s="47" t="str">
        <f t="shared" si="14"/>
        <v/>
      </c>
    </row>
    <row r="960" spans="3:14" ht="30" customHeight="1" x14ac:dyDescent="0.25">
      <c r="C960" s="87"/>
      <c r="D960" s="88"/>
      <c r="E960" s="88"/>
      <c r="F960" s="88" t="str">
        <f>IF(E960="","",VLOOKUP(E960,CAD_FUNC!$C$6:$E$106,3,FALSE))</f>
        <v/>
      </c>
      <c r="G960" s="88"/>
      <c r="H960" s="88"/>
      <c r="I960" s="89"/>
      <c r="J960" s="47" t="str">
        <f>IF(D960="","",VLOOKUP(D960,PPRA!C:E,3,0))</f>
        <v/>
      </c>
      <c r="N960" s="47" t="str">
        <f t="shared" si="14"/>
        <v/>
      </c>
    </row>
    <row r="961" spans="3:14" ht="30" customHeight="1" x14ac:dyDescent="0.25">
      <c r="C961" s="87"/>
      <c r="D961" s="88"/>
      <c r="E961" s="88"/>
      <c r="F961" s="88" t="str">
        <f>IF(E961="","",VLOOKUP(E961,CAD_FUNC!$C$6:$E$106,3,FALSE))</f>
        <v/>
      </c>
      <c r="G961" s="88"/>
      <c r="H961" s="88"/>
      <c r="I961" s="89"/>
      <c r="J961" s="47" t="str">
        <f>IF(D961="","",VLOOKUP(D961,PPRA!C:E,3,0))</f>
        <v/>
      </c>
      <c r="N961" s="47" t="str">
        <f t="shared" si="14"/>
        <v/>
      </c>
    </row>
    <row r="962" spans="3:14" ht="30" customHeight="1" x14ac:dyDescent="0.25">
      <c r="C962" s="87"/>
      <c r="D962" s="88"/>
      <c r="E962" s="88"/>
      <c r="F962" s="88" t="str">
        <f>IF(E962="","",VLOOKUP(E962,CAD_FUNC!$C$6:$E$106,3,FALSE))</f>
        <v/>
      </c>
      <c r="G962" s="88"/>
      <c r="H962" s="88"/>
      <c r="I962" s="89"/>
      <c r="J962" s="47" t="str">
        <f>IF(D962="","",VLOOKUP(D962,PPRA!C:E,3,0))</f>
        <v/>
      </c>
      <c r="N962" s="47" t="str">
        <f t="shared" si="14"/>
        <v/>
      </c>
    </row>
    <row r="963" spans="3:14" ht="30" customHeight="1" x14ac:dyDescent="0.25">
      <c r="C963" s="87"/>
      <c r="D963" s="88"/>
      <c r="E963" s="88"/>
      <c r="F963" s="88" t="str">
        <f>IF(E963="","",VLOOKUP(E963,CAD_FUNC!$C$6:$E$106,3,FALSE))</f>
        <v/>
      </c>
      <c r="G963" s="88"/>
      <c r="H963" s="88"/>
      <c r="I963" s="89"/>
      <c r="J963" s="47" t="str">
        <f>IF(D963="","",VLOOKUP(D963,PPRA!C:E,3,0))</f>
        <v/>
      </c>
      <c r="N963" s="47" t="str">
        <f t="shared" si="14"/>
        <v/>
      </c>
    </row>
    <row r="964" spans="3:14" ht="30" customHeight="1" x14ac:dyDescent="0.25">
      <c r="C964" s="87"/>
      <c r="D964" s="88"/>
      <c r="E964" s="88"/>
      <c r="F964" s="88" t="str">
        <f>IF(E964="","",VLOOKUP(E964,CAD_FUNC!$C$6:$E$106,3,FALSE))</f>
        <v/>
      </c>
      <c r="G964" s="88"/>
      <c r="H964" s="88"/>
      <c r="I964" s="89"/>
      <c r="J964" s="47" t="str">
        <f>IF(D964="","",VLOOKUP(D964,PPRA!C:E,3,0))</f>
        <v/>
      </c>
      <c r="N964" s="47" t="str">
        <f t="shared" si="14"/>
        <v/>
      </c>
    </row>
    <row r="965" spans="3:14" ht="30" customHeight="1" x14ac:dyDescent="0.25">
      <c r="C965" s="87"/>
      <c r="D965" s="88"/>
      <c r="E965" s="88"/>
      <c r="F965" s="88" t="str">
        <f>IF(E965="","",VLOOKUP(E965,CAD_FUNC!$C$6:$E$106,3,FALSE))</f>
        <v/>
      </c>
      <c r="G965" s="88"/>
      <c r="H965" s="88"/>
      <c r="I965" s="89"/>
      <c r="J965" s="47" t="str">
        <f>IF(D965="","",VLOOKUP(D965,PPRA!C:E,3,0))</f>
        <v/>
      </c>
      <c r="N965" s="47" t="str">
        <f t="shared" si="14"/>
        <v/>
      </c>
    </row>
    <row r="966" spans="3:14" ht="30" customHeight="1" x14ac:dyDescent="0.25">
      <c r="C966" s="87"/>
      <c r="D966" s="88"/>
      <c r="E966" s="88"/>
      <c r="F966" s="88" t="str">
        <f>IF(E966="","",VLOOKUP(E966,CAD_FUNC!$C$6:$E$106,3,FALSE))</f>
        <v/>
      </c>
      <c r="G966" s="88"/>
      <c r="H966" s="88"/>
      <c r="I966" s="89"/>
      <c r="J966" s="47" t="str">
        <f>IF(D966="","",VLOOKUP(D966,PPRA!C:E,3,0))</f>
        <v/>
      </c>
      <c r="N966" s="47" t="str">
        <f t="shared" si="14"/>
        <v/>
      </c>
    </row>
    <row r="967" spans="3:14" ht="30" customHeight="1" x14ac:dyDescent="0.25">
      <c r="C967" s="87"/>
      <c r="D967" s="88"/>
      <c r="E967" s="88"/>
      <c r="F967" s="88" t="str">
        <f>IF(E967="","",VLOOKUP(E967,CAD_FUNC!$C$6:$E$106,3,FALSE))</f>
        <v/>
      </c>
      <c r="G967" s="88"/>
      <c r="H967" s="88"/>
      <c r="I967" s="89"/>
      <c r="J967" s="47" t="str">
        <f>IF(D967="","",VLOOKUP(D967,PPRA!C:E,3,0))</f>
        <v/>
      </c>
      <c r="N967" s="47" t="str">
        <f t="shared" ref="N967:N1006" si="15">IF(C967="","",VLOOKUP(MONTH(C967),$K$6:$L$17,2,FALSE))</f>
        <v/>
      </c>
    </row>
    <row r="968" spans="3:14" ht="30" customHeight="1" x14ac:dyDescent="0.25">
      <c r="C968" s="87"/>
      <c r="D968" s="88"/>
      <c r="E968" s="88"/>
      <c r="F968" s="88" t="str">
        <f>IF(E968="","",VLOOKUP(E968,CAD_FUNC!$C$6:$E$106,3,FALSE))</f>
        <v/>
      </c>
      <c r="G968" s="88"/>
      <c r="H968" s="88"/>
      <c r="I968" s="89"/>
      <c r="J968" s="47" t="str">
        <f>IF(D968="","",VLOOKUP(D968,PPRA!C:E,3,0))</f>
        <v/>
      </c>
      <c r="N968" s="47" t="str">
        <f t="shared" si="15"/>
        <v/>
      </c>
    </row>
    <row r="969" spans="3:14" ht="30" customHeight="1" x14ac:dyDescent="0.25">
      <c r="C969" s="87"/>
      <c r="D969" s="88"/>
      <c r="E969" s="88"/>
      <c r="F969" s="88" t="str">
        <f>IF(E969="","",VLOOKUP(E969,CAD_FUNC!$C$6:$E$106,3,FALSE))</f>
        <v/>
      </c>
      <c r="G969" s="88"/>
      <c r="H969" s="88"/>
      <c r="I969" s="89"/>
      <c r="J969" s="47" t="str">
        <f>IF(D969="","",VLOOKUP(D969,PPRA!C:E,3,0))</f>
        <v/>
      </c>
      <c r="N969" s="47" t="str">
        <f t="shared" si="15"/>
        <v/>
      </c>
    </row>
    <row r="970" spans="3:14" ht="30" customHeight="1" x14ac:dyDescent="0.25">
      <c r="C970" s="87"/>
      <c r="D970" s="88"/>
      <c r="E970" s="88"/>
      <c r="F970" s="88" t="str">
        <f>IF(E970="","",VLOOKUP(E970,CAD_FUNC!$C$6:$E$106,3,FALSE))</f>
        <v/>
      </c>
      <c r="G970" s="88"/>
      <c r="H970" s="88"/>
      <c r="I970" s="89"/>
      <c r="J970" s="47" t="str">
        <f>IF(D970="","",VLOOKUP(D970,PPRA!C:E,3,0))</f>
        <v/>
      </c>
      <c r="N970" s="47" t="str">
        <f t="shared" si="15"/>
        <v/>
      </c>
    </row>
    <row r="971" spans="3:14" ht="30" customHeight="1" x14ac:dyDescent="0.25">
      <c r="C971" s="87"/>
      <c r="D971" s="88"/>
      <c r="E971" s="88"/>
      <c r="F971" s="88" t="str">
        <f>IF(E971="","",VLOOKUP(E971,CAD_FUNC!$C$6:$E$106,3,FALSE))</f>
        <v/>
      </c>
      <c r="G971" s="88"/>
      <c r="H971" s="88"/>
      <c r="I971" s="89"/>
      <c r="J971" s="47" t="str">
        <f>IF(D971="","",VLOOKUP(D971,PPRA!C:E,3,0))</f>
        <v/>
      </c>
      <c r="N971" s="47" t="str">
        <f t="shared" si="15"/>
        <v/>
      </c>
    </row>
    <row r="972" spans="3:14" ht="30" customHeight="1" x14ac:dyDescent="0.25">
      <c r="C972" s="87"/>
      <c r="D972" s="88"/>
      <c r="E972" s="88"/>
      <c r="F972" s="88" t="str">
        <f>IF(E972="","",VLOOKUP(E972,CAD_FUNC!$C$6:$E$106,3,FALSE))</f>
        <v/>
      </c>
      <c r="G972" s="88"/>
      <c r="H972" s="88"/>
      <c r="I972" s="89"/>
      <c r="J972" s="47" t="str">
        <f>IF(D972="","",VLOOKUP(D972,PPRA!C:E,3,0))</f>
        <v/>
      </c>
      <c r="N972" s="47" t="str">
        <f t="shared" si="15"/>
        <v/>
      </c>
    </row>
    <row r="973" spans="3:14" ht="30" customHeight="1" x14ac:dyDescent="0.25">
      <c r="C973" s="87"/>
      <c r="D973" s="88"/>
      <c r="E973" s="88"/>
      <c r="F973" s="88" t="str">
        <f>IF(E973="","",VLOOKUP(E973,CAD_FUNC!$C$6:$E$106,3,FALSE))</f>
        <v/>
      </c>
      <c r="G973" s="88"/>
      <c r="H973" s="88"/>
      <c r="I973" s="89"/>
      <c r="J973" s="47" t="str">
        <f>IF(D973="","",VLOOKUP(D973,PPRA!C:E,3,0))</f>
        <v/>
      </c>
      <c r="N973" s="47" t="str">
        <f t="shared" si="15"/>
        <v/>
      </c>
    </row>
    <row r="974" spans="3:14" ht="30" customHeight="1" x14ac:dyDescent="0.25">
      <c r="C974" s="87"/>
      <c r="D974" s="88"/>
      <c r="E974" s="88"/>
      <c r="F974" s="88" t="str">
        <f>IF(E974="","",VLOOKUP(E974,CAD_FUNC!$C$6:$E$106,3,FALSE))</f>
        <v/>
      </c>
      <c r="G974" s="88"/>
      <c r="H974" s="88"/>
      <c r="I974" s="89"/>
      <c r="J974" s="47" t="str">
        <f>IF(D974="","",VLOOKUP(D974,PPRA!C:E,3,0))</f>
        <v/>
      </c>
      <c r="N974" s="47" t="str">
        <f t="shared" si="15"/>
        <v/>
      </c>
    </row>
    <row r="975" spans="3:14" ht="30" customHeight="1" x14ac:dyDescent="0.25">
      <c r="C975" s="87"/>
      <c r="D975" s="88"/>
      <c r="E975" s="88"/>
      <c r="F975" s="88" t="str">
        <f>IF(E975="","",VLOOKUP(E975,CAD_FUNC!$C$6:$E$106,3,FALSE))</f>
        <v/>
      </c>
      <c r="G975" s="88"/>
      <c r="H975" s="88"/>
      <c r="I975" s="89"/>
      <c r="J975" s="47" t="str">
        <f>IF(D975="","",VLOOKUP(D975,PPRA!C:E,3,0))</f>
        <v/>
      </c>
      <c r="N975" s="47" t="str">
        <f t="shared" si="15"/>
        <v/>
      </c>
    </row>
    <row r="976" spans="3:14" ht="30" customHeight="1" x14ac:dyDescent="0.25">
      <c r="C976" s="87"/>
      <c r="D976" s="88"/>
      <c r="E976" s="88"/>
      <c r="F976" s="88" t="str">
        <f>IF(E976="","",VLOOKUP(E976,CAD_FUNC!$C$6:$E$106,3,FALSE))</f>
        <v/>
      </c>
      <c r="G976" s="88"/>
      <c r="H976" s="88"/>
      <c r="I976" s="89"/>
      <c r="J976" s="47" t="str">
        <f>IF(D976="","",VLOOKUP(D976,PPRA!C:E,3,0))</f>
        <v/>
      </c>
      <c r="N976" s="47" t="str">
        <f t="shared" si="15"/>
        <v/>
      </c>
    </row>
    <row r="977" spans="3:14" ht="30" customHeight="1" x14ac:dyDescent="0.25">
      <c r="C977" s="87"/>
      <c r="D977" s="88"/>
      <c r="E977" s="88"/>
      <c r="F977" s="88" t="str">
        <f>IF(E977="","",VLOOKUP(E977,CAD_FUNC!$C$6:$E$106,3,FALSE))</f>
        <v/>
      </c>
      <c r="G977" s="88"/>
      <c r="H977" s="88"/>
      <c r="I977" s="89"/>
      <c r="J977" s="47" t="str">
        <f>IF(D977="","",VLOOKUP(D977,PPRA!C:E,3,0))</f>
        <v/>
      </c>
      <c r="N977" s="47" t="str">
        <f t="shared" si="15"/>
        <v/>
      </c>
    </row>
    <row r="978" spans="3:14" ht="30" customHeight="1" x14ac:dyDescent="0.25">
      <c r="C978" s="87"/>
      <c r="D978" s="88"/>
      <c r="E978" s="88"/>
      <c r="F978" s="88" t="str">
        <f>IF(E978="","",VLOOKUP(E978,CAD_FUNC!$C$6:$E$106,3,FALSE))</f>
        <v/>
      </c>
      <c r="G978" s="88"/>
      <c r="H978" s="88"/>
      <c r="I978" s="89"/>
      <c r="J978" s="47" t="str">
        <f>IF(D978="","",VLOOKUP(D978,PPRA!C:E,3,0))</f>
        <v/>
      </c>
      <c r="N978" s="47" t="str">
        <f t="shared" si="15"/>
        <v/>
      </c>
    </row>
    <row r="979" spans="3:14" ht="30" customHeight="1" x14ac:dyDescent="0.25">
      <c r="C979" s="87"/>
      <c r="D979" s="88"/>
      <c r="E979" s="88"/>
      <c r="F979" s="88" t="str">
        <f>IF(E979="","",VLOOKUP(E979,CAD_FUNC!$C$6:$E$106,3,FALSE))</f>
        <v/>
      </c>
      <c r="G979" s="88"/>
      <c r="H979" s="88"/>
      <c r="I979" s="89"/>
      <c r="J979" s="47" t="str">
        <f>IF(D979="","",VLOOKUP(D979,PPRA!C:E,3,0))</f>
        <v/>
      </c>
      <c r="N979" s="47" t="str">
        <f t="shared" si="15"/>
        <v/>
      </c>
    </row>
    <row r="980" spans="3:14" ht="30" customHeight="1" x14ac:dyDescent="0.25">
      <c r="C980" s="87"/>
      <c r="D980" s="88"/>
      <c r="E980" s="88"/>
      <c r="F980" s="88" t="str">
        <f>IF(E980="","",VLOOKUP(E980,CAD_FUNC!$C$6:$E$106,3,FALSE))</f>
        <v/>
      </c>
      <c r="G980" s="88"/>
      <c r="H980" s="88"/>
      <c r="I980" s="89"/>
      <c r="J980" s="47" t="str">
        <f>IF(D980="","",VLOOKUP(D980,PPRA!C:E,3,0))</f>
        <v/>
      </c>
      <c r="N980" s="47" t="str">
        <f t="shared" si="15"/>
        <v/>
      </c>
    </row>
    <row r="981" spans="3:14" ht="30" customHeight="1" x14ac:dyDescent="0.25">
      <c r="C981" s="87"/>
      <c r="D981" s="88"/>
      <c r="E981" s="88"/>
      <c r="F981" s="88" t="str">
        <f>IF(E981="","",VLOOKUP(E981,CAD_FUNC!$C$6:$E$106,3,FALSE))</f>
        <v/>
      </c>
      <c r="G981" s="88"/>
      <c r="H981" s="88"/>
      <c r="I981" s="89"/>
      <c r="J981" s="47" t="str">
        <f>IF(D981="","",VLOOKUP(D981,PPRA!C:E,3,0))</f>
        <v/>
      </c>
      <c r="N981" s="47" t="str">
        <f t="shared" si="15"/>
        <v/>
      </c>
    </row>
    <row r="982" spans="3:14" ht="30" customHeight="1" x14ac:dyDescent="0.25">
      <c r="C982" s="87"/>
      <c r="D982" s="88"/>
      <c r="E982" s="88"/>
      <c r="F982" s="88" t="str">
        <f>IF(E982="","",VLOOKUP(E982,CAD_FUNC!$C$6:$E$106,3,FALSE))</f>
        <v/>
      </c>
      <c r="G982" s="88"/>
      <c r="H982" s="88"/>
      <c r="I982" s="89"/>
      <c r="J982" s="47" t="str">
        <f>IF(D982="","",VLOOKUP(D982,PPRA!C:E,3,0))</f>
        <v/>
      </c>
      <c r="N982" s="47" t="str">
        <f t="shared" si="15"/>
        <v/>
      </c>
    </row>
    <row r="983" spans="3:14" ht="30" customHeight="1" x14ac:dyDescent="0.25">
      <c r="C983" s="87"/>
      <c r="D983" s="88"/>
      <c r="E983" s="88"/>
      <c r="F983" s="88" t="str">
        <f>IF(E983="","",VLOOKUP(E983,CAD_FUNC!$C$6:$E$106,3,FALSE))</f>
        <v/>
      </c>
      <c r="G983" s="88"/>
      <c r="H983" s="88"/>
      <c r="I983" s="89"/>
      <c r="J983" s="47" t="str">
        <f>IF(D983="","",VLOOKUP(D983,PPRA!C:E,3,0))</f>
        <v/>
      </c>
      <c r="N983" s="47" t="str">
        <f t="shared" si="15"/>
        <v/>
      </c>
    </row>
    <row r="984" spans="3:14" ht="30" customHeight="1" x14ac:dyDescent="0.25">
      <c r="C984" s="87"/>
      <c r="D984" s="88"/>
      <c r="E984" s="88"/>
      <c r="F984" s="88" t="str">
        <f>IF(E984="","",VLOOKUP(E984,CAD_FUNC!$C$6:$E$106,3,FALSE))</f>
        <v/>
      </c>
      <c r="G984" s="88"/>
      <c r="H984" s="88"/>
      <c r="I984" s="89"/>
      <c r="J984" s="47" t="str">
        <f>IF(D984="","",VLOOKUP(D984,PPRA!C:E,3,0))</f>
        <v/>
      </c>
      <c r="N984" s="47" t="str">
        <f t="shared" si="15"/>
        <v/>
      </c>
    </row>
    <row r="985" spans="3:14" ht="30" customHeight="1" x14ac:dyDescent="0.25">
      <c r="C985" s="87"/>
      <c r="D985" s="88"/>
      <c r="E985" s="88"/>
      <c r="F985" s="88" t="str">
        <f>IF(E985="","",VLOOKUP(E985,CAD_FUNC!$C$6:$E$106,3,FALSE))</f>
        <v/>
      </c>
      <c r="G985" s="88"/>
      <c r="H985" s="88"/>
      <c r="I985" s="89"/>
      <c r="J985" s="47" t="str">
        <f>IF(D985="","",VLOOKUP(D985,PPRA!C:E,3,0))</f>
        <v/>
      </c>
      <c r="N985" s="47" t="str">
        <f t="shared" si="15"/>
        <v/>
      </c>
    </row>
    <row r="986" spans="3:14" ht="30" customHeight="1" x14ac:dyDescent="0.25">
      <c r="C986" s="87"/>
      <c r="D986" s="88"/>
      <c r="E986" s="88"/>
      <c r="F986" s="88" t="str">
        <f>IF(E986="","",VLOOKUP(E986,CAD_FUNC!$C$6:$E$106,3,FALSE))</f>
        <v/>
      </c>
      <c r="G986" s="88"/>
      <c r="H986" s="88"/>
      <c r="I986" s="89"/>
      <c r="J986" s="47" t="str">
        <f>IF(D986="","",VLOOKUP(D986,PPRA!C:E,3,0))</f>
        <v/>
      </c>
      <c r="N986" s="47" t="str">
        <f t="shared" si="15"/>
        <v/>
      </c>
    </row>
    <row r="987" spans="3:14" ht="30" customHeight="1" x14ac:dyDescent="0.25">
      <c r="C987" s="87"/>
      <c r="D987" s="88"/>
      <c r="E987" s="88"/>
      <c r="F987" s="88" t="str">
        <f>IF(E987="","",VLOOKUP(E987,CAD_FUNC!$C$6:$E$106,3,FALSE))</f>
        <v/>
      </c>
      <c r="G987" s="88"/>
      <c r="H987" s="88"/>
      <c r="I987" s="89"/>
      <c r="J987" s="47" t="str">
        <f>IF(D987="","",VLOOKUP(D987,PPRA!C:E,3,0))</f>
        <v/>
      </c>
      <c r="N987" s="47" t="str">
        <f t="shared" si="15"/>
        <v/>
      </c>
    </row>
    <row r="988" spans="3:14" ht="30" customHeight="1" x14ac:dyDescent="0.25">
      <c r="C988" s="87"/>
      <c r="D988" s="88"/>
      <c r="E988" s="88"/>
      <c r="F988" s="88" t="str">
        <f>IF(E988="","",VLOOKUP(E988,CAD_FUNC!$C$6:$E$106,3,FALSE))</f>
        <v/>
      </c>
      <c r="G988" s="88"/>
      <c r="H988" s="88"/>
      <c r="I988" s="89"/>
      <c r="J988" s="47" t="str">
        <f>IF(D988="","",VLOOKUP(D988,PPRA!C:E,3,0))</f>
        <v/>
      </c>
      <c r="N988" s="47" t="str">
        <f t="shared" si="15"/>
        <v/>
      </c>
    </row>
    <row r="989" spans="3:14" ht="30" customHeight="1" x14ac:dyDescent="0.25">
      <c r="C989" s="87"/>
      <c r="D989" s="88"/>
      <c r="E989" s="88"/>
      <c r="F989" s="88" t="str">
        <f>IF(E989="","",VLOOKUP(E989,CAD_FUNC!$C$6:$E$106,3,FALSE))</f>
        <v/>
      </c>
      <c r="G989" s="88"/>
      <c r="H989" s="88"/>
      <c r="I989" s="89"/>
      <c r="J989" s="47" t="str">
        <f>IF(D989="","",VLOOKUP(D989,PPRA!C:E,3,0))</f>
        <v/>
      </c>
      <c r="N989" s="47" t="str">
        <f t="shared" si="15"/>
        <v/>
      </c>
    </row>
    <row r="990" spans="3:14" ht="30" customHeight="1" x14ac:dyDescent="0.25">
      <c r="C990" s="87"/>
      <c r="D990" s="88"/>
      <c r="E990" s="88"/>
      <c r="F990" s="88" t="str">
        <f>IF(E990="","",VLOOKUP(E990,CAD_FUNC!$C$6:$E$106,3,FALSE))</f>
        <v/>
      </c>
      <c r="G990" s="88"/>
      <c r="H990" s="88"/>
      <c r="I990" s="89"/>
      <c r="J990" s="47" t="str">
        <f>IF(D990="","",VLOOKUP(D990,PPRA!C:E,3,0))</f>
        <v/>
      </c>
      <c r="N990" s="47" t="str">
        <f t="shared" si="15"/>
        <v/>
      </c>
    </row>
    <row r="991" spans="3:14" ht="30" customHeight="1" x14ac:dyDescent="0.25">
      <c r="C991" s="87"/>
      <c r="D991" s="88"/>
      <c r="E991" s="88"/>
      <c r="F991" s="88" t="str">
        <f>IF(E991="","",VLOOKUP(E991,CAD_FUNC!$C$6:$E$106,3,FALSE))</f>
        <v/>
      </c>
      <c r="G991" s="88"/>
      <c r="H991" s="88"/>
      <c r="I991" s="89"/>
      <c r="J991" s="47" t="str">
        <f>IF(D991="","",VLOOKUP(D991,PPRA!C:E,3,0))</f>
        <v/>
      </c>
      <c r="N991" s="47" t="str">
        <f t="shared" si="15"/>
        <v/>
      </c>
    </row>
    <row r="992" spans="3:14" ht="30" customHeight="1" x14ac:dyDescent="0.25">
      <c r="C992" s="87"/>
      <c r="D992" s="88"/>
      <c r="E992" s="88"/>
      <c r="F992" s="88" t="str">
        <f>IF(E992="","",VLOOKUP(E992,CAD_FUNC!$C$6:$E$106,3,FALSE))</f>
        <v/>
      </c>
      <c r="G992" s="88"/>
      <c r="H992" s="88"/>
      <c r="I992" s="89"/>
      <c r="J992" s="47" t="str">
        <f>IF(D992="","",VLOOKUP(D992,PPRA!C:E,3,0))</f>
        <v/>
      </c>
      <c r="N992" s="47" t="str">
        <f t="shared" si="15"/>
        <v/>
      </c>
    </row>
    <row r="993" spans="1:17" ht="30" customHeight="1" x14ac:dyDescent="0.25">
      <c r="C993" s="87"/>
      <c r="D993" s="88"/>
      <c r="E993" s="88"/>
      <c r="F993" s="88" t="str">
        <f>IF(E993="","",VLOOKUP(E993,CAD_FUNC!$C$6:$E$106,3,FALSE))</f>
        <v/>
      </c>
      <c r="G993" s="88"/>
      <c r="H993" s="88"/>
      <c r="I993" s="89"/>
      <c r="J993" s="47" t="str">
        <f>IF(D993="","",VLOOKUP(D993,PPRA!C:E,3,0))</f>
        <v/>
      </c>
      <c r="N993" s="47" t="str">
        <f t="shared" si="15"/>
        <v/>
      </c>
    </row>
    <row r="994" spans="1:17" ht="30" customHeight="1" x14ac:dyDescent="0.25">
      <c r="C994" s="87"/>
      <c r="D994" s="88"/>
      <c r="E994" s="88"/>
      <c r="F994" s="88" t="str">
        <f>IF(E994="","",VLOOKUP(E994,CAD_FUNC!$C$6:$E$106,3,FALSE))</f>
        <v/>
      </c>
      <c r="G994" s="88"/>
      <c r="H994" s="88"/>
      <c r="I994" s="89"/>
      <c r="J994" s="47" t="str">
        <f>IF(D994="","",VLOOKUP(D994,PPRA!C:E,3,0))</f>
        <v/>
      </c>
      <c r="N994" s="47" t="str">
        <f t="shared" si="15"/>
        <v/>
      </c>
    </row>
    <row r="995" spans="1:17" ht="30" customHeight="1" x14ac:dyDescent="0.25">
      <c r="C995" s="87"/>
      <c r="D995" s="88"/>
      <c r="E995" s="88"/>
      <c r="F995" s="88" t="str">
        <f>IF(E995="","",VLOOKUP(E995,CAD_FUNC!$C$6:$E$106,3,FALSE))</f>
        <v/>
      </c>
      <c r="G995" s="88"/>
      <c r="H995" s="88"/>
      <c r="I995" s="89"/>
      <c r="J995" s="47" t="str">
        <f>IF(D995="","",VLOOKUP(D995,PPRA!C:E,3,0))</f>
        <v/>
      </c>
      <c r="N995" s="47" t="str">
        <f t="shared" si="15"/>
        <v/>
      </c>
    </row>
    <row r="996" spans="1:17" ht="30" customHeight="1" x14ac:dyDescent="0.25">
      <c r="C996" s="87"/>
      <c r="D996" s="88"/>
      <c r="E996" s="88"/>
      <c r="F996" s="88" t="str">
        <f>IF(E996="","",VLOOKUP(E996,CAD_FUNC!$C$6:$E$106,3,FALSE))</f>
        <v/>
      </c>
      <c r="G996" s="88"/>
      <c r="H996" s="88"/>
      <c r="I996" s="89"/>
      <c r="J996" s="47" t="str">
        <f>IF(D996="","",VLOOKUP(D996,PPRA!C:E,3,0))</f>
        <v/>
      </c>
      <c r="N996" s="47" t="str">
        <f t="shared" si="15"/>
        <v/>
      </c>
    </row>
    <row r="997" spans="1:17" ht="30" customHeight="1" x14ac:dyDescent="0.25">
      <c r="C997" s="87"/>
      <c r="D997" s="88"/>
      <c r="E997" s="88"/>
      <c r="F997" s="88" t="str">
        <f>IF(E997="","",VLOOKUP(E997,CAD_FUNC!$C$6:$E$106,3,FALSE))</f>
        <v/>
      </c>
      <c r="G997" s="88"/>
      <c r="H997" s="88"/>
      <c r="I997" s="89"/>
      <c r="J997" s="47" t="str">
        <f>IF(D997="","",VLOOKUP(D997,PPRA!C:E,3,0))</f>
        <v/>
      </c>
      <c r="N997" s="47" t="str">
        <f t="shared" si="15"/>
        <v/>
      </c>
    </row>
    <row r="998" spans="1:17" ht="30" customHeight="1" x14ac:dyDescent="0.25">
      <c r="C998" s="87"/>
      <c r="D998" s="88"/>
      <c r="E998" s="88"/>
      <c r="F998" s="88" t="str">
        <f>IF(E998="","",VLOOKUP(E998,CAD_FUNC!$C$6:$E$106,3,FALSE))</f>
        <v/>
      </c>
      <c r="G998" s="88"/>
      <c r="H998" s="88"/>
      <c r="I998" s="89"/>
      <c r="J998" s="47" t="str">
        <f>IF(D998="","",VLOOKUP(D998,PPRA!C:E,3,0))</f>
        <v/>
      </c>
      <c r="N998" s="47" t="str">
        <f t="shared" si="15"/>
        <v/>
      </c>
    </row>
    <row r="999" spans="1:17" ht="30" customHeight="1" x14ac:dyDescent="0.25">
      <c r="C999" s="87"/>
      <c r="D999" s="88"/>
      <c r="E999" s="88"/>
      <c r="F999" s="88" t="str">
        <f>IF(E999="","",VLOOKUP(E999,CAD_FUNC!$C$6:$E$106,3,FALSE))</f>
        <v/>
      </c>
      <c r="G999" s="88"/>
      <c r="H999" s="88"/>
      <c r="I999" s="89"/>
      <c r="J999" s="47" t="str">
        <f>IF(D999="","",VLOOKUP(D999,PPRA!C:E,3,0))</f>
        <v/>
      </c>
      <c r="N999" s="47" t="str">
        <f t="shared" si="15"/>
        <v/>
      </c>
    </row>
    <row r="1000" spans="1:17" ht="30" customHeight="1" x14ac:dyDescent="0.25">
      <c r="C1000" s="87"/>
      <c r="D1000" s="88"/>
      <c r="E1000" s="88"/>
      <c r="F1000" s="88" t="str">
        <f>IF(E1000="","",VLOOKUP(E1000,CAD_FUNC!$C$6:$E$106,3,FALSE))</f>
        <v/>
      </c>
      <c r="G1000" s="88"/>
      <c r="H1000" s="88"/>
      <c r="I1000" s="89"/>
      <c r="J1000" s="47" t="str">
        <f>IF(D1000="","",VLOOKUP(D1000,PPRA!C:E,3,0))</f>
        <v/>
      </c>
      <c r="N1000" s="47" t="str">
        <f t="shared" si="15"/>
        <v/>
      </c>
    </row>
    <row r="1001" spans="1:17" ht="30" customHeight="1" x14ac:dyDescent="0.25">
      <c r="C1001" s="87"/>
      <c r="D1001" s="88"/>
      <c r="E1001" s="88"/>
      <c r="F1001" s="88" t="str">
        <f>IF(E1001="","",VLOOKUP(E1001,CAD_FUNC!$C$6:$E$106,3,FALSE))</f>
        <v/>
      </c>
      <c r="G1001" s="88"/>
      <c r="H1001" s="88"/>
      <c r="I1001" s="89"/>
      <c r="J1001" s="47" t="str">
        <f>IF(D1001="","",VLOOKUP(D1001,PPRA!C:E,3,0))</f>
        <v/>
      </c>
      <c r="N1001" s="47" t="str">
        <f t="shared" si="15"/>
        <v/>
      </c>
    </row>
    <row r="1002" spans="1:17" ht="30" customHeight="1" x14ac:dyDescent="0.25">
      <c r="C1002" s="87"/>
      <c r="D1002" s="88"/>
      <c r="E1002" s="88"/>
      <c r="F1002" s="88" t="str">
        <f>IF(E1002="","",VLOOKUP(E1002,CAD_FUNC!$C$6:$E$106,3,FALSE))</f>
        <v/>
      </c>
      <c r="G1002" s="88"/>
      <c r="H1002" s="88"/>
      <c r="I1002" s="89"/>
      <c r="J1002" s="47" t="str">
        <f>IF(D1002="","",VLOOKUP(D1002,PPRA!C:E,3,0))</f>
        <v/>
      </c>
      <c r="N1002" s="47" t="str">
        <f t="shared" si="15"/>
        <v/>
      </c>
    </row>
    <row r="1003" spans="1:17" ht="30" customHeight="1" x14ac:dyDescent="0.25">
      <c r="C1003" s="87"/>
      <c r="D1003" s="88"/>
      <c r="E1003" s="88"/>
      <c r="F1003" s="88" t="str">
        <f>IF(E1003="","",VLOOKUP(E1003,CAD_FUNC!$C$6:$E$106,3,FALSE))</f>
        <v/>
      </c>
      <c r="G1003" s="88"/>
      <c r="H1003" s="88"/>
      <c r="I1003" s="89"/>
      <c r="J1003" s="47" t="str">
        <f>IF(D1003="","",VLOOKUP(D1003,PPRA!C:E,3,0))</f>
        <v/>
      </c>
      <c r="N1003" s="47" t="str">
        <f t="shared" si="15"/>
        <v/>
      </c>
    </row>
    <row r="1004" spans="1:17" ht="30" customHeight="1" x14ac:dyDescent="0.25">
      <c r="C1004" s="87"/>
      <c r="D1004" s="88"/>
      <c r="E1004" s="88"/>
      <c r="F1004" s="88" t="str">
        <f>IF(E1004="","",VLOOKUP(E1004,CAD_FUNC!$C$6:$E$106,3,FALSE))</f>
        <v/>
      </c>
      <c r="G1004" s="88"/>
      <c r="H1004" s="88"/>
      <c r="I1004" s="89"/>
      <c r="J1004" s="47" t="str">
        <f>IF(D1004="","",VLOOKUP(D1004,PPRA!C:E,3,0))</f>
        <v/>
      </c>
      <c r="N1004" s="47" t="str">
        <f t="shared" si="15"/>
        <v/>
      </c>
    </row>
    <row r="1005" spans="1:17" ht="30" customHeight="1" x14ac:dyDescent="0.25">
      <c r="C1005" s="87"/>
      <c r="D1005" s="88"/>
      <c r="E1005" s="88"/>
      <c r="F1005" s="88" t="str">
        <f>IF(E1005="","",VLOOKUP(E1005,CAD_FUNC!$C$6:$E$106,3,FALSE))</f>
        <v/>
      </c>
      <c r="G1005" s="88"/>
      <c r="H1005" s="88"/>
      <c r="I1005" s="89"/>
      <c r="J1005" s="47" t="str">
        <f>IF(D1005="","",VLOOKUP(D1005,PPRA!C:E,3,0))</f>
        <v/>
      </c>
      <c r="N1005" s="47" t="str">
        <f t="shared" si="15"/>
        <v/>
      </c>
    </row>
    <row r="1006" spans="1:17" ht="30" customHeight="1" x14ac:dyDescent="0.25">
      <c r="C1006" s="87"/>
      <c r="D1006" s="88"/>
      <c r="E1006" s="88"/>
      <c r="F1006" s="88" t="str">
        <f>IF(E1006="","",VLOOKUP(E1006,CAD_FUNC!$C$6:$E$106,3,FALSE))</f>
        <v/>
      </c>
      <c r="G1006" s="88"/>
      <c r="H1006" s="88"/>
      <c r="I1006" s="89"/>
      <c r="J1006" s="47" t="str">
        <f>IF(D1006="","",VLOOKUP(D1006,PPRA!C:E,3,0))</f>
        <v/>
      </c>
      <c r="N1006" s="47" t="str">
        <f t="shared" si="15"/>
        <v/>
      </c>
    </row>
    <row r="1007" spans="1:17" s="47" customFormat="1" ht="30" customHeight="1" x14ac:dyDescent="0.25">
      <c r="A1007" s="51"/>
      <c r="C1007" s="90" t="s">
        <v>27</v>
      </c>
      <c r="D1007" s="90" t="s">
        <v>27</v>
      </c>
      <c r="E1007" s="90" t="s">
        <v>27</v>
      </c>
      <c r="F1007" s="90" t="s">
        <v>27</v>
      </c>
      <c r="G1007" s="90" t="s">
        <v>27</v>
      </c>
      <c r="H1007" s="90" t="s">
        <v>27</v>
      </c>
      <c r="I1007" s="90" t="s">
        <v>27</v>
      </c>
      <c r="J1007" s="47" t="s">
        <v>27</v>
      </c>
      <c r="K1007" s="47" t="s">
        <v>27</v>
      </c>
      <c r="L1007" s="47" t="s">
        <v>27</v>
      </c>
      <c r="M1007" s="47" t="s">
        <v>27</v>
      </c>
      <c r="N1007" s="47">
        <f>COUNTA($N$6:$N$1006)-COUNTBLANK($N$6:$N$1006)</f>
        <v>5</v>
      </c>
      <c r="O1007" s="47" t="s">
        <v>27</v>
      </c>
      <c r="P1007" s="47" t="s">
        <v>27</v>
      </c>
      <c r="Q1007" s="47" t="s">
        <v>27</v>
      </c>
    </row>
  </sheetData>
  <sheetProtection formatCells="0" formatColumns="0" formatRows="0" selectLockedCells="1"/>
  <autoFilter ref="C5:I5" xr:uid="{00000000-0009-0000-0000-000005000000}"/>
  <conditionalFormatting sqref="H1:H1048576">
    <cfRule type="cellIs" dxfId="8" priority="1" operator="equal">
      <formula>"Óbito"</formula>
    </cfRule>
    <cfRule type="cellIs" dxfId="7" priority="2" operator="equal">
      <formula>"Ferida gravemente"</formula>
    </cfRule>
    <cfRule type="cellIs" dxfId="6" priority="3" operator="equal">
      <formula>"Ferida"</formula>
    </cfRule>
    <cfRule type="cellIs" dxfId="5" priority="4" operator="equal">
      <formula>"Ferida Levemente"</formula>
    </cfRule>
  </conditionalFormatting>
  <dataValidations count="2">
    <dataValidation type="list" allowBlank="1" showInputMessage="1" showErrorMessage="1" sqref="H6:H1006" xr:uid="{00000000-0002-0000-0500-000000000000}">
      <formula1>"Ferida levemente,Ferida,Ferida Gravemente,Óbito"</formula1>
    </dataValidation>
    <dataValidation type="list" allowBlank="1" showInputMessage="1" showErrorMessage="1" sqref="I6:I1006" xr:uid="{00000000-0002-0000-0500-000001000000}">
      <formula1>"Sim,Não,Não se aplica"</formula1>
    </dataValidation>
  </dataValidations>
  <pageMargins left="0.511811024" right="0.511811024" top="0.78740157499999996" bottom="0.78740157499999996" header="0.31496062000000002" footer="0.31496062000000002"/>
  <pageSetup paperSize="9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2000000}">
          <x14:formula1>
            <xm:f>CAD_FUNC!$C$6:$C$106</xm:f>
          </x14:formula1>
          <xm:sqref>E6:E10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BC995"/>
  <sheetViews>
    <sheetView showGridLines="0" zoomScale="90" zoomScaleNormal="90" workbookViewId="0">
      <pane ySplit="5" topLeftCell="A6" activePane="bottomLeft" state="frozen"/>
      <selection activeCell="D3" sqref="D3"/>
      <selection pane="bottomLeft"/>
    </sheetView>
  </sheetViews>
  <sheetFormatPr defaultColWidth="8.85546875" defaultRowHeight="30" customHeight="1" x14ac:dyDescent="0.25"/>
  <cols>
    <col min="1" max="1" width="2.28515625" style="54" customWidth="1"/>
    <col min="2" max="2" width="1.42578125" style="52" customWidth="1"/>
    <col min="3" max="3" width="20.42578125" style="55" customWidth="1"/>
    <col min="4" max="4" width="17.85546875" style="55" customWidth="1"/>
    <col min="5" max="5" width="17.42578125" style="55" customWidth="1"/>
    <col min="6" max="6" width="21.28515625" style="55" customWidth="1"/>
    <col min="7" max="7" width="17.5703125" style="55" customWidth="1"/>
    <col min="8" max="8" width="13.7109375" style="55" customWidth="1"/>
    <col min="9" max="9" width="22.42578125" style="55" customWidth="1"/>
    <col min="10" max="10" width="31.85546875" style="55" customWidth="1"/>
    <col min="11" max="11" width="13.5703125" style="55" customWidth="1"/>
    <col min="12" max="12" width="21.42578125" style="55" customWidth="1"/>
    <col min="13" max="14" width="8.85546875" style="47"/>
    <col min="15" max="15" width="13.7109375" style="47" bestFit="1" customWidth="1"/>
    <col min="16" max="16" width="9" style="47" bestFit="1" customWidth="1"/>
    <col min="17" max="18" width="8.85546875" style="47"/>
    <col min="19" max="19" width="10.5703125" style="47" bestFit="1" customWidth="1"/>
    <col min="20" max="20" width="16.42578125" style="52" bestFit="1" customWidth="1"/>
    <col min="21" max="21" width="8.85546875" style="47"/>
    <col min="22" max="55" width="8.85546875" style="53"/>
    <col min="56" max="16384" width="8.85546875" style="55"/>
  </cols>
  <sheetData>
    <row r="1" spans="1:55" s="103" customFormat="1" ht="39" customHeight="1" x14ac:dyDescent="0.25"/>
    <row r="2" spans="1:55" s="97" customFormat="1" ht="30" customHeight="1" x14ac:dyDescent="0.25">
      <c r="C2" s="98"/>
      <c r="D2" s="99"/>
      <c r="E2" s="99"/>
      <c r="F2" s="99"/>
      <c r="G2" s="99"/>
      <c r="H2" s="99"/>
      <c r="I2" s="99"/>
    </row>
    <row r="3" spans="1:55" s="2" customFormat="1" ht="44.25" customHeight="1" x14ac:dyDescent="0.25">
      <c r="C3" s="91"/>
      <c r="E3" s="92"/>
      <c r="F3" s="92"/>
    </row>
    <row r="4" spans="1:55" s="47" customFormat="1" ht="17.25" customHeight="1" thickBot="1" x14ac:dyDescent="0.3">
      <c r="A4" s="51"/>
      <c r="B4" s="52"/>
      <c r="C4" s="47">
        <v>2</v>
      </c>
      <c r="D4" s="47">
        <v>3</v>
      </c>
      <c r="E4" s="47">
        <v>4</v>
      </c>
      <c r="F4" s="47">
        <v>5</v>
      </c>
      <c r="G4" s="47">
        <v>6</v>
      </c>
      <c r="H4" s="47">
        <v>7</v>
      </c>
      <c r="I4" s="47">
        <v>8</v>
      </c>
      <c r="J4" s="47">
        <v>9</v>
      </c>
      <c r="K4" s="47">
        <v>10</v>
      </c>
      <c r="T4" s="52">
        <f ca="1">TODAY()</f>
        <v>44334</v>
      </c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</row>
    <row r="5" spans="1:55" ht="36.75" customHeight="1" thickTop="1" thickBot="1" x14ac:dyDescent="0.3">
      <c r="C5" s="20" t="s">
        <v>2</v>
      </c>
      <c r="D5" s="20" t="s">
        <v>3</v>
      </c>
      <c r="E5" s="20" t="s">
        <v>52</v>
      </c>
      <c r="F5" s="20" t="s">
        <v>20</v>
      </c>
      <c r="G5" s="20" t="s">
        <v>25</v>
      </c>
      <c r="H5" s="20" t="s">
        <v>158</v>
      </c>
      <c r="I5" s="20" t="s">
        <v>54</v>
      </c>
      <c r="J5" s="20" t="s">
        <v>104</v>
      </c>
      <c r="K5" s="20" t="s">
        <v>159</v>
      </c>
      <c r="L5" s="20" t="s">
        <v>53</v>
      </c>
      <c r="S5" s="47" t="s">
        <v>67</v>
      </c>
      <c r="T5" s="52" t="s">
        <v>93</v>
      </c>
    </row>
    <row r="6" spans="1:55" ht="30" customHeight="1" thickTop="1" x14ac:dyDescent="0.25">
      <c r="B6" s="52" t="str">
        <f t="shared" ref="B6:B18" ca="1" si="0">IF(T6="","",SUM(S6:T6))</f>
        <v/>
      </c>
      <c r="C6" s="56" t="s">
        <v>117</v>
      </c>
      <c r="D6" s="50" t="str">
        <f>IF(C6="","",VLOOKUP(C6,CAD_FUNC!$C$6:$E$106,2,FALSE))</f>
        <v>Analista Jr.</v>
      </c>
      <c r="E6" s="50" t="str">
        <f>IF(C6="","",VLOOKUP(C6,CAD_FUNC!$C$6:$E$106,3,FALSE))</f>
        <v>Operações</v>
      </c>
      <c r="F6" s="49" t="s">
        <v>130</v>
      </c>
      <c r="G6" s="50" t="str">
        <f>IF(F6="","",VLOOKUP(F6,PCMSO!$C$6:$F$607,4,FALSE))</f>
        <v>Semanalmente</v>
      </c>
      <c r="H6" s="48">
        <v>43472</v>
      </c>
      <c r="I6" s="48" t="s">
        <v>58</v>
      </c>
      <c r="J6" s="48" t="s">
        <v>59</v>
      </c>
      <c r="K6" s="57">
        <f>IF(G6="","",VLOOKUP(G6,$O$6:$P$12,2,FALSE)+H6)</f>
        <v>43479</v>
      </c>
      <c r="L6" s="58" t="str">
        <f ca="1">IF(K6="","",IF(K6-TODAY()&lt;0,"Vencido",IF(K6-TODAY()=0,"Realizar hoje","Realizar em "&amp;K6-TODAY()&amp;" dias")))</f>
        <v>Vencido</v>
      </c>
      <c r="M6" s="47" t="str">
        <f>IF(H6="","",VLOOKUP(MONTH(H6),'C-A'!$K$6:$L$17,2,FALSE))</f>
        <v>Janeiro</v>
      </c>
      <c r="O6" s="47" t="s">
        <v>56</v>
      </c>
      <c r="P6" s="47">
        <v>1</v>
      </c>
      <c r="S6" s="47">
        <v>9.9999999999999995E-7</v>
      </c>
      <c r="T6" s="52" t="str">
        <f ca="1">IF(L6="Vencido","",K6)</f>
        <v/>
      </c>
    </row>
    <row r="7" spans="1:55" ht="30" customHeight="1" x14ac:dyDescent="0.25">
      <c r="B7" s="52" t="str">
        <f t="shared" ca="1" si="0"/>
        <v/>
      </c>
      <c r="C7" s="56" t="s">
        <v>120</v>
      </c>
      <c r="D7" s="50" t="str">
        <f>IF(C7="","",VLOOKUP(C7,CAD_FUNC!$C$6:$E$106,2,FALSE))</f>
        <v>Operador Jr.</v>
      </c>
      <c r="E7" s="50" t="str">
        <f>IF(C7="","",VLOOKUP(C7,CAD_FUNC!$C$6:$E$106,3,FALSE))</f>
        <v>Contabilidade</v>
      </c>
      <c r="F7" s="49" t="s">
        <v>133</v>
      </c>
      <c r="G7" s="50" t="str">
        <f>IF(F7="","",VLOOKUP(F7,PCMSO!$C$6:$F$607,4,FALSE))</f>
        <v>Mensalmente</v>
      </c>
      <c r="H7" s="48">
        <v>43503</v>
      </c>
      <c r="I7" s="48" t="s">
        <v>57</v>
      </c>
      <c r="J7" s="48" t="s">
        <v>60</v>
      </c>
      <c r="K7" s="57">
        <f t="shared" ref="K7:K70" si="1">IF(G7="","",VLOOKUP(G7,$O$6:$P$12,2,FALSE)+H7)</f>
        <v>43534</v>
      </c>
      <c r="L7" s="58" t="str">
        <f t="shared" ref="L7:L70" ca="1" si="2">IF(K7="","",IF(K7-TODAY()&lt;0,"Vencido",IF(K7-TODAY()=0,"Realizar hoje","Realizar em "&amp;K7-TODAY()&amp;" dias")))</f>
        <v>Vencido</v>
      </c>
      <c r="M7" s="47" t="str">
        <f>IF(H7="","",VLOOKUP(MONTH(H7),'C-A'!$K$6:$L$17,2,FALSE))</f>
        <v>Fevereiro</v>
      </c>
      <c r="O7" s="47" t="s">
        <v>55</v>
      </c>
      <c r="P7" s="47">
        <v>7</v>
      </c>
      <c r="S7" s="47">
        <f>S6+$S$6</f>
        <v>1.9999999999999999E-6</v>
      </c>
      <c r="T7" s="52" t="str">
        <f ca="1">IF(L7="Vencido","",K7)</f>
        <v/>
      </c>
    </row>
    <row r="8" spans="1:55" ht="30" customHeight="1" x14ac:dyDescent="0.25">
      <c r="B8" s="52" t="str">
        <f t="shared" ca="1" si="0"/>
        <v/>
      </c>
      <c r="C8" s="56" t="s">
        <v>122</v>
      </c>
      <c r="D8" s="50" t="str">
        <f>IF(C8="","",VLOOKUP(C8,CAD_FUNC!$C$6:$E$106,2,FALSE))</f>
        <v>Gerente de Operações</v>
      </c>
      <c r="E8" s="50" t="str">
        <f>IF(C8="","",VLOOKUP(C8,CAD_FUNC!$C$6:$E$106,3,FALSE))</f>
        <v>Financeiro</v>
      </c>
      <c r="F8" s="49" t="s">
        <v>131</v>
      </c>
      <c r="G8" s="50" t="str">
        <f>IF(F8="","",VLOOKUP(F8,PCMSO!$C$6:$F$607,4,FALSE))</f>
        <v>Quinzenalmente</v>
      </c>
      <c r="H8" s="48">
        <v>43531</v>
      </c>
      <c r="I8" s="48" t="s">
        <v>58</v>
      </c>
      <c r="J8" s="48" t="s">
        <v>61</v>
      </c>
      <c r="K8" s="57">
        <f t="shared" si="1"/>
        <v>43546</v>
      </c>
      <c r="L8" s="58" t="str">
        <f t="shared" ca="1" si="2"/>
        <v>Vencido</v>
      </c>
      <c r="M8" s="47" t="str">
        <f>IF(H8="","",VLOOKUP(MONTH(H8),'C-A'!$K$6:$L$17,2,FALSE))</f>
        <v>Março</v>
      </c>
      <c r="O8" s="47" t="s">
        <v>62</v>
      </c>
      <c r="P8" s="47">
        <v>15</v>
      </c>
      <c r="S8" s="47">
        <f t="shared" ref="S8:S71" si="3">S7+$S$6</f>
        <v>3.0000000000000001E-6</v>
      </c>
      <c r="T8" s="52" t="str">
        <f t="shared" ref="T8:T71" ca="1" si="4">IF(L8="Vencido","",K8)</f>
        <v/>
      </c>
    </row>
    <row r="9" spans="1:55" ht="30" customHeight="1" x14ac:dyDescent="0.25">
      <c r="B9" s="52" t="str">
        <f t="shared" ca="1" si="0"/>
        <v/>
      </c>
      <c r="C9" s="88" t="s">
        <v>117</v>
      </c>
      <c r="D9" s="88" t="str">
        <f>IF(C9="","",VLOOKUP(C9,CAD_FUNC!$C$6:$E$106,2,FALSE))</f>
        <v>Analista Jr.</v>
      </c>
      <c r="E9" s="88" t="str">
        <f>IF(C9="","",VLOOKUP(C9,CAD_FUNC!$C$6:$E$106,3,FALSE))</f>
        <v>Operações</v>
      </c>
      <c r="F9" s="49" t="s">
        <v>132</v>
      </c>
      <c r="G9" s="88" t="str">
        <f>IF(F9="","",VLOOKUP(F9,PCMSO!$C$6:$F$607,4,FALSE))</f>
        <v>Mensalmente</v>
      </c>
      <c r="H9" s="87">
        <v>43562</v>
      </c>
      <c r="I9" s="87" t="s">
        <v>57</v>
      </c>
      <c r="J9" s="87"/>
      <c r="K9" s="57">
        <f t="shared" si="1"/>
        <v>43593</v>
      </c>
      <c r="L9" s="58" t="str">
        <f t="shared" ca="1" si="2"/>
        <v>Vencido</v>
      </c>
      <c r="M9" s="47" t="str">
        <f>IF(H9="","",VLOOKUP(MONTH(H9),'C-A'!$K$6:$L$17,2,FALSE))</f>
        <v>Abril</v>
      </c>
      <c r="O9" s="47" t="s">
        <v>63</v>
      </c>
      <c r="P9" s="47">
        <v>31</v>
      </c>
      <c r="S9" s="47">
        <f t="shared" si="3"/>
        <v>3.9999999999999998E-6</v>
      </c>
      <c r="T9" s="52" t="str">
        <f t="shared" ca="1" si="4"/>
        <v/>
      </c>
    </row>
    <row r="10" spans="1:55" ht="30" customHeight="1" x14ac:dyDescent="0.25">
      <c r="B10" s="52" t="str">
        <f t="shared" ca="1" si="0"/>
        <v/>
      </c>
      <c r="C10" s="88" t="s">
        <v>120</v>
      </c>
      <c r="D10" s="88" t="str">
        <f>IF(C10="","",VLOOKUP(C10,CAD_FUNC!$C$6:$E$106,2,FALSE))</f>
        <v>Operador Jr.</v>
      </c>
      <c r="E10" s="88" t="str">
        <f>IF(C10="","",VLOOKUP(C10,CAD_FUNC!$C$6:$E$106,3,FALSE))</f>
        <v>Contabilidade</v>
      </c>
      <c r="F10" s="49" t="s">
        <v>130</v>
      </c>
      <c r="G10" s="88" t="str">
        <f>IF(F10="","",VLOOKUP(F10,PCMSO!$C$6:$F$607,4,FALSE))</f>
        <v>Semanalmente</v>
      </c>
      <c r="H10" s="87">
        <v>43592</v>
      </c>
      <c r="I10" s="87" t="s">
        <v>57</v>
      </c>
      <c r="J10" s="87"/>
      <c r="K10" s="57">
        <f t="shared" si="1"/>
        <v>43599</v>
      </c>
      <c r="L10" s="58" t="str">
        <f t="shared" ca="1" si="2"/>
        <v>Vencido</v>
      </c>
      <c r="M10" s="47" t="str">
        <f>IF(H10="","",VLOOKUP(MONTH(H10),'C-A'!$K$6:$L$17,2,FALSE))</f>
        <v>Maio</v>
      </c>
      <c r="O10" s="47" t="s">
        <v>64</v>
      </c>
      <c r="P10" s="47">
        <v>122</v>
      </c>
      <c r="S10" s="47">
        <f t="shared" si="3"/>
        <v>4.9999999999999996E-6</v>
      </c>
      <c r="T10" s="52" t="str">
        <f t="shared" ca="1" si="4"/>
        <v/>
      </c>
    </row>
    <row r="11" spans="1:55" ht="30" customHeight="1" x14ac:dyDescent="0.25">
      <c r="B11" s="52" t="str">
        <f t="shared" ca="1" si="0"/>
        <v/>
      </c>
      <c r="C11" s="88" t="s">
        <v>122</v>
      </c>
      <c r="D11" s="88" t="str">
        <f>IF(C11="","",VLOOKUP(C11,CAD_FUNC!$C$6:$E$106,2,FALSE))</f>
        <v>Gerente de Operações</v>
      </c>
      <c r="E11" s="88" t="str">
        <f>IF(C11="","",VLOOKUP(C11,CAD_FUNC!$C$6:$E$106,3,FALSE))</f>
        <v>Financeiro</v>
      </c>
      <c r="F11" s="49" t="s">
        <v>133</v>
      </c>
      <c r="G11" s="88" t="str">
        <f>IF(F11="","",VLOOKUP(F11,PCMSO!$C$6:$F$607,4,FALSE))</f>
        <v>Mensalmente</v>
      </c>
      <c r="H11" s="87">
        <v>43623</v>
      </c>
      <c r="I11" s="87" t="s">
        <v>58</v>
      </c>
      <c r="J11" s="87"/>
      <c r="K11" s="57">
        <f t="shared" si="1"/>
        <v>43654</v>
      </c>
      <c r="L11" s="58" t="str">
        <f t="shared" ca="1" si="2"/>
        <v>Vencido</v>
      </c>
      <c r="M11" s="47" t="str">
        <f>IF(H11="","",VLOOKUP(MONTH(H11),'C-A'!$K$6:$L$17,2,FALSE))</f>
        <v>Junho</v>
      </c>
      <c r="O11" s="47" t="s">
        <v>65</v>
      </c>
      <c r="P11" s="47">
        <v>183</v>
      </c>
      <c r="S11" s="47">
        <f t="shared" si="3"/>
        <v>5.9999999999999993E-6</v>
      </c>
      <c r="T11" s="52" t="str">
        <f t="shared" ca="1" si="4"/>
        <v/>
      </c>
    </row>
    <row r="12" spans="1:55" ht="30" customHeight="1" x14ac:dyDescent="0.25">
      <c r="B12" s="52" t="str">
        <f t="shared" ca="1" si="0"/>
        <v/>
      </c>
      <c r="C12" s="88" t="s">
        <v>117</v>
      </c>
      <c r="D12" s="88" t="str">
        <f>IF(C12="","",VLOOKUP(C12,CAD_FUNC!$C$6:$E$106,2,FALSE))</f>
        <v>Analista Jr.</v>
      </c>
      <c r="E12" s="88" t="str">
        <f>IF(C12="","",VLOOKUP(C12,CAD_FUNC!$C$6:$E$106,3,FALSE))</f>
        <v>Operações</v>
      </c>
      <c r="F12" s="49" t="s">
        <v>131</v>
      </c>
      <c r="G12" s="88" t="str">
        <f>IF(F12="","",VLOOKUP(F12,PCMSO!$C$6:$F$607,4,FALSE))</f>
        <v>Quinzenalmente</v>
      </c>
      <c r="H12" s="87">
        <v>43684</v>
      </c>
      <c r="I12" s="87" t="s">
        <v>57</v>
      </c>
      <c r="J12" s="87"/>
      <c r="K12" s="57">
        <f t="shared" si="1"/>
        <v>43699</v>
      </c>
      <c r="L12" s="58" t="str">
        <f t="shared" ca="1" si="2"/>
        <v>Vencido</v>
      </c>
      <c r="M12" s="47" t="str">
        <f>IF(H12="","",VLOOKUP(MONTH(H12),'C-A'!$K$6:$L$17,2,FALSE))</f>
        <v>Agosto</v>
      </c>
      <c r="O12" s="47" t="s">
        <v>66</v>
      </c>
      <c r="P12" s="47">
        <v>365</v>
      </c>
      <c r="S12" s="47">
        <f t="shared" si="3"/>
        <v>6.999999999999999E-6</v>
      </c>
      <c r="T12" s="52" t="str">
        <f t="shared" ca="1" si="4"/>
        <v/>
      </c>
    </row>
    <row r="13" spans="1:55" ht="30" customHeight="1" x14ac:dyDescent="0.25">
      <c r="B13" s="52" t="str">
        <f t="shared" ca="1" si="0"/>
        <v/>
      </c>
      <c r="C13" s="88" t="s">
        <v>120</v>
      </c>
      <c r="D13" s="88" t="str">
        <f>IF(C13="","",VLOOKUP(C13,CAD_FUNC!$C$6:$E$106,2,FALSE))</f>
        <v>Operador Jr.</v>
      </c>
      <c r="E13" s="88" t="str">
        <f>IF(C13="","",VLOOKUP(C13,CAD_FUNC!$C$6:$E$106,3,FALSE))</f>
        <v>Contabilidade</v>
      </c>
      <c r="F13" s="49" t="s">
        <v>130</v>
      </c>
      <c r="G13" s="88" t="str">
        <f>IF(F13="","",VLOOKUP(F13,PCMSO!$C$6:$F$607,4,FALSE))</f>
        <v>Semanalmente</v>
      </c>
      <c r="H13" s="87">
        <v>43684</v>
      </c>
      <c r="I13" s="87" t="s">
        <v>57</v>
      </c>
      <c r="J13" s="87"/>
      <c r="K13" s="57">
        <f t="shared" si="1"/>
        <v>43691</v>
      </c>
      <c r="L13" s="58" t="str">
        <f t="shared" ca="1" si="2"/>
        <v>Vencido</v>
      </c>
      <c r="M13" s="47" t="str">
        <f>IF(H13="","",VLOOKUP(MONTH(H13),'C-A'!$K$6:$L$17,2,FALSE))</f>
        <v>Agosto</v>
      </c>
      <c r="S13" s="47">
        <f t="shared" si="3"/>
        <v>7.9999999999999996E-6</v>
      </c>
      <c r="T13" s="52" t="str">
        <f t="shared" ca="1" si="4"/>
        <v/>
      </c>
    </row>
    <row r="14" spans="1:55" ht="30" customHeight="1" x14ac:dyDescent="0.25">
      <c r="B14" s="52" t="str">
        <f t="shared" ca="1" si="0"/>
        <v/>
      </c>
      <c r="C14" s="88" t="s">
        <v>122</v>
      </c>
      <c r="D14" s="88" t="str">
        <f>IF(C14="","",VLOOKUP(C14,CAD_FUNC!$C$6:$E$106,2,FALSE))</f>
        <v>Gerente de Operações</v>
      </c>
      <c r="E14" s="88" t="str">
        <f>IF(C14="","",VLOOKUP(C14,CAD_FUNC!$C$6:$E$106,3,FALSE))</f>
        <v>Financeiro</v>
      </c>
      <c r="F14" s="49" t="s">
        <v>130</v>
      </c>
      <c r="G14" s="88" t="str">
        <f>IF(F14="","",VLOOKUP(F14,PCMSO!$C$6:$F$607,4,FALSE))</f>
        <v>Semanalmente</v>
      </c>
      <c r="H14" s="87">
        <v>43715</v>
      </c>
      <c r="I14" s="87" t="s">
        <v>58</v>
      </c>
      <c r="J14" s="87"/>
      <c r="K14" s="57">
        <f t="shared" si="1"/>
        <v>43722</v>
      </c>
      <c r="L14" s="58" t="str">
        <f t="shared" ca="1" si="2"/>
        <v>Vencido</v>
      </c>
      <c r="M14" s="47" t="str">
        <f>IF(H14="","",VLOOKUP(MONTH(H14),'C-A'!$K$6:$L$17,2,FALSE))</f>
        <v>Setembro</v>
      </c>
      <c r="S14" s="47">
        <f t="shared" si="3"/>
        <v>9.0000000000000002E-6</v>
      </c>
      <c r="T14" s="52" t="str">
        <f t="shared" ca="1" si="4"/>
        <v/>
      </c>
    </row>
    <row r="15" spans="1:55" ht="30" customHeight="1" x14ac:dyDescent="0.25">
      <c r="B15" s="52" t="str">
        <f t="shared" ca="1" si="0"/>
        <v/>
      </c>
      <c r="C15" s="88" t="s">
        <v>117</v>
      </c>
      <c r="D15" s="88" t="str">
        <f>IF(C15="","",VLOOKUP(C15,CAD_FUNC!$C$6:$E$106,2,FALSE))</f>
        <v>Analista Jr.</v>
      </c>
      <c r="E15" s="88" t="str">
        <f>IF(C15="","",VLOOKUP(C15,CAD_FUNC!$C$6:$E$106,3,FALSE))</f>
        <v>Operações</v>
      </c>
      <c r="F15" s="49" t="s">
        <v>130</v>
      </c>
      <c r="G15" s="88" t="str">
        <f>IF(F15="","",VLOOKUP(F15,PCMSO!$C$6:$F$607,4,FALSE))</f>
        <v>Semanalmente</v>
      </c>
      <c r="H15" s="87">
        <v>43745</v>
      </c>
      <c r="I15" s="87" t="s">
        <v>57</v>
      </c>
      <c r="J15" s="87"/>
      <c r="K15" s="57">
        <f t="shared" si="1"/>
        <v>43752</v>
      </c>
      <c r="L15" s="58" t="str">
        <f t="shared" ca="1" si="2"/>
        <v>Vencido</v>
      </c>
      <c r="M15" s="47" t="str">
        <f>IF(H15="","",VLOOKUP(MONTH(H15),'C-A'!$K$6:$L$17,2,FALSE))</f>
        <v>Outubro</v>
      </c>
      <c r="S15" s="47">
        <f t="shared" si="3"/>
        <v>1.0000000000000001E-5</v>
      </c>
      <c r="T15" s="52" t="str">
        <f t="shared" ca="1" si="4"/>
        <v/>
      </c>
    </row>
    <row r="16" spans="1:55" ht="30" customHeight="1" x14ac:dyDescent="0.25">
      <c r="B16" s="52" t="str">
        <f t="shared" ca="1" si="0"/>
        <v/>
      </c>
      <c r="C16" s="88" t="s">
        <v>120</v>
      </c>
      <c r="D16" s="88" t="str">
        <f>IF(C16="","",VLOOKUP(C16,CAD_FUNC!$C$6:$E$106,2,FALSE))</f>
        <v>Operador Jr.</v>
      </c>
      <c r="E16" s="88" t="str">
        <f>IF(C16="","",VLOOKUP(C16,CAD_FUNC!$C$6:$E$106,3,FALSE))</f>
        <v>Contabilidade</v>
      </c>
      <c r="F16" s="49" t="s">
        <v>132</v>
      </c>
      <c r="G16" s="88" t="str">
        <f>IF(F16="","",VLOOKUP(F16,PCMSO!$C$6:$F$607,4,FALSE))</f>
        <v>Mensalmente</v>
      </c>
      <c r="H16" s="87">
        <v>43776</v>
      </c>
      <c r="I16" s="87" t="s">
        <v>57</v>
      </c>
      <c r="J16" s="87"/>
      <c r="K16" s="57">
        <f t="shared" si="1"/>
        <v>43807</v>
      </c>
      <c r="L16" s="58" t="str">
        <f t="shared" ca="1" si="2"/>
        <v>Vencido</v>
      </c>
      <c r="M16" s="47" t="str">
        <f>IF(H16="","",VLOOKUP(MONTH(H16),'C-A'!$K$6:$L$17,2,FALSE))</f>
        <v>Novembro</v>
      </c>
      <c r="S16" s="47">
        <f t="shared" si="3"/>
        <v>1.1000000000000001E-5</v>
      </c>
      <c r="T16" s="52" t="str">
        <f t="shared" ca="1" si="4"/>
        <v/>
      </c>
    </row>
    <row r="17" spans="2:20" ht="30" customHeight="1" x14ac:dyDescent="0.25">
      <c r="B17" s="52" t="str">
        <f t="shared" ca="1" si="0"/>
        <v/>
      </c>
      <c r="C17" s="88" t="s">
        <v>122</v>
      </c>
      <c r="D17" s="88" t="str">
        <f>IF(C17="","",VLOOKUP(C17,CAD_FUNC!$C$6:$E$106,2,FALSE))</f>
        <v>Gerente de Operações</v>
      </c>
      <c r="E17" s="88" t="str">
        <f>IF(C17="","",VLOOKUP(C17,CAD_FUNC!$C$6:$E$106,3,FALSE))</f>
        <v>Financeiro</v>
      </c>
      <c r="F17" s="49" t="s">
        <v>130</v>
      </c>
      <c r="G17" s="88" t="str">
        <f>IF(F17="","",VLOOKUP(F17,PCMSO!$C$6:$F$607,4,FALSE))</f>
        <v>Semanalmente</v>
      </c>
      <c r="H17" s="87">
        <v>43806</v>
      </c>
      <c r="I17" s="87" t="s">
        <v>58</v>
      </c>
      <c r="J17" s="87"/>
      <c r="K17" s="57">
        <f t="shared" si="1"/>
        <v>43813</v>
      </c>
      <c r="L17" s="58" t="str">
        <f t="shared" ca="1" si="2"/>
        <v>Vencido</v>
      </c>
      <c r="M17" s="47" t="str">
        <f>IF(H17="","",VLOOKUP(MONTH(H17),'C-A'!$K$6:$L$17,2,FALSE))</f>
        <v>Dezembro</v>
      </c>
      <c r="S17" s="47">
        <f t="shared" si="3"/>
        <v>1.2000000000000002E-5</v>
      </c>
      <c r="T17" s="52" t="str">
        <f t="shared" ca="1" si="4"/>
        <v/>
      </c>
    </row>
    <row r="18" spans="2:20" ht="30" customHeight="1" x14ac:dyDescent="0.25">
      <c r="B18" s="52" t="str">
        <f t="shared" ca="1" si="0"/>
        <v/>
      </c>
      <c r="C18" s="88" t="s">
        <v>117</v>
      </c>
      <c r="D18" s="88" t="str">
        <f>IF(C18="","",VLOOKUP(C18,CAD_FUNC!$C$6:$E$106,2,FALSE))</f>
        <v>Analista Jr.</v>
      </c>
      <c r="E18" s="88" t="str">
        <f>IF(C18="","",VLOOKUP(C18,CAD_FUNC!$C$6:$E$106,3,FALSE))</f>
        <v>Operações</v>
      </c>
      <c r="F18" s="49" t="s">
        <v>131</v>
      </c>
      <c r="G18" s="88" t="str">
        <f>IF(F18="","",VLOOKUP(F18,PCMSO!$C$6:$F$607,4,FALSE))</f>
        <v>Quinzenalmente</v>
      </c>
      <c r="H18" s="87">
        <v>43868</v>
      </c>
      <c r="I18" s="87" t="s">
        <v>57</v>
      </c>
      <c r="J18" s="87"/>
      <c r="K18" s="57">
        <f t="shared" si="1"/>
        <v>43883</v>
      </c>
      <c r="L18" s="58" t="str">
        <f t="shared" ca="1" si="2"/>
        <v>Vencido</v>
      </c>
      <c r="M18" s="47" t="str">
        <f>IF(H18="","",VLOOKUP(MONTH(H18),'C-A'!$K$6:$L$17,2,FALSE))</f>
        <v>Fevereiro</v>
      </c>
      <c r="S18" s="47">
        <f t="shared" si="3"/>
        <v>1.3000000000000003E-5</v>
      </c>
      <c r="T18" s="52" t="str">
        <f t="shared" ca="1" si="4"/>
        <v/>
      </c>
    </row>
    <row r="19" spans="2:20" ht="30" customHeight="1" x14ac:dyDescent="0.25">
      <c r="B19" s="52" t="str">
        <f t="shared" ref="B19:B273" ca="1" si="5">IF(T19="","",SUM(S19:T19))</f>
        <v/>
      </c>
      <c r="C19" s="88" t="s">
        <v>120</v>
      </c>
      <c r="D19" s="88" t="str">
        <f>IF(C19="","",VLOOKUP(C19,CAD_FUNC!$C$6:$E$106,2,FALSE))</f>
        <v>Operador Jr.</v>
      </c>
      <c r="E19" s="88" t="str">
        <f>IF(C19="","",VLOOKUP(C19,CAD_FUNC!$C$6:$E$106,3,FALSE))</f>
        <v>Contabilidade</v>
      </c>
      <c r="F19" s="49" t="s">
        <v>130</v>
      </c>
      <c r="G19" s="88" t="str">
        <f>IF(F19="","",VLOOKUP(F19,PCMSO!$C$6:$F$607,4,FALSE))</f>
        <v>Semanalmente</v>
      </c>
      <c r="H19" s="87">
        <v>43868</v>
      </c>
      <c r="I19" s="87" t="s">
        <v>57</v>
      </c>
      <c r="J19" s="87"/>
      <c r="K19" s="57">
        <f t="shared" si="1"/>
        <v>43875</v>
      </c>
      <c r="L19" s="58" t="str">
        <f t="shared" ca="1" si="2"/>
        <v>Vencido</v>
      </c>
      <c r="M19" s="47" t="str">
        <f>IF(H19="","",VLOOKUP(MONTH(H19),'C-A'!$K$6:$L$17,2,FALSE))</f>
        <v>Fevereiro</v>
      </c>
      <c r="S19" s="47">
        <f t="shared" si="3"/>
        <v>1.4000000000000003E-5</v>
      </c>
      <c r="T19" s="52" t="str">
        <f t="shared" ca="1" si="4"/>
        <v/>
      </c>
    </row>
    <row r="20" spans="2:20" ht="30" customHeight="1" x14ac:dyDescent="0.25">
      <c r="B20" s="52" t="str">
        <f t="shared" ca="1" si="5"/>
        <v/>
      </c>
      <c r="C20" s="88" t="s">
        <v>122</v>
      </c>
      <c r="D20" s="88" t="str">
        <f>IF(C20="","",VLOOKUP(C20,CAD_FUNC!$C$6:$E$106,2,FALSE))</f>
        <v>Gerente de Operações</v>
      </c>
      <c r="E20" s="88" t="str">
        <f>IF(C20="","",VLOOKUP(C20,CAD_FUNC!$C$6:$E$106,3,FALSE))</f>
        <v>Financeiro</v>
      </c>
      <c r="F20" s="49" t="s">
        <v>130</v>
      </c>
      <c r="G20" s="88" t="str">
        <f>IF(F20="","",VLOOKUP(F20,PCMSO!$C$6:$F$607,4,FALSE))</f>
        <v>Semanalmente</v>
      </c>
      <c r="H20" s="87">
        <v>43958</v>
      </c>
      <c r="I20" s="87" t="s">
        <v>58</v>
      </c>
      <c r="J20" s="87"/>
      <c r="K20" s="57">
        <f t="shared" si="1"/>
        <v>43965</v>
      </c>
      <c r="L20" s="58" t="str">
        <f t="shared" ca="1" si="2"/>
        <v>Vencido</v>
      </c>
      <c r="M20" s="47" t="str">
        <f>IF(H20="","",VLOOKUP(MONTH(H20),'C-A'!$K$6:$L$17,2,FALSE))</f>
        <v>Maio</v>
      </c>
      <c r="S20" s="47">
        <f t="shared" si="3"/>
        <v>1.5000000000000004E-5</v>
      </c>
      <c r="T20" s="52" t="str">
        <f t="shared" ca="1" si="4"/>
        <v/>
      </c>
    </row>
    <row r="21" spans="2:20" ht="30" customHeight="1" x14ac:dyDescent="0.25">
      <c r="B21" s="52" t="str">
        <f t="shared" ca="1" si="5"/>
        <v/>
      </c>
      <c r="C21" s="88"/>
      <c r="D21" s="88" t="str">
        <f>IF(C21="","",VLOOKUP(C21,CAD_FUNC!$C$6:$E$106,2,FALSE))</f>
        <v/>
      </c>
      <c r="E21" s="88" t="str">
        <f>IF(C21="","",VLOOKUP(C21,CAD_FUNC!$C$6:$E$106,3,FALSE))</f>
        <v/>
      </c>
      <c r="F21" s="88"/>
      <c r="G21" s="88" t="str">
        <f>IF(F21="","",VLOOKUP(F21,PCMSO!$C$6:$F$607,4,FALSE))</f>
        <v/>
      </c>
      <c r="H21" s="87"/>
      <c r="I21" s="87"/>
      <c r="J21" s="87"/>
      <c r="K21" s="57" t="str">
        <f t="shared" si="1"/>
        <v/>
      </c>
      <c r="L21" s="58" t="str">
        <f t="shared" ca="1" si="2"/>
        <v/>
      </c>
      <c r="M21" s="47" t="str">
        <f>IF(H21="","",VLOOKUP(MONTH(H21),'C-A'!$K$6:$L$17,2,FALSE))</f>
        <v/>
      </c>
      <c r="S21" s="47">
        <f t="shared" si="3"/>
        <v>1.6000000000000003E-5</v>
      </c>
      <c r="T21" s="52" t="str">
        <f t="shared" ca="1" si="4"/>
        <v/>
      </c>
    </row>
    <row r="22" spans="2:20" ht="30" customHeight="1" x14ac:dyDescent="0.25">
      <c r="B22" s="52" t="str">
        <f t="shared" ca="1" si="5"/>
        <v/>
      </c>
      <c r="C22" s="88"/>
      <c r="D22" s="88" t="str">
        <f>IF(C22="","",VLOOKUP(C22,CAD_FUNC!$C$6:$E$106,2,FALSE))</f>
        <v/>
      </c>
      <c r="E22" s="88" t="str">
        <f>IF(C22="","",VLOOKUP(C22,CAD_FUNC!$C$6:$E$106,3,FALSE))</f>
        <v/>
      </c>
      <c r="F22" s="88"/>
      <c r="G22" s="88" t="str">
        <f>IF(F22="","",VLOOKUP(F22,PCMSO!$C$6:$F$607,4,FALSE))</f>
        <v/>
      </c>
      <c r="H22" s="87"/>
      <c r="I22" s="87"/>
      <c r="J22" s="87"/>
      <c r="K22" s="57" t="str">
        <f t="shared" si="1"/>
        <v/>
      </c>
      <c r="L22" s="58" t="str">
        <f t="shared" ca="1" si="2"/>
        <v/>
      </c>
      <c r="M22" s="47" t="str">
        <f>IF(H22="","",VLOOKUP(MONTH(H22),'C-A'!$K$6:$L$17,2,FALSE))</f>
        <v/>
      </c>
      <c r="S22" s="47">
        <f t="shared" si="3"/>
        <v>1.7000000000000003E-5</v>
      </c>
      <c r="T22" s="52" t="str">
        <f t="shared" ca="1" si="4"/>
        <v/>
      </c>
    </row>
    <row r="23" spans="2:20" ht="30" customHeight="1" x14ac:dyDescent="0.25">
      <c r="B23" s="52" t="str">
        <f t="shared" ca="1" si="5"/>
        <v/>
      </c>
      <c r="C23" s="88"/>
      <c r="D23" s="88" t="str">
        <f>IF(C23="","",VLOOKUP(C23,CAD_FUNC!$C$6:$E$106,2,FALSE))</f>
        <v/>
      </c>
      <c r="E23" s="88" t="str">
        <f>IF(C23="","",VLOOKUP(C23,CAD_FUNC!$C$6:$E$106,3,FALSE))</f>
        <v/>
      </c>
      <c r="F23" s="88"/>
      <c r="G23" s="88" t="str">
        <f>IF(F23="","",VLOOKUP(F23,PCMSO!$C$6:$F$607,4,FALSE))</f>
        <v/>
      </c>
      <c r="H23" s="87"/>
      <c r="I23" s="87"/>
      <c r="J23" s="87"/>
      <c r="K23" s="57" t="str">
        <f t="shared" si="1"/>
        <v/>
      </c>
      <c r="L23" s="58" t="str">
        <f t="shared" ca="1" si="2"/>
        <v/>
      </c>
      <c r="M23" s="47" t="str">
        <f>IF(H23="","",VLOOKUP(MONTH(H23),'C-A'!$K$6:$L$17,2,FALSE))</f>
        <v/>
      </c>
      <c r="S23" s="47">
        <f t="shared" si="3"/>
        <v>1.8000000000000004E-5</v>
      </c>
      <c r="T23" s="52" t="str">
        <f t="shared" ca="1" si="4"/>
        <v/>
      </c>
    </row>
    <row r="24" spans="2:20" ht="30" customHeight="1" x14ac:dyDescent="0.25">
      <c r="B24" s="52" t="str">
        <f t="shared" ca="1" si="5"/>
        <v/>
      </c>
      <c r="C24" s="88"/>
      <c r="D24" s="88" t="str">
        <f>IF(C24="","",VLOOKUP(C24,CAD_FUNC!$C$6:$E$106,2,FALSE))</f>
        <v/>
      </c>
      <c r="E24" s="88" t="str">
        <f>IF(C24="","",VLOOKUP(C24,CAD_FUNC!$C$6:$E$106,3,FALSE))</f>
        <v/>
      </c>
      <c r="F24" s="88"/>
      <c r="G24" s="88" t="str">
        <f>IF(F24="","",VLOOKUP(F24,PCMSO!$C$6:$F$607,4,FALSE))</f>
        <v/>
      </c>
      <c r="H24" s="87"/>
      <c r="I24" s="87"/>
      <c r="J24" s="87"/>
      <c r="K24" s="57" t="str">
        <f t="shared" si="1"/>
        <v/>
      </c>
      <c r="L24" s="58" t="str">
        <f t="shared" ca="1" si="2"/>
        <v/>
      </c>
      <c r="M24" s="47" t="str">
        <f>IF(H24="","",VLOOKUP(MONTH(H24),'C-A'!$K$6:$L$17,2,FALSE))</f>
        <v/>
      </c>
      <c r="S24" s="47">
        <f t="shared" si="3"/>
        <v>1.9000000000000004E-5</v>
      </c>
      <c r="T24" s="52" t="str">
        <f t="shared" ca="1" si="4"/>
        <v/>
      </c>
    </row>
    <row r="25" spans="2:20" ht="30" customHeight="1" x14ac:dyDescent="0.25">
      <c r="B25" s="52" t="str">
        <f t="shared" ca="1" si="5"/>
        <v/>
      </c>
      <c r="C25" s="88"/>
      <c r="D25" s="88" t="str">
        <f>IF(C25="","",VLOOKUP(C25,CAD_FUNC!$C$6:$E$106,2,FALSE))</f>
        <v/>
      </c>
      <c r="E25" s="88" t="str">
        <f>IF(C25="","",VLOOKUP(C25,CAD_FUNC!$C$6:$E$106,3,FALSE))</f>
        <v/>
      </c>
      <c r="F25" s="88"/>
      <c r="G25" s="88" t="str">
        <f>IF(F25="","",VLOOKUP(F25,PCMSO!$C$6:$F$607,4,FALSE))</f>
        <v/>
      </c>
      <c r="H25" s="87"/>
      <c r="I25" s="87"/>
      <c r="J25" s="87"/>
      <c r="K25" s="57" t="str">
        <f t="shared" si="1"/>
        <v/>
      </c>
      <c r="L25" s="58" t="str">
        <f t="shared" ca="1" si="2"/>
        <v/>
      </c>
      <c r="M25" s="47" t="str">
        <f>IF(H25="","",VLOOKUP(MONTH(H25),'C-A'!$K$6:$L$17,2,FALSE))</f>
        <v/>
      </c>
      <c r="S25" s="47">
        <f t="shared" si="3"/>
        <v>2.0000000000000005E-5</v>
      </c>
      <c r="T25" s="52" t="str">
        <f t="shared" ca="1" si="4"/>
        <v/>
      </c>
    </row>
    <row r="26" spans="2:20" ht="30" customHeight="1" x14ac:dyDescent="0.25">
      <c r="B26" s="52" t="str">
        <f t="shared" ca="1" si="5"/>
        <v/>
      </c>
      <c r="C26" s="88"/>
      <c r="D26" s="88" t="str">
        <f>IF(C26="","",VLOOKUP(C26,CAD_FUNC!$C$6:$E$106,2,FALSE))</f>
        <v/>
      </c>
      <c r="E26" s="88" t="str">
        <f>IF(C26="","",VLOOKUP(C26,CAD_FUNC!$C$6:$E$106,3,FALSE))</f>
        <v/>
      </c>
      <c r="F26" s="88"/>
      <c r="G26" s="88" t="str">
        <f>IF(F26="","",VLOOKUP(F26,PCMSO!$C$6:$F$607,4,FALSE))</f>
        <v/>
      </c>
      <c r="H26" s="87"/>
      <c r="I26" s="87"/>
      <c r="J26" s="87"/>
      <c r="K26" s="57" t="str">
        <f t="shared" si="1"/>
        <v/>
      </c>
      <c r="L26" s="58" t="str">
        <f t="shared" ca="1" si="2"/>
        <v/>
      </c>
      <c r="M26" s="47" t="str">
        <f>IF(H26="","",VLOOKUP(MONTH(H26),'C-A'!$K$6:$L$17,2,FALSE))</f>
        <v/>
      </c>
      <c r="S26" s="47">
        <f t="shared" si="3"/>
        <v>2.1000000000000006E-5</v>
      </c>
      <c r="T26" s="52" t="str">
        <f t="shared" ca="1" si="4"/>
        <v/>
      </c>
    </row>
    <row r="27" spans="2:20" ht="30" customHeight="1" x14ac:dyDescent="0.25">
      <c r="B27" s="52" t="str">
        <f t="shared" ca="1" si="5"/>
        <v/>
      </c>
      <c r="C27" s="88"/>
      <c r="D27" s="88" t="str">
        <f>IF(C27="","",VLOOKUP(C27,CAD_FUNC!$C$6:$E$106,2,FALSE))</f>
        <v/>
      </c>
      <c r="E27" s="88" t="str">
        <f>IF(C27="","",VLOOKUP(C27,CAD_FUNC!$C$6:$E$106,3,FALSE))</f>
        <v/>
      </c>
      <c r="F27" s="88"/>
      <c r="G27" s="88" t="str">
        <f>IF(F27="","",VLOOKUP(F27,PCMSO!$C$6:$F$607,4,FALSE))</f>
        <v/>
      </c>
      <c r="H27" s="87"/>
      <c r="I27" s="87"/>
      <c r="J27" s="87"/>
      <c r="K27" s="57" t="str">
        <f t="shared" si="1"/>
        <v/>
      </c>
      <c r="L27" s="58" t="str">
        <f t="shared" ca="1" si="2"/>
        <v/>
      </c>
      <c r="M27" s="47" t="str">
        <f>IF(H27="","",VLOOKUP(MONTH(H27),'C-A'!$K$6:$L$17,2,FALSE))</f>
        <v/>
      </c>
      <c r="S27" s="47">
        <f t="shared" si="3"/>
        <v>2.2000000000000006E-5</v>
      </c>
      <c r="T27" s="52" t="str">
        <f t="shared" ca="1" si="4"/>
        <v/>
      </c>
    </row>
    <row r="28" spans="2:20" ht="30" customHeight="1" x14ac:dyDescent="0.25">
      <c r="B28" s="52" t="str">
        <f t="shared" ca="1" si="5"/>
        <v/>
      </c>
      <c r="C28" s="88"/>
      <c r="D28" s="88" t="str">
        <f>IF(C28="","",VLOOKUP(C28,CAD_FUNC!$C$6:$E$106,2,FALSE))</f>
        <v/>
      </c>
      <c r="E28" s="88" t="str">
        <f>IF(C28="","",VLOOKUP(C28,CAD_FUNC!$C$6:$E$106,3,FALSE))</f>
        <v/>
      </c>
      <c r="F28" s="88"/>
      <c r="G28" s="88" t="str">
        <f>IF(F28="","",VLOOKUP(F28,PCMSO!$C$6:$F$607,4,FALSE))</f>
        <v/>
      </c>
      <c r="H28" s="87"/>
      <c r="I28" s="87"/>
      <c r="J28" s="87"/>
      <c r="K28" s="57" t="str">
        <f t="shared" si="1"/>
        <v/>
      </c>
      <c r="L28" s="58" t="str">
        <f t="shared" ca="1" si="2"/>
        <v/>
      </c>
      <c r="M28" s="47" t="str">
        <f>IF(H28="","",VLOOKUP(MONTH(H28),'C-A'!$K$6:$L$17,2,FALSE))</f>
        <v/>
      </c>
      <c r="S28" s="47">
        <f t="shared" si="3"/>
        <v>2.3000000000000007E-5</v>
      </c>
      <c r="T28" s="52" t="str">
        <f t="shared" ca="1" si="4"/>
        <v/>
      </c>
    </row>
    <row r="29" spans="2:20" ht="30" customHeight="1" x14ac:dyDescent="0.25">
      <c r="B29" s="52" t="str">
        <f t="shared" ca="1" si="5"/>
        <v/>
      </c>
      <c r="C29" s="88"/>
      <c r="D29" s="88" t="str">
        <f>IF(C29="","",VLOOKUP(C29,CAD_FUNC!$C$6:$E$106,2,FALSE))</f>
        <v/>
      </c>
      <c r="E29" s="88" t="str">
        <f>IF(C29="","",VLOOKUP(C29,CAD_FUNC!$C$6:$E$106,3,FALSE))</f>
        <v/>
      </c>
      <c r="F29" s="88"/>
      <c r="G29" s="88" t="str">
        <f>IF(F29="","",VLOOKUP(F29,PCMSO!$C$6:$F$607,4,FALSE))</f>
        <v/>
      </c>
      <c r="H29" s="87"/>
      <c r="I29" s="87"/>
      <c r="J29" s="87"/>
      <c r="K29" s="57" t="str">
        <f t="shared" si="1"/>
        <v/>
      </c>
      <c r="L29" s="58" t="str">
        <f t="shared" ca="1" si="2"/>
        <v/>
      </c>
      <c r="M29" s="47" t="str">
        <f>IF(H29="","",VLOOKUP(MONTH(H29),'C-A'!$K$6:$L$17,2,FALSE))</f>
        <v/>
      </c>
      <c r="S29" s="47">
        <f t="shared" si="3"/>
        <v>2.4000000000000007E-5</v>
      </c>
      <c r="T29" s="52" t="str">
        <f t="shared" ca="1" si="4"/>
        <v/>
      </c>
    </row>
    <row r="30" spans="2:20" ht="30" customHeight="1" x14ac:dyDescent="0.25">
      <c r="B30" s="52" t="str">
        <f t="shared" ca="1" si="5"/>
        <v/>
      </c>
      <c r="C30" s="88"/>
      <c r="D30" s="88" t="str">
        <f>IF(C30="","",VLOOKUP(C30,CAD_FUNC!$C$6:$E$106,2,FALSE))</f>
        <v/>
      </c>
      <c r="E30" s="88" t="str">
        <f>IF(C30="","",VLOOKUP(C30,CAD_FUNC!$C$6:$E$106,3,FALSE))</f>
        <v/>
      </c>
      <c r="F30" s="88"/>
      <c r="G30" s="88" t="str">
        <f>IF(F30="","",VLOOKUP(F30,PCMSO!$C$6:$F$607,4,FALSE))</f>
        <v/>
      </c>
      <c r="H30" s="87"/>
      <c r="I30" s="87"/>
      <c r="J30" s="87"/>
      <c r="K30" s="57" t="str">
        <f t="shared" si="1"/>
        <v/>
      </c>
      <c r="L30" s="58" t="str">
        <f t="shared" ca="1" si="2"/>
        <v/>
      </c>
      <c r="M30" s="47" t="str">
        <f>IF(H30="","",VLOOKUP(MONTH(H30),'C-A'!$K$6:$L$17,2,FALSE))</f>
        <v/>
      </c>
      <c r="S30" s="47">
        <f t="shared" si="3"/>
        <v>2.5000000000000008E-5</v>
      </c>
      <c r="T30" s="52" t="str">
        <f t="shared" ca="1" si="4"/>
        <v/>
      </c>
    </row>
    <row r="31" spans="2:20" ht="30" customHeight="1" x14ac:dyDescent="0.25">
      <c r="B31" s="52" t="str">
        <f t="shared" ca="1" si="5"/>
        <v/>
      </c>
      <c r="C31" s="88"/>
      <c r="D31" s="88" t="str">
        <f>IF(C31="","",VLOOKUP(C31,CAD_FUNC!$C$6:$E$106,2,FALSE))</f>
        <v/>
      </c>
      <c r="E31" s="88" t="str">
        <f>IF(C31="","",VLOOKUP(C31,CAD_FUNC!$C$6:$E$106,3,FALSE))</f>
        <v/>
      </c>
      <c r="F31" s="88"/>
      <c r="G31" s="88" t="str">
        <f>IF(F31="","",VLOOKUP(F31,PCMSO!$C$6:$F$607,4,FALSE))</f>
        <v/>
      </c>
      <c r="H31" s="87"/>
      <c r="I31" s="87"/>
      <c r="J31" s="87"/>
      <c r="K31" s="57" t="str">
        <f t="shared" si="1"/>
        <v/>
      </c>
      <c r="L31" s="58" t="str">
        <f t="shared" ca="1" si="2"/>
        <v/>
      </c>
      <c r="M31" s="47" t="str">
        <f>IF(H31="","",VLOOKUP(MONTH(H31),'C-A'!$K$6:$L$17,2,FALSE))</f>
        <v/>
      </c>
      <c r="S31" s="47">
        <f t="shared" si="3"/>
        <v>2.6000000000000009E-5</v>
      </c>
      <c r="T31" s="52" t="str">
        <f t="shared" ca="1" si="4"/>
        <v/>
      </c>
    </row>
    <row r="32" spans="2:20" ht="30" customHeight="1" x14ac:dyDescent="0.25">
      <c r="B32" s="52" t="str">
        <f t="shared" ca="1" si="5"/>
        <v/>
      </c>
      <c r="C32" s="88"/>
      <c r="D32" s="88" t="str">
        <f>IF(C32="","",VLOOKUP(C32,CAD_FUNC!$C$6:$E$106,2,FALSE))</f>
        <v/>
      </c>
      <c r="E32" s="88" t="str">
        <f>IF(C32="","",VLOOKUP(C32,CAD_FUNC!$C$6:$E$106,3,FALSE))</f>
        <v/>
      </c>
      <c r="F32" s="88"/>
      <c r="G32" s="88" t="str">
        <f>IF(F32="","",VLOOKUP(F32,PCMSO!$C$6:$F$607,4,FALSE))</f>
        <v/>
      </c>
      <c r="H32" s="87"/>
      <c r="I32" s="87"/>
      <c r="J32" s="87"/>
      <c r="K32" s="57" t="str">
        <f t="shared" si="1"/>
        <v/>
      </c>
      <c r="L32" s="58" t="str">
        <f t="shared" ca="1" si="2"/>
        <v/>
      </c>
      <c r="M32" s="47" t="str">
        <f>IF(H32="","",VLOOKUP(MONTH(H32),'C-A'!$K$6:$L$17,2,FALSE))</f>
        <v/>
      </c>
      <c r="S32" s="47">
        <f t="shared" si="3"/>
        <v>2.7000000000000009E-5</v>
      </c>
      <c r="T32" s="52" t="str">
        <f t="shared" ca="1" si="4"/>
        <v/>
      </c>
    </row>
    <row r="33" spans="2:20" ht="30" customHeight="1" x14ac:dyDescent="0.25">
      <c r="B33" s="52" t="str">
        <f t="shared" ca="1" si="5"/>
        <v/>
      </c>
      <c r="C33" s="88"/>
      <c r="D33" s="88" t="str">
        <f>IF(C33="","",VLOOKUP(C33,CAD_FUNC!$C$6:$E$106,2,FALSE))</f>
        <v/>
      </c>
      <c r="E33" s="88" t="str">
        <f>IF(C33="","",VLOOKUP(C33,CAD_FUNC!$C$6:$E$106,3,FALSE))</f>
        <v/>
      </c>
      <c r="F33" s="88"/>
      <c r="G33" s="88" t="str">
        <f>IF(F33="","",VLOOKUP(F33,PCMSO!$C$6:$F$607,4,FALSE))</f>
        <v/>
      </c>
      <c r="H33" s="87"/>
      <c r="I33" s="87"/>
      <c r="J33" s="87"/>
      <c r="K33" s="57" t="str">
        <f t="shared" si="1"/>
        <v/>
      </c>
      <c r="L33" s="58" t="str">
        <f t="shared" ca="1" si="2"/>
        <v/>
      </c>
      <c r="M33" s="47" t="str">
        <f>IF(H33="","",VLOOKUP(MONTH(H33),'C-A'!$K$6:$L$17,2,FALSE))</f>
        <v/>
      </c>
      <c r="S33" s="47">
        <f t="shared" si="3"/>
        <v>2.800000000000001E-5</v>
      </c>
      <c r="T33" s="52" t="str">
        <f t="shared" ca="1" si="4"/>
        <v/>
      </c>
    </row>
    <row r="34" spans="2:20" ht="30" customHeight="1" x14ac:dyDescent="0.25">
      <c r="B34" s="52" t="str">
        <f t="shared" ca="1" si="5"/>
        <v/>
      </c>
      <c r="C34" s="88"/>
      <c r="D34" s="88" t="str">
        <f>IF(C34="","",VLOOKUP(C34,CAD_FUNC!$C$6:$E$106,2,FALSE))</f>
        <v/>
      </c>
      <c r="E34" s="88" t="str">
        <f>IF(C34="","",VLOOKUP(C34,CAD_FUNC!$C$6:$E$106,3,FALSE))</f>
        <v/>
      </c>
      <c r="F34" s="88"/>
      <c r="G34" s="88" t="str">
        <f>IF(F34="","",VLOOKUP(F34,PCMSO!$C$6:$F$607,4,FALSE))</f>
        <v/>
      </c>
      <c r="H34" s="87"/>
      <c r="I34" s="87"/>
      <c r="J34" s="87"/>
      <c r="K34" s="57" t="str">
        <f t="shared" si="1"/>
        <v/>
      </c>
      <c r="L34" s="58" t="str">
        <f t="shared" ca="1" si="2"/>
        <v/>
      </c>
      <c r="M34" s="47" t="str">
        <f>IF(H34="","",VLOOKUP(MONTH(H34),'C-A'!$K$6:$L$17,2,FALSE))</f>
        <v/>
      </c>
      <c r="S34" s="47">
        <f t="shared" si="3"/>
        <v>2.900000000000001E-5</v>
      </c>
      <c r="T34" s="52" t="str">
        <f t="shared" ca="1" si="4"/>
        <v/>
      </c>
    </row>
    <row r="35" spans="2:20" ht="30" customHeight="1" x14ac:dyDescent="0.25">
      <c r="B35" s="52" t="str">
        <f t="shared" ca="1" si="5"/>
        <v/>
      </c>
      <c r="C35" s="88"/>
      <c r="D35" s="88" t="str">
        <f>IF(C35="","",VLOOKUP(C35,CAD_FUNC!$C$6:$E$106,2,FALSE))</f>
        <v/>
      </c>
      <c r="E35" s="88" t="str">
        <f>IF(C35="","",VLOOKUP(C35,CAD_FUNC!$C$6:$E$106,3,FALSE))</f>
        <v/>
      </c>
      <c r="F35" s="88"/>
      <c r="G35" s="88" t="str">
        <f>IF(F35="","",VLOOKUP(F35,PCMSO!$C$6:$F$607,4,FALSE))</f>
        <v/>
      </c>
      <c r="H35" s="87"/>
      <c r="I35" s="87"/>
      <c r="J35" s="87"/>
      <c r="K35" s="57" t="str">
        <f t="shared" si="1"/>
        <v/>
      </c>
      <c r="L35" s="58" t="str">
        <f t="shared" ca="1" si="2"/>
        <v/>
      </c>
      <c r="M35" s="47" t="str">
        <f>IF(H35="","",VLOOKUP(MONTH(H35),'C-A'!$K$6:$L$17,2,FALSE))</f>
        <v/>
      </c>
      <c r="S35" s="47">
        <f t="shared" si="3"/>
        <v>3.0000000000000011E-5</v>
      </c>
      <c r="T35" s="52" t="str">
        <f t="shared" ca="1" si="4"/>
        <v/>
      </c>
    </row>
    <row r="36" spans="2:20" ht="30" customHeight="1" x14ac:dyDescent="0.25">
      <c r="B36" s="52" t="str">
        <f t="shared" ca="1" si="5"/>
        <v/>
      </c>
      <c r="C36" s="88"/>
      <c r="D36" s="88" t="str">
        <f>IF(C36="","",VLOOKUP(C36,CAD_FUNC!$C$6:$E$106,2,FALSE))</f>
        <v/>
      </c>
      <c r="E36" s="88" t="str">
        <f>IF(C36="","",VLOOKUP(C36,CAD_FUNC!$C$6:$E$106,3,FALSE))</f>
        <v/>
      </c>
      <c r="F36" s="88"/>
      <c r="G36" s="88" t="str">
        <f>IF(F36="","",VLOOKUP(F36,PCMSO!$C$6:$F$607,4,FALSE))</f>
        <v/>
      </c>
      <c r="H36" s="87"/>
      <c r="I36" s="87"/>
      <c r="J36" s="87"/>
      <c r="K36" s="57" t="str">
        <f t="shared" si="1"/>
        <v/>
      </c>
      <c r="L36" s="58" t="str">
        <f t="shared" ca="1" si="2"/>
        <v/>
      </c>
      <c r="M36" s="47" t="str">
        <f>IF(H36="","",VLOOKUP(MONTH(H36),'C-A'!$K$6:$L$17,2,FALSE))</f>
        <v/>
      </c>
      <c r="S36" s="47">
        <f t="shared" si="3"/>
        <v>3.1000000000000008E-5</v>
      </c>
      <c r="T36" s="52" t="str">
        <f t="shared" ca="1" si="4"/>
        <v/>
      </c>
    </row>
    <row r="37" spans="2:20" ht="30" customHeight="1" x14ac:dyDescent="0.25">
      <c r="B37" s="52" t="str">
        <f t="shared" ca="1" si="5"/>
        <v/>
      </c>
      <c r="C37" s="88"/>
      <c r="D37" s="88" t="str">
        <f>IF(C37="","",VLOOKUP(C37,CAD_FUNC!$C$6:$E$106,2,FALSE))</f>
        <v/>
      </c>
      <c r="E37" s="88" t="str">
        <f>IF(C37="","",VLOOKUP(C37,CAD_FUNC!$C$6:$E$106,3,FALSE))</f>
        <v/>
      </c>
      <c r="F37" s="88"/>
      <c r="G37" s="88" t="str">
        <f>IF(F37="","",VLOOKUP(F37,PCMSO!$C$6:$F$607,4,FALSE))</f>
        <v/>
      </c>
      <c r="H37" s="87"/>
      <c r="I37" s="87"/>
      <c r="J37" s="87"/>
      <c r="K37" s="57" t="str">
        <f t="shared" si="1"/>
        <v/>
      </c>
      <c r="L37" s="58" t="str">
        <f t="shared" ca="1" si="2"/>
        <v/>
      </c>
      <c r="M37" s="47" t="str">
        <f>IF(H37="","",VLOOKUP(MONTH(H37),'C-A'!$K$6:$L$17,2,FALSE))</f>
        <v/>
      </c>
      <c r="S37" s="47">
        <f t="shared" si="3"/>
        <v>3.2000000000000005E-5</v>
      </c>
      <c r="T37" s="52" t="str">
        <f t="shared" ca="1" si="4"/>
        <v/>
      </c>
    </row>
    <row r="38" spans="2:20" ht="30" customHeight="1" x14ac:dyDescent="0.25">
      <c r="B38" s="52" t="str">
        <f t="shared" ca="1" si="5"/>
        <v/>
      </c>
      <c r="C38" s="88"/>
      <c r="D38" s="88" t="str">
        <f>IF(C38="","",VLOOKUP(C38,CAD_FUNC!$C$6:$E$106,2,FALSE))</f>
        <v/>
      </c>
      <c r="E38" s="88" t="str">
        <f>IF(C38="","",VLOOKUP(C38,CAD_FUNC!$C$6:$E$106,3,FALSE))</f>
        <v/>
      </c>
      <c r="F38" s="88"/>
      <c r="G38" s="88" t="str">
        <f>IF(F38="","",VLOOKUP(F38,PCMSO!$C$6:$F$607,4,FALSE))</f>
        <v/>
      </c>
      <c r="H38" s="87"/>
      <c r="I38" s="87"/>
      <c r="J38" s="87"/>
      <c r="K38" s="57" t="str">
        <f t="shared" si="1"/>
        <v/>
      </c>
      <c r="L38" s="58" t="str">
        <f t="shared" ca="1" si="2"/>
        <v/>
      </c>
      <c r="M38" s="47" t="str">
        <f>IF(H38="","",VLOOKUP(MONTH(H38),'C-A'!$K$6:$L$17,2,FALSE))</f>
        <v/>
      </c>
      <c r="S38" s="47">
        <f t="shared" si="3"/>
        <v>3.3000000000000003E-5</v>
      </c>
      <c r="T38" s="52" t="str">
        <f t="shared" ca="1" si="4"/>
        <v/>
      </c>
    </row>
    <row r="39" spans="2:20" ht="30" customHeight="1" x14ac:dyDescent="0.25">
      <c r="B39" s="52" t="str">
        <f t="shared" ca="1" si="5"/>
        <v/>
      </c>
      <c r="C39" s="88"/>
      <c r="D39" s="88" t="str">
        <f>IF(C39="","",VLOOKUP(C39,CAD_FUNC!$C$6:$E$106,2,FALSE))</f>
        <v/>
      </c>
      <c r="E39" s="88" t="str">
        <f>IF(C39="","",VLOOKUP(C39,CAD_FUNC!$C$6:$E$106,3,FALSE))</f>
        <v/>
      </c>
      <c r="F39" s="88"/>
      <c r="G39" s="88" t="str">
        <f>IF(F39="","",VLOOKUP(F39,PCMSO!$C$6:$F$607,4,FALSE))</f>
        <v/>
      </c>
      <c r="H39" s="87"/>
      <c r="I39" s="87"/>
      <c r="J39" s="87"/>
      <c r="K39" s="57" t="str">
        <f t="shared" si="1"/>
        <v/>
      </c>
      <c r="L39" s="58" t="str">
        <f t="shared" ca="1" si="2"/>
        <v/>
      </c>
      <c r="M39" s="47" t="str">
        <f>IF(H39="","",VLOOKUP(MONTH(H39),'C-A'!$K$6:$L$17,2,FALSE))</f>
        <v/>
      </c>
      <c r="S39" s="47">
        <f t="shared" si="3"/>
        <v>3.4E-5</v>
      </c>
      <c r="T39" s="52" t="str">
        <f t="shared" ca="1" si="4"/>
        <v/>
      </c>
    </row>
    <row r="40" spans="2:20" ht="30" customHeight="1" x14ac:dyDescent="0.25">
      <c r="B40" s="52" t="str">
        <f t="shared" ca="1" si="5"/>
        <v/>
      </c>
      <c r="C40" s="88"/>
      <c r="D40" s="88" t="str">
        <f>IF(C40="","",VLOOKUP(C40,CAD_FUNC!$C$6:$E$106,2,FALSE))</f>
        <v/>
      </c>
      <c r="E40" s="88" t="str">
        <f>IF(C40="","",VLOOKUP(C40,CAD_FUNC!$C$6:$E$106,3,FALSE))</f>
        <v/>
      </c>
      <c r="F40" s="88"/>
      <c r="G40" s="88" t="str">
        <f>IF(F40="","",VLOOKUP(F40,PCMSO!$C$6:$F$607,4,FALSE))</f>
        <v/>
      </c>
      <c r="H40" s="87"/>
      <c r="I40" s="87"/>
      <c r="J40" s="87"/>
      <c r="K40" s="57" t="str">
        <f t="shared" si="1"/>
        <v/>
      </c>
      <c r="L40" s="58" t="str">
        <f t="shared" ca="1" si="2"/>
        <v/>
      </c>
      <c r="M40" s="47" t="str">
        <f>IF(H40="","",VLOOKUP(MONTH(H40),'C-A'!$K$6:$L$17,2,FALSE))</f>
        <v/>
      </c>
      <c r="S40" s="47">
        <f t="shared" si="3"/>
        <v>3.4999999999999997E-5</v>
      </c>
      <c r="T40" s="52" t="str">
        <f t="shared" ca="1" si="4"/>
        <v/>
      </c>
    </row>
    <row r="41" spans="2:20" ht="30" customHeight="1" x14ac:dyDescent="0.25">
      <c r="B41" s="52" t="str">
        <f t="shared" ca="1" si="5"/>
        <v/>
      </c>
      <c r="C41" s="88"/>
      <c r="D41" s="88" t="str">
        <f>IF(C41="","",VLOOKUP(C41,CAD_FUNC!$C$6:$E$106,2,FALSE))</f>
        <v/>
      </c>
      <c r="E41" s="88" t="str">
        <f>IF(C41="","",VLOOKUP(C41,CAD_FUNC!$C$6:$E$106,3,FALSE))</f>
        <v/>
      </c>
      <c r="F41" s="88"/>
      <c r="G41" s="88" t="str">
        <f>IF(F41="","",VLOOKUP(F41,PCMSO!$C$6:$F$607,4,FALSE))</f>
        <v/>
      </c>
      <c r="H41" s="87"/>
      <c r="I41" s="87"/>
      <c r="J41" s="87"/>
      <c r="K41" s="57" t="str">
        <f t="shared" si="1"/>
        <v/>
      </c>
      <c r="L41" s="58" t="str">
        <f t="shared" ca="1" si="2"/>
        <v/>
      </c>
      <c r="M41" s="47" t="str">
        <f>IF(H41="","",VLOOKUP(MONTH(H41),'C-A'!$K$6:$L$17,2,FALSE))</f>
        <v/>
      </c>
      <c r="S41" s="47">
        <f t="shared" si="3"/>
        <v>3.5999999999999994E-5</v>
      </c>
      <c r="T41" s="52" t="str">
        <f t="shared" ca="1" si="4"/>
        <v/>
      </c>
    </row>
    <row r="42" spans="2:20" ht="30" customHeight="1" x14ac:dyDescent="0.25">
      <c r="B42" s="52" t="str">
        <f t="shared" ca="1" si="5"/>
        <v/>
      </c>
      <c r="C42" s="88"/>
      <c r="D42" s="88" t="str">
        <f>IF(C42="","",VLOOKUP(C42,CAD_FUNC!$C$6:$E$106,2,FALSE))</f>
        <v/>
      </c>
      <c r="E42" s="88" t="str">
        <f>IF(C42="","",VLOOKUP(C42,CAD_FUNC!$C$6:$E$106,3,FALSE))</f>
        <v/>
      </c>
      <c r="F42" s="88"/>
      <c r="G42" s="88" t="str">
        <f>IF(F42="","",VLOOKUP(F42,PCMSO!$C$6:$F$607,4,FALSE))</f>
        <v/>
      </c>
      <c r="H42" s="87"/>
      <c r="I42" s="87"/>
      <c r="J42" s="87"/>
      <c r="K42" s="57" t="str">
        <f t="shared" si="1"/>
        <v/>
      </c>
      <c r="L42" s="58" t="str">
        <f t="shared" ca="1" si="2"/>
        <v/>
      </c>
      <c r="M42" s="47" t="str">
        <f>IF(H42="","",VLOOKUP(MONTH(H42),'C-A'!$K$6:$L$17,2,FALSE))</f>
        <v/>
      </c>
      <c r="S42" s="47">
        <f t="shared" si="3"/>
        <v>3.6999999999999991E-5</v>
      </c>
      <c r="T42" s="52" t="str">
        <f t="shared" ca="1" si="4"/>
        <v/>
      </c>
    </row>
    <row r="43" spans="2:20" ht="30" customHeight="1" x14ac:dyDescent="0.25">
      <c r="B43" s="52" t="str">
        <f t="shared" ca="1" si="5"/>
        <v/>
      </c>
      <c r="C43" s="88"/>
      <c r="D43" s="88" t="str">
        <f>IF(C43="","",VLOOKUP(C43,CAD_FUNC!$C$6:$E$106,2,FALSE))</f>
        <v/>
      </c>
      <c r="E43" s="88" t="str">
        <f>IF(C43="","",VLOOKUP(C43,CAD_FUNC!$C$6:$E$106,3,FALSE))</f>
        <v/>
      </c>
      <c r="F43" s="88"/>
      <c r="G43" s="88" t="str">
        <f>IF(F43="","",VLOOKUP(F43,PCMSO!$C$6:$F$607,4,FALSE))</f>
        <v/>
      </c>
      <c r="H43" s="87"/>
      <c r="I43" s="87"/>
      <c r="J43" s="87"/>
      <c r="K43" s="57" t="str">
        <f t="shared" si="1"/>
        <v/>
      </c>
      <c r="L43" s="58" t="str">
        <f t="shared" ca="1" si="2"/>
        <v/>
      </c>
      <c r="M43" s="47" t="str">
        <f>IF(H43="","",VLOOKUP(MONTH(H43),'C-A'!$K$6:$L$17,2,FALSE))</f>
        <v/>
      </c>
      <c r="S43" s="47">
        <f t="shared" si="3"/>
        <v>3.7999999999999989E-5</v>
      </c>
      <c r="T43" s="52" t="str">
        <f t="shared" ca="1" si="4"/>
        <v/>
      </c>
    </row>
    <row r="44" spans="2:20" ht="30" customHeight="1" x14ac:dyDescent="0.25">
      <c r="B44" s="52" t="str">
        <f t="shared" ca="1" si="5"/>
        <v/>
      </c>
      <c r="C44" s="88"/>
      <c r="D44" s="88" t="str">
        <f>IF(C44="","",VLOOKUP(C44,CAD_FUNC!$C$6:$E$106,2,FALSE))</f>
        <v/>
      </c>
      <c r="E44" s="88" t="str">
        <f>IF(C44="","",VLOOKUP(C44,CAD_FUNC!$C$6:$E$106,3,FALSE))</f>
        <v/>
      </c>
      <c r="F44" s="88"/>
      <c r="G44" s="88" t="str">
        <f>IF(F44="","",VLOOKUP(F44,PCMSO!$C$6:$F$607,4,FALSE))</f>
        <v/>
      </c>
      <c r="H44" s="87"/>
      <c r="I44" s="87"/>
      <c r="J44" s="87"/>
      <c r="K44" s="57" t="str">
        <f t="shared" si="1"/>
        <v/>
      </c>
      <c r="L44" s="58" t="str">
        <f t="shared" ca="1" si="2"/>
        <v/>
      </c>
      <c r="M44" s="47" t="str">
        <f>IF(H44="","",VLOOKUP(MONTH(H44),'C-A'!$K$6:$L$17,2,FALSE))</f>
        <v/>
      </c>
      <c r="S44" s="47">
        <f t="shared" si="3"/>
        <v>3.8999999999999986E-5</v>
      </c>
      <c r="T44" s="52" t="str">
        <f t="shared" ca="1" si="4"/>
        <v/>
      </c>
    </row>
    <row r="45" spans="2:20" ht="30" customHeight="1" x14ac:dyDescent="0.25">
      <c r="B45" s="52" t="str">
        <f t="shared" ca="1" si="5"/>
        <v/>
      </c>
      <c r="C45" s="88"/>
      <c r="D45" s="88" t="str">
        <f>IF(C45="","",VLOOKUP(C45,CAD_FUNC!$C$6:$E$106,2,FALSE))</f>
        <v/>
      </c>
      <c r="E45" s="88" t="str">
        <f>IF(C45="","",VLOOKUP(C45,CAD_FUNC!$C$6:$E$106,3,FALSE))</f>
        <v/>
      </c>
      <c r="F45" s="88"/>
      <c r="G45" s="88" t="str">
        <f>IF(F45="","",VLOOKUP(F45,PCMSO!$C$6:$F$607,4,FALSE))</f>
        <v/>
      </c>
      <c r="H45" s="87"/>
      <c r="I45" s="87"/>
      <c r="J45" s="87"/>
      <c r="K45" s="57" t="str">
        <f t="shared" si="1"/>
        <v/>
      </c>
      <c r="L45" s="58" t="str">
        <f t="shared" ca="1" si="2"/>
        <v/>
      </c>
      <c r="M45" s="47" t="str">
        <f>IF(H45="","",VLOOKUP(MONTH(H45),'C-A'!$K$6:$L$17,2,FALSE))</f>
        <v/>
      </c>
      <c r="S45" s="47">
        <f t="shared" si="3"/>
        <v>3.9999999999999983E-5</v>
      </c>
      <c r="T45" s="52" t="str">
        <f t="shared" ca="1" si="4"/>
        <v/>
      </c>
    </row>
    <row r="46" spans="2:20" ht="30" customHeight="1" x14ac:dyDescent="0.25">
      <c r="B46" s="52" t="str">
        <f t="shared" ca="1" si="5"/>
        <v/>
      </c>
      <c r="C46" s="88"/>
      <c r="D46" s="88" t="str">
        <f>IF(C46="","",VLOOKUP(C46,CAD_FUNC!$C$6:$E$106,2,FALSE))</f>
        <v/>
      </c>
      <c r="E46" s="88" t="str">
        <f>IF(C46="","",VLOOKUP(C46,CAD_FUNC!$C$6:$E$106,3,FALSE))</f>
        <v/>
      </c>
      <c r="F46" s="88"/>
      <c r="G46" s="88" t="str">
        <f>IF(F46="","",VLOOKUP(F46,PCMSO!$C$6:$F$607,4,FALSE))</f>
        <v/>
      </c>
      <c r="H46" s="87"/>
      <c r="I46" s="87"/>
      <c r="J46" s="87"/>
      <c r="K46" s="57" t="str">
        <f t="shared" si="1"/>
        <v/>
      </c>
      <c r="L46" s="58" t="str">
        <f t="shared" ca="1" si="2"/>
        <v/>
      </c>
      <c r="M46" s="47" t="str">
        <f>IF(H46="","",VLOOKUP(MONTH(H46),'C-A'!$K$6:$L$17,2,FALSE))</f>
        <v/>
      </c>
      <c r="S46" s="47">
        <f t="shared" si="3"/>
        <v>4.099999999999998E-5</v>
      </c>
      <c r="T46" s="52" t="str">
        <f t="shared" ca="1" si="4"/>
        <v/>
      </c>
    </row>
    <row r="47" spans="2:20" ht="30" customHeight="1" x14ac:dyDescent="0.25">
      <c r="B47" s="52" t="str">
        <f t="shared" ca="1" si="5"/>
        <v/>
      </c>
      <c r="C47" s="88"/>
      <c r="D47" s="88" t="str">
        <f>IF(C47="","",VLOOKUP(C47,CAD_FUNC!$C$6:$E$106,2,FALSE))</f>
        <v/>
      </c>
      <c r="E47" s="88" t="str">
        <f>IF(C47="","",VLOOKUP(C47,CAD_FUNC!$C$6:$E$106,3,FALSE))</f>
        <v/>
      </c>
      <c r="F47" s="88"/>
      <c r="G47" s="88" t="str">
        <f>IF(F47="","",VLOOKUP(F47,PCMSO!$C$6:$F$607,4,FALSE))</f>
        <v/>
      </c>
      <c r="H47" s="87"/>
      <c r="I47" s="87"/>
      <c r="J47" s="87"/>
      <c r="K47" s="57" t="str">
        <f t="shared" si="1"/>
        <v/>
      </c>
      <c r="L47" s="58" t="str">
        <f t="shared" ca="1" si="2"/>
        <v/>
      </c>
      <c r="M47" s="47" t="str">
        <f>IF(H47="","",VLOOKUP(MONTH(H47),'C-A'!$K$6:$L$17,2,FALSE))</f>
        <v/>
      </c>
      <c r="S47" s="47">
        <f t="shared" si="3"/>
        <v>4.1999999999999977E-5</v>
      </c>
      <c r="T47" s="52" t="str">
        <f t="shared" ca="1" si="4"/>
        <v/>
      </c>
    </row>
    <row r="48" spans="2:20" ht="30" customHeight="1" x14ac:dyDescent="0.25">
      <c r="B48" s="52" t="str">
        <f t="shared" ca="1" si="5"/>
        <v/>
      </c>
      <c r="C48" s="88"/>
      <c r="D48" s="88" t="str">
        <f>IF(C48="","",VLOOKUP(C48,CAD_FUNC!$C$6:$E$106,2,FALSE))</f>
        <v/>
      </c>
      <c r="E48" s="88" t="str">
        <f>IF(C48="","",VLOOKUP(C48,CAD_FUNC!$C$6:$E$106,3,FALSE))</f>
        <v/>
      </c>
      <c r="F48" s="88"/>
      <c r="G48" s="88" t="str">
        <f>IF(F48="","",VLOOKUP(F48,PCMSO!$C$6:$F$607,4,FALSE))</f>
        <v/>
      </c>
      <c r="H48" s="87"/>
      <c r="I48" s="87"/>
      <c r="J48" s="87"/>
      <c r="K48" s="57" t="str">
        <f t="shared" si="1"/>
        <v/>
      </c>
      <c r="L48" s="58" t="str">
        <f t="shared" ca="1" si="2"/>
        <v/>
      </c>
      <c r="M48" s="47" t="str">
        <f>IF(H48="","",VLOOKUP(MONTH(H48),'C-A'!$K$6:$L$17,2,FALSE))</f>
        <v/>
      </c>
      <c r="S48" s="47">
        <f t="shared" si="3"/>
        <v>4.2999999999999975E-5</v>
      </c>
      <c r="T48" s="52" t="str">
        <f t="shared" ca="1" si="4"/>
        <v/>
      </c>
    </row>
    <row r="49" spans="2:20" ht="30" customHeight="1" x14ac:dyDescent="0.25">
      <c r="B49" s="52" t="str">
        <f t="shared" ca="1" si="5"/>
        <v/>
      </c>
      <c r="C49" s="88"/>
      <c r="D49" s="88" t="str">
        <f>IF(C49="","",VLOOKUP(C49,CAD_FUNC!$C$6:$E$106,2,FALSE))</f>
        <v/>
      </c>
      <c r="E49" s="88" t="str">
        <f>IF(C49="","",VLOOKUP(C49,CAD_FUNC!$C$6:$E$106,3,FALSE))</f>
        <v/>
      </c>
      <c r="F49" s="88"/>
      <c r="G49" s="88" t="str">
        <f>IF(F49="","",VLOOKUP(F49,PCMSO!$C$6:$F$607,4,FALSE))</f>
        <v/>
      </c>
      <c r="H49" s="87"/>
      <c r="I49" s="87"/>
      <c r="J49" s="87"/>
      <c r="K49" s="57" t="str">
        <f t="shared" si="1"/>
        <v/>
      </c>
      <c r="L49" s="58" t="str">
        <f t="shared" ca="1" si="2"/>
        <v/>
      </c>
      <c r="M49" s="47" t="str">
        <f>IF(H49="","",VLOOKUP(MONTH(H49),'C-A'!$K$6:$L$17,2,FALSE))</f>
        <v/>
      </c>
      <c r="S49" s="47">
        <f t="shared" si="3"/>
        <v>4.3999999999999972E-5</v>
      </c>
      <c r="T49" s="52" t="str">
        <f t="shared" ca="1" si="4"/>
        <v/>
      </c>
    </row>
    <row r="50" spans="2:20" ht="30" customHeight="1" x14ac:dyDescent="0.25">
      <c r="B50" s="52" t="str">
        <f t="shared" ca="1" si="5"/>
        <v/>
      </c>
      <c r="C50" s="88"/>
      <c r="D50" s="88" t="str">
        <f>IF(C50="","",VLOOKUP(C50,CAD_FUNC!$C$6:$E$106,2,FALSE))</f>
        <v/>
      </c>
      <c r="E50" s="88" t="str">
        <f>IF(C50="","",VLOOKUP(C50,CAD_FUNC!$C$6:$E$106,3,FALSE))</f>
        <v/>
      </c>
      <c r="F50" s="88"/>
      <c r="G50" s="88" t="str">
        <f>IF(F50="","",VLOOKUP(F50,PCMSO!$C$6:$F$607,4,FALSE))</f>
        <v/>
      </c>
      <c r="H50" s="87"/>
      <c r="I50" s="87"/>
      <c r="J50" s="87"/>
      <c r="K50" s="57" t="str">
        <f t="shared" si="1"/>
        <v/>
      </c>
      <c r="L50" s="58" t="str">
        <f t="shared" ca="1" si="2"/>
        <v/>
      </c>
      <c r="M50" s="47" t="str">
        <f>IF(H50="","",VLOOKUP(MONTH(H50),'C-A'!$K$6:$L$17,2,FALSE))</f>
        <v/>
      </c>
      <c r="S50" s="47">
        <f t="shared" si="3"/>
        <v>4.4999999999999969E-5</v>
      </c>
      <c r="T50" s="52" t="str">
        <f t="shared" ca="1" si="4"/>
        <v/>
      </c>
    </row>
    <row r="51" spans="2:20" ht="30" customHeight="1" x14ac:dyDescent="0.25">
      <c r="B51" s="52" t="str">
        <f t="shared" ca="1" si="5"/>
        <v/>
      </c>
      <c r="C51" s="88"/>
      <c r="D51" s="88" t="str">
        <f>IF(C51="","",VLOOKUP(C51,CAD_FUNC!$C$6:$E$106,2,FALSE))</f>
        <v/>
      </c>
      <c r="E51" s="88" t="str">
        <f>IF(C51="","",VLOOKUP(C51,CAD_FUNC!$C$6:$E$106,3,FALSE))</f>
        <v/>
      </c>
      <c r="F51" s="88"/>
      <c r="G51" s="88" t="str">
        <f>IF(F51="","",VLOOKUP(F51,PCMSO!$C$6:$F$607,4,FALSE))</f>
        <v/>
      </c>
      <c r="H51" s="87"/>
      <c r="I51" s="87"/>
      <c r="J51" s="87"/>
      <c r="K51" s="57" t="str">
        <f t="shared" si="1"/>
        <v/>
      </c>
      <c r="L51" s="58" t="str">
        <f t="shared" ca="1" si="2"/>
        <v/>
      </c>
      <c r="M51" s="47" t="str">
        <f>IF(H51="","",VLOOKUP(MONTH(H51),'C-A'!$K$6:$L$17,2,FALSE))</f>
        <v/>
      </c>
      <c r="S51" s="47">
        <f t="shared" si="3"/>
        <v>4.5999999999999966E-5</v>
      </c>
      <c r="T51" s="52" t="str">
        <f t="shared" ca="1" si="4"/>
        <v/>
      </c>
    </row>
    <row r="52" spans="2:20" ht="30" customHeight="1" x14ac:dyDescent="0.25">
      <c r="B52" s="52" t="str">
        <f t="shared" ca="1" si="5"/>
        <v/>
      </c>
      <c r="C52" s="88"/>
      <c r="D52" s="88" t="str">
        <f>IF(C52="","",VLOOKUP(C52,CAD_FUNC!$C$6:$E$106,2,FALSE))</f>
        <v/>
      </c>
      <c r="E52" s="88" t="str">
        <f>IF(C52="","",VLOOKUP(C52,CAD_FUNC!$C$6:$E$106,3,FALSE))</f>
        <v/>
      </c>
      <c r="F52" s="88"/>
      <c r="G52" s="88" t="str">
        <f>IF(F52="","",VLOOKUP(F52,PCMSO!$C$6:$F$607,4,FALSE))</f>
        <v/>
      </c>
      <c r="H52" s="87"/>
      <c r="I52" s="87"/>
      <c r="J52" s="87"/>
      <c r="K52" s="57" t="str">
        <f t="shared" si="1"/>
        <v/>
      </c>
      <c r="L52" s="58" t="str">
        <f t="shared" ca="1" si="2"/>
        <v/>
      </c>
      <c r="M52" s="47" t="str">
        <f>IF(H52="","",VLOOKUP(MONTH(H52),'C-A'!$K$6:$L$17,2,FALSE))</f>
        <v/>
      </c>
      <c r="S52" s="47">
        <f t="shared" si="3"/>
        <v>4.6999999999999963E-5</v>
      </c>
      <c r="T52" s="52" t="str">
        <f t="shared" ca="1" si="4"/>
        <v/>
      </c>
    </row>
    <row r="53" spans="2:20" ht="30" customHeight="1" x14ac:dyDescent="0.25">
      <c r="B53" s="52" t="str">
        <f t="shared" ca="1" si="5"/>
        <v/>
      </c>
      <c r="C53" s="88"/>
      <c r="D53" s="88" t="str">
        <f>IF(C53="","",VLOOKUP(C53,CAD_FUNC!$C$6:$E$106,2,FALSE))</f>
        <v/>
      </c>
      <c r="E53" s="88" t="str">
        <f>IF(C53="","",VLOOKUP(C53,CAD_FUNC!$C$6:$E$106,3,FALSE))</f>
        <v/>
      </c>
      <c r="F53" s="88"/>
      <c r="G53" s="88" t="str">
        <f>IF(F53="","",VLOOKUP(F53,PCMSO!$C$6:$F$607,4,FALSE))</f>
        <v/>
      </c>
      <c r="H53" s="87"/>
      <c r="I53" s="87"/>
      <c r="J53" s="87"/>
      <c r="K53" s="57" t="str">
        <f t="shared" si="1"/>
        <v/>
      </c>
      <c r="L53" s="58" t="str">
        <f t="shared" ca="1" si="2"/>
        <v/>
      </c>
      <c r="M53" s="47" t="str">
        <f>IF(H53="","",VLOOKUP(MONTH(H53),'C-A'!$K$6:$L$17,2,FALSE))</f>
        <v/>
      </c>
      <c r="S53" s="47">
        <f t="shared" si="3"/>
        <v>4.7999999999999961E-5</v>
      </c>
      <c r="T53" s="52" t="str">
        <f t="shared" ca="1" si="4"/>
        <v/>
      </c>
    </row>
    <row r="54" spans="2:20" ht="30" customHeight="1" x14ac:dyDescent="0.25">
      <c r="B54" s="52" t="str">
        <f t="shared" ca="1" si="5"/>
        <v/>
      </c>
      <c r="C54" s="88"/>
      <c r="D54" s="88" t="str">
        <f>IF(C54="","",VLOOKUP(C54,CAD_FUNC!$C$6:$E$106,2,FALSE))</f>
        <v/>
      </c>
      <c r="E54" s="88" t="str">
        <f>IF(C54="","",VLOOKUP(C54,CAD_FUNC!$C$6:$E$106,3,FALSE))</f>
        <v/>
      </c>
      <c r="F54" s="88"/>
      <c r="G54" s="88" t="str">
        <f>IF(F54="","",VLOOKUP(F54,PCMSO!$C$6:$F$607,4,FALSE))</f>
        <v/>
      </c>
      <c r="H54" s="87"/>
      <c r="I54" s="87"/>
      <c r="J54" s="87"/>
      <c r="K54" s="57" t="str">
        <f t="shared" si="1"/>
        <v/>
      </c>
      <c r="L54" s="58" t="str">
        <f t="shared" ca="1" si="2"/>
        <v/>
      </c>
      <c r="M54" s="47" t="str">
        <f>IF(H54="","",VLOOKUP(MONTH(H54),'C-A'!$K$6:$L$17,2,FALSE))</f>
        <v/>
      </c>
      <c r="S54" s="47">
        <f t="shared" si="3"/>
        <v>4.8999999999999958E-5</v>
      </c>
      <c r="T54" s="52" t="str">
        <f t="shared" ca="1" si="4"/>
        <v/>
      </c>
    </row>
    <row r="55" spans="2:20" ht="30" customHeight="1" x14ac:dyDescent="0.25">
      <c r="B55" s="52" t="str">
        <f t="shared" ca="1" si="5"/>
        <v/>
      </c>
      <c r="C55" s="88"/>
      <c r="D55" s="88" t="str">
        <f>IF(C55="","",VLOOKUP(C55,CAD_FUNC!$C$6:$E$106,2,FALSE))</f>
        <v/>
      </c>
      <c r="E55" s="88" t="str">
        <f>IF(C55="","",VLOOKUP(C55,CAD_FUNC!$C$6:$E$106,3,FALSE))</f>
        <v/>
      </c>
      <c r="F55" s="88"/>
      <c r="G55" s="88" t="str">
        <f>IF(F55="","",VLOOKUP(F55,PCMSO!$C$6:$F$607,4,FALSE))</f>
        <v/>
      </c>
      <c r="H55" s="87"/>
      <c r="I55" s="87"/>
      <c r="J55" s="87"/>
      <c r="K55" s="57" t="str">
        <f t="shared" si="1"/>
        <v/>
      </c>
      <c r="L55" s="58" t="str">
        <f t="shared" ca="1" si="2"/>
        <v/>
      </c>
      <c r="M55" s="47" t="str">
        <f>IF(H55="","",VLOOKUP(MONTH(H55),'C-A'!$K$6:$L$17,2,FALSE))</f>
        <v/>
      </c>
      <c r="S55" s="47">
        <f t="shared" si="3"/>
        <v>4.9999999999999955E-5</v>
      </c>
      <c r="T55" s="52" t="str">
        <f t="shared" ca="1" si="4"/>
        <v/>
      </c>
    </row>
    <row r="56" spans="2:20" ht="30" customHeight="1" x14ac:dyDescent="0.25">
      <c r="B56" s="52" t="str">
        <f t="shared" ca="1" si="5"/>
        <v/>
      </c>
      <c r="C56" s="88"/>
      <c r="D56" s="88" t="str">
        <f>IF(C56="","",VLOOKUP(C56,CAD_FUNC!$C$6:$E$106,2,FALSE))</f>
        <v/>
      </c>
      <c r="E56" s="88" t="str">
        <f>IF(C56="","",VLOOKUP(C56,CAD_FUNC!$C$6:$E$106,3,FALSE))</f>
        <v/>
      </c>
      <c r="F56" s="88"/>
      <c r="G56" s="88" t="str">
        <f>IF(F56="","",VLOOKUP(F56,PCMSO!$C$6:$F$607,4,FALSE))</f>
        <v/>
      </c>
      <c r="H56" s="87"/>
      <c r="I56" s="87"/>
      <c r="J56" s="87"/>
      <c r="K56" s="57" t="str">
        <f t="shared" si="1"/>
        <v/>
      </c>
      <c r="L56" s="58" t="str">
        <f t="shared" ca="1" si="2"/>
        <v/>
      </c>
      <c r="M56" s="47" t="str">
        <f>IF(H56="","",VLOOKUP(MONTH(H56),'C-A'!$K$6:$L$17,2,FALSE))</f>
        <v/>
      </c>
      <c r="S56" s="47">
        <f t="shared" si="3"/>
        <v>5.0999999999999952E-5</v>
      </c>
      <c r="T56" s="52" t="str">
        <f t="shared" ca="1" si="4"/>
        <v/>
      </c>
    </row>
    <row r="57" spans="2:20" ht="30" customHeight="1" x14ac:dyDescent="0.25">
      <c r="B57" s="52" t="str">
        <f t="shared" ca="1" si="5"/>
        <v/>
      </c>
      <c r="C57" s="88"/>
      <c r="D57" s="88" t="str">
        <f>IF(C57="","",VLOOKUP(C57,CAD_FUNC!$C$6:$E$106,2,FALSE))</f>
        <v/>
      </c>
      <c r="E57" s="88" t="str">
        <f>IF(C57="","",VLOOKUP(C57,CAD_FUNC!$C$6:$E$106,3,FALSE))</f>
        <v/>
      </c>
      <c r="F57" s="88"/>
      <c r="G57" s="88" t="str">
        <f>IF(F57="","",VLOOKUP(F57,PCMSO!$C$6:$F$607,4,FALSE))</f>
        <v/>
      </c>
      <c r="H57" s="87"/>
      <c r="I57" s="87"/>
      <c r="J57" s="87"/>
      <c r="K57" s="57" t="str">
        <f t="shared" si="1"/>
        <v/>
      </c>
      <c r="L57" s="58" t="str">
        <f t="shared" ca="1" si="2"/>
        <v/>
      </c>
      <c r="M57" s="47" t="str">
        <f>IF(H57="","",VLOOKUP(MONTH(H57),'C-A'!$K$6:$L$17,2,FALSE))</f>
        <v/>
      </c>
      <c r="S57" s="47">
        <f t="shared" si="3"/>
        <v>5.1999999999999949E-5</v>
      </c>
      <c r="T57" s="52" t="str">
        <f t="shared" ca="1" si="4"/>
        <v/>
      </c>
    </row>
    <row r="58" spans="2:20" ht="30" customHeight="1" x14ac:dyDescent="0.25">
      <c r="B58" s="52" t="str">
        <f t="shared" ca="1" si="5"/>
        <v/>
      </c>
      <c r="C58" s="88"/>
      <c r="D58" s="88" t="str">
        <f>IF(C58="","",VLOOKUP(C58,CAD_FUNC!$C$6:$E$106,2,FALSE))</f>
        <v/>
      </c>
      <c r="E58" s="88" t="str">
        <f>IF(C58="","",VLOOKUP(C58,CAD_FUNC!$C$6:$E$106,3,FALSE))</f>
        <v/>
      </c>
      <c r="F58" s="88"/>
      <c r="G58" s="88" t="str">
        <f>IF(F58="","",VLOOKUP(F58,PCMSO!$C$6:$F$607,4,FALSE))</f>
        <v/>
      </c>
      <c r="H58" s="87"/>
      <c r="I58" s="87"/>
      <c r="J58" s="87"/>
      <c r="K58" s="57" t="str">
        <f t="shared" si="1"/>
        <v/>
      </c>
      <c r="L58" s="58" t="str">
        <f t="shared" ca="1" si="2"/>
        <v/>
      </c>
      <c r="M58" s="47" t="str">
        <f>IF(H58="","",VLOOKUP(MONTH(H58),'C-A'!$K$6:$L$17,2,FALSE))</f>
        <v/>
      </c>
      <c r="S58" s="47">
        <f t="shared" si="3"/>
        <v>5.2999999999999947E-5</v>
      </c>
      <c r="T58" s="52" t="str">
        <f t="shared" ca="1" si="4"/>
        <v/>
      </c>
    </row>
    <row r="59" spans="2:20" ht="30" customHeight="1" x14ac:dyDescent="0.25">
      <c r="B59" s="52" t="str">
        <f t="shared" ca="1" si="5"/>
        <v/>
      </c>
      <c r="C59" s="88"/>
      <c r="D59" s="88" t="str">
        <f>IF(C59="","",VLOOKUP(C59,CAD_FUNC!$C$6:$E$106,2,FALSE))</f>
        <v/>
      </c>
      <c r="E59" s="88" t="str">
        <f>IF(C59="","",VLOOKUP(C59,CAD_FUNC!$C$6:$E$106,3,FALSE))</f>
        <v/>
      </c>
      <c r="F59" s="88"/>
      <c r="G59" s="88" t="str">
        <f>IF(F59="","",VLOOKUP(F59,PCMSO!$C$6:$F$607,4,FALSE))</f>
        <v/>
      </c>
      <c r="H59" s="87"/>
      <c r="I59" s="87"/>
      <c r="J59" s="87"/>
      <c r="K59" s="57" t="str">
        <f t="shared" si="1"/>
        <v/>
      </c>
      <c r="L59" s="58" t="str">
        <f t="shared" ca="1" si="2"/>
        <v/>
      </c>
      <c r="M59" s="47" t="str">
        <f>IF(H59="","",VLOOKUP(MONTH(H59),'C-A'!$K$6:$L$17,2,FALSE))</f>
        <v/>
      </c>
      <c r="S59" s="47">
        <f t="shared" si="3"/>
        <v>5.3999999999999944E-5</v>
      </c>
      <c r="T59" s="52" t="str">
        <f t="shared" ca="1" si="4"/>
        <v/>
      </c>
    </row>
    <row r="60" spans="2:20" ht="30" customHeight="1" x14ac:dyDescent="0.25">
      <c r="B60" s="52" t="str">
        <f t="shared" ca="1" si="5"/>
        <v/>
      </c>
      <c r="C60" s="88"/>
      <c r="D60" s="88" t="str">
        <f>IF(C60="","",VLOOKUP(C60,CAD_FUNC!$C$6:$E$106,2,FALSE))</f>
        <v/>
      </c>
      <c r="E60" s="88" t="str">
        <f>IF(C60="","",VLOOKUP(C60,CAD_FUNC!$C$6:$E$106,3,FALSE))</f>
        <v/>
      </c>
      <c r="F60" s="88"/>
      <c r="G60" s="88" t="str">
        <f>IF(F60="","",VLOOKUP(F60,PCMSO!$C$6:$F$607,4,FALSE))</f>
        <v/>
      </c>
      <c r="H60" s="87"/>
      <c r="I60" s="87"/>
      <c r="J60" s="87"/>
      <c r="K60" s="57" t="str">
        <f t="shared" si="1"/>
        <v/>
      </c>
      <c r="L60" s="58" t="str">
        <f t="shared" ca="1" si="2"/>
        <v/>
      </c>
      <c r="M60" s="47" t="str">
        <f>IF(H60="","",VLOOKUP(MONTH(H60),'C-A'!$K$6:$L$17,2,FALSE))</f>
        <v/>
      </c>
      <c r="S60" s="47">
        <f t="shared" si="3"/>
        <v>5.4999999999999941E-5</v>
      </c>
      <c r="T60" s="52" t="str">
        <f t="shared" ca="1" si="4"/>
        <v/>
      </c>
    </row>
    <row r="61" spans="2:20" ht="30" customHeight="1" x14ac:dyDescent="0.25">
      <c r="B61" s="52" t="str">
        <f t="shared" ca="1" si="5"/>
        <v/>
      </c>
      <c r="C61" s="88"/>
      <c r="D61" s="88" t="str">
        <f>IF(C61="","",VLOOKUP(C61,CAD_FUNC!$C$6:$E$106,2,FALSE))</f>
        <v/>
      </c>
      <c r="E61" s="88" t="str">
        <f>IF(C61="","",VLOOKUP(C61,CAD_FUNC!$C$6:$E$106,3,FALSE))</f>
        <v/>
      </c>
      <c r="F61" s="88"/>
      <c r="G61" s="88" t="str">
        <f>IF(F61="","",VLOOKUP(F61,PCMSO!$C$6:$F$607,4,FALSE))</f>
        <v/>
      </c>
      <c r="H61" s="87"/>
      <c r="I61" s="87"/>
      <c r="J61" s="87"/>
      <c r="K61" s="57" t="str">
        <f t="shared" si="1"/>
        <v/>
      </c>
      <c r="L61" s="58" t="str">
        <f t="shared" ca="1" si="2"/>
        <v/>
      </c>
      <c r="M61" s="47" t="str">
        <f>IF(H61="","",VLOOKUP(MONTH(H61),'C-A'!$K$6:$L$17,2,FALSE))</f>
        <v/>
      </c>
      <c r="S61" s="47">
        <f t="shared" si="3"/>
        <v>5.5999999999999938E-5</v>
      </c>
      <c r="T61" s="52" t="str">
        <f t="shared" ca="1" si="4"/>
        <v/>
      </c>
    </row>
    <row r="62" spans="2:20" ht="30" customHeight="1" x14ac:dyDescent="0.25">
      <c r="B62" s="52" t="str">
        <f t="shared" ca="1" si="5"/>
        <v/>
      </c>
      <c r="C62" s="88"/>
      <c r="D62" s="88" t="str">
        <f>IF(C62="","",VLOOKUP(C62,CAD_FUNC!$C$6:$E$106,2,FALSE))</f>
        <v/>
      </c>
      <c r="E62" s="88" t="str">
        <f>IF(C62="","",VLOOKUP(C62,CAD_FUNC!$C$6:$E$106,3,FALSE))</f>
        <v/>
      </c>
      <c r="F62" s="88"/>
      <c r="G62" s="88" t="str">
        <f>IF(F62="","",VLOOKUP(F62,PCMSO!$C$6:$F$607,4,FALSE))</f>
        <v/>
      </c>
      <c r="H62" s="87"/>
      <c r="I62" s="87"/>
      <c r="J62" s="87"/>
      <c r="K62" s="57" t="str">
        <f t="shared" si="1"/>
        <v/>
      </c>
      <c r="L62" s="58" t="str">
        <f t="shared" ca="1" si="2"/>
        <v/>
      </c>
      <c r="M62" s="47" t="str">
        <f>IF(H62="","",VLOOKUP(MONTH(H62),'C-A'!$K$6:$L$17,2,FALSE))</f>
        <v/>
      </c>
      <c r="S62" s="47">
        <f t="shared" si="3"/>
        <v>5.6999999999999935E-5</v>
      </c>
      <c r="T62" s="52" t="str">
        <f t="shared" ca="1" si="4"/>
        <v/>
      </c>
    </row>
    <row r="63" spans="2:20" ht="30" customHeight="1" x14ac:dyDescent="0.25">
      <c r="B63" s="52" t="str">
        <f t="shared" ca="1" si="5"/>
        <v/>
      </c>
      <c r="C63" s="88"/>
      <c r="D63" s="88" t="str">
        <f>IF(C63="","",VLOOKUP(C63,CAD_FUNC!$C$6:$E$106,2,FALSE))</f>
        <v/>
      </c>
      <c r="E63" s="88" t="str">
        <f>IF(C63="","",VLOOKUP(C63,CAD_FUNC!$C$6:$E$106,3,FALSE))</f>
        <v/>
      </c>
      <c r="F63" s="88"/>
      <c r="G63" s="88" t="str">
        <f>IF(F63="","",VLOOKUP(F63,PCMSO!$C$6:$F$607,4,FALSE))</f>
        <v/>
      </c>
      <c r="H63" s="87"/>
      <c r="I63" s="87"/>
      <c r="J63" s="87"/>
      <c r="K63" s="57" t="str">
        <f t="shared" si="1"/>
        <v/>
      </c>
      <c r="L63" s="58" t="str">
        <f t="shared" ca="1" si="2"/>
        <v/>
      </c>
      <c r="M63" s="47" t="str">
        <f>IF(H63="","",VLOOKUP(MONTH(H63),'C-A'!$K$6:$L$17,2,FALSE))</f>
        <v/>
      </c>
      <c r="S63" s="47">
        <f t="shared" si="3"/>
        <v>5.7999999999999933E-5</v>
      </c>
      <c r="T63" s="52" t="str">
        <f t="shared" ca="1" si="4"/>
        <v/>
      </c>
    </row>
    <row r="64" spans="2:20" ht="30" customHeight="1" x14ac:dyDescent="0.25">
      <c r="B64" s="52" t="str">
        <f t="shared" ca="1" si="5"/>
        <v/>
      </c>
      <c r="C64" s="88"/>
      <c r="D64" s="88" t="str">
        <f>IF(C64="","",VLOOKUP(C64,CAD_FUNC!$C$6:$E$106,2,FALSE))</f>
        <v/>
      </c>
      <c r="E64" s="88" t="str">
        <f>IF(C64="","",VLOOKUP(C64,CAD_FUNC!$C$6:$E$106,3,FALSE))</f>
        <v/>
      </c>
      <c r="F64" s="88"/>
      <c r="G64" s="88" t="str">
        <f>IF(F64="","",VLOOKUP(F64,PCMSO!$C$6:$F$607,4,FALSE))</f>
        <v/>
      </c>
      <c r="H64" s="87"/>
      <c r="I64" s="87"/>
      <c r="J64" s="87"/>
      <c r="K64" s="57" t="str">
        <f t="shared" si="1"/>
        <v/>
      </c>
      <c r="L64" s="58" t="str">
        <f t="shared" ca="1" si="2"/>
        <v/>
      </c>
      <c r="M64" s="47" t="str">
        <f>IF(H64="","",VLOOKUP(MONTH(H64),'C-A'!$K$6:$L$17,2,FALSE))</f>
        <v/>
      </c>
      <c r="S64" s="47">
        <f t="shared" si="3"/>
        <v>5.899999999999993E-5</v>
      </c>
      <c r="T64" s="52" t="str">
        <f t="shared" ca="1" si="4"/>
        <v/>
      </c>
    </row>
    <row r="65" spans="2:20" ht="30" customHeight="1" x14ac:dyDescent="0.25">
      <c r="B65" s="52" t="str">
        <f t="shared" ca="1" si="5"/>
        <v/>
      </c>
      <c r="C65" s="88"/>
      <c r="D65" s="88" t="str">
        <f>IF(C65="","",VLOOKUP(C65,CAD_FUNC!$C$6:$E$106,2,FALSE))</f>
        <v/>
      </c>
      <c r="E65" s="88" t="str">
        <f>IF(C65="","",VLOOKUP(C65,CAD_FUNC!$C$6:$E$106,3,FALSE))</f>
        <v/>
      </c>
      <c r="F65" s="88"/>
      <c r="G65" s="88" t="str">
        <f>IF(F65="","",VLOOKUP(F65,PCMSO!$C$6:$F$607,4,FALSE))</f>
        <v/>
      </c>
      <c r="H65" s="87"/>
      <c r="I65" s="87"/>
      <c r="J65" s="87"/>
      <c r="K65" s="57" t="str">
        <f t="shared" si="1"/>
        <v/>
      </c>
      <c r="L65" s="58" t="str">
        <f t="shared" ca="1" si="2"/>
        <v/>
      </c>
      <c r="M65" s="47" t="str">
        <f>IF(H65="","",VLOOKUP(MONTH(H65),'C-A'!$K$6:$L$17,2,FALSE))</f>
        <v/>
      </c>
      <c r="S65" s="47">
        <f t="shared" si="3"/>
        <v>5.9999999999999927E-5</v>
      </c>
      <c r="T65" s="52" t="str">
        <f t="shared" ca="1" si="4"/>
        <v/>
      </c>
    </row>
    <row r="66" spans="2:20" ht="30" customHeight="1" x14ac:dyDescent="0.25">
      <c r="B66" s="52" t="str">
        <f t="shared" ca="1" si="5"/>
        <v/>
      </c>
      <c r="C66" s="88"/>
      <c r="D66" s="88" t="str">
        <f>IF(C66="","",VLOOKUP(C66,CAD_FUNC!$C$6:$E$106,2,FALSE))</f>
        <v/>
      </c>
      <c r="E66" s="88" t="str">
        <f>IF(C66="","",VLOOKUP(C66,CAD_FUNC!$C$6:$E$106,3,FALSE))</f>
        <v/>
      </c>
      <c r="F66" s="88"/>
      <c r="G66" s="88" t="str">
        <f>IF(F66="","",VLOOKUP(F66,PCMSO!$C$6:$F$607,4,FALSE))</f>
        <v/>
      </c>
      <c r="H66" s="87"/>
      <c r="I66" s="87"/>
      <c r="J66" s="87"/>
      <c r="K66" s="57" t="str">
        <f t="shared" si="1"/>
        <v/>
      </c>
      <c r="L66" s="58" t="str">
        <f t="shared" ca="1" si="2"/>
        <v/>
      </c>
      <c r="M66" s="47" t="str">
        <f>IF(H66="","",VLOOKUP(MONTH(H66),'C-A'!$K$6:$L$17,2,FALSE))</f>
        <v/>
      </c>
      <c r="S66" s="47">
        <f t="shared" si="3"/>
        <v>6.0999999999999924E-5</v>
      </c>
      <c r="T66" s="52" t="str">
        <f t="shared" ca="1" si="4"/>
        <v/>
      </c>
    </row>
    <row r="67" spans="2:20" ht="30" customHeight="1" x14ac:dyDescent="0.25">
      <c r="B67" s="52" t="str">
        <f t="shared" ca="1" si="5"/>
        <v/>
      </c>
      <c r="C67" s="88"/>
      <c r="D67" s="88" t="str">
        <f>IF(C67="","",VLOOKUP(C67,CAD_FUNC!$C$6:$E$106,2,FALSE))</f>
        <v/>
      </c>
      <c r="E67" s="88" t="str">
        <f>IF(C67="","",VLOOKUP(C67,CAD_FUNC!$C$6:$E$106,3,FALSE))</f>
        <v/>
      </c>
      <c r="F67" s="88"/>
      <c r="G67" s="88" t="str">
        <f>IF(F67="","",VLOOKUP(F67,PCMSO!$C$6:$F$607,4,FALSE))</f>
        <v/>
      </c>
      <c r="H67" s="87"/>
      <c r="I67" s="87"/>
      <c r="J67" s="87"/>
      <c r="K67" s="57" t="str">
        <f t="shared" si="1"/>
        <v/>
      </c>
      <c r="L67" s="58" t="str">
        <f t="shared" ca="1" si="2"/>
        <v/>
      </c>
      <c r="M67" s="47" t="str">
        <f>IF(H67="","",VLOOKUP(MONTH(H67),'C-A'!$K$6:$L$17,2,FALSE))</f>
        <v/>
      </c>
      <c r="S67" s="47">
        <f t="shared" si="3"/>
        <v>6.1999999999999921E-5</v>
      </c>
      <c r="T67" s="52" t="str">
        <f t="shared" ca="1" si="4"/>
        <v/>
      </c>
    </row>
    <row r="68" spans="2:20" ht="30" customHeight="1" x14ac:dyDescent="0.25">
      <c r="B68" s="52" t="str">
        <f t="shared" ca="1" si="5"/>
        <v/>
      </c>
      <c r="C68" s="88"/>
      <c r="D68" s="88" t="str">
        <f>IF(C68="","",VLOOKUP(C68,CAD_FUNC!$C$6:$E$106,2,FALSE))</f>
        <v/>
      </c>
      <c r="E68" s="88" t="str">
        <f>IF(C68="","",VLOOKUP(C68,CAD_FUNC!$C$6:$E$106,3,FALSE))</f>
        <v/>
      </c>
      <c r="F68" s="88"/>
      <c r="G68" s="88" t="str">
        <f>IF(F68="","",VLOOKUP(F68,PCMSO!$C$6:$F$607,4,FALSE))</f>
        <v/>
      </c>
      <c r="H68" s="87"/>
      <c r="I68" s="87"/>
      <c r="J68" s="87"/>
      <c r="K68" s="57" t="str">
        <f t="shared" si="1"/>
        <v/>
      </c>
      <c r="L68" s="58" t="str">
        <f t="shared" ca="1" si="2"/>
        <v/>
      </c>
      <c r="M68" s="47" t="str">
        <f>IF(H68="","",VLOOKUP(MONTH(H68),'C-A'!$K$6:$L$17,2,FALSE))</f>
        <v/>
      </c>
      <c r="S68" s="47">
        <f t="shared" si="3"/>
        <v>6.2999999999999919E-5</v>
      </c>
      <c r="T68" s="52" t="str">
        <f t="shared" ca="1" si="4"/>
        <v/>
      </c>
    </row>
    <row r="69" spans="2:20" ht="30" customHeight="1" x14ac:dyDescent="0.25">
      <c r="B69" s="52" t="str">
        <f t="shared" ca="1" si="5"/>
        <v/>
      </c>
      <c r="C69" s="88"/>
      <c r="D69" s="88" t="str">
        <f>IF(C69="","",VLOOKUP(C69,CAD_FUNC!$C$6:$E$106,2,FALSE))</f>
        <v/>
      </c>
      <c r="E69" s="88" t="str">
        <f>IF(C69="","",VLOOKUP(C69,CAD_FUNC!$C$6:$E$106,3,FALSE))</f>
        <v/>
      </c>
      <c r="F69" s="88"/>
      <c r="G69" s="88" t="str">
        <f>IF(F69="","",VLOOKUP(F69,PCMSO!$C$6:$F$607,4,FALSE))</f>
        <v/>
      </c>
      <c r="H69" s="87"/>
      <c r="I69" s="87"/>
      <c r="J69" s="87"/>
      <c r="K69" s="57" t="str">
        <f t="shared" si="1"/>
        <v/>
      </c>
      <c r="L69" s="58" t="str">
        <f t="shared" ca="1" si="2"/>
        <v/>
      </c>
      <c r="M69" s="47" t="str">
        <f>IF(H69="","",VLOOKUP(MONTH(H69),'C-A'!$K$6:$L$17,2,FALSE))</f>
        <v/>
      </c>
      <c r="S69" s="47">
        <f t="shared" si="3"/>
        <v>6.3999999999999916E-5</v>
      </c>
      <c r="T69" s="52" t="str">
        <f t="shared" ca="1" si="4"/>
        <v/>
      </c>
    </row>
    <row r="70" spans="2:20" ht="30" customHeight="1" x14ac:dyDescent="0.25">
      <c r="B70" s="52" t="str">
        <f t="shared" ca="1" si="5"/>
        <v/>
      </c>
      <c r="C70" s="88"/>
      <c r="D70" s="88" t="str">
        <f>IF(C70="","",VLOOKUP(C70,CAD_FUNC!$C$6:$E$106,2,FALSE))</f>
        <v/>
      </c>
      <c r="E70" s="88" t="str">
        <f>IF(C70="","",VLOOKUP(C70,CAD_FUNC!$C$6:$E$106,3,FALSE))</f>
        <v/>
      </c>
      <c r="F70" s="88"/>
      <c r="G70" s="88" t="str">
        <f>IF(F70="","",VLOOKUP(F70,PCMSO!$C$6:$F$607,4,FALSE))</f>
        <v/>
      </c>
      <c r="H70" s="87"/>
      <c r="I70" s="87"/>
      <c r="J70" s="87"/>
      <c r="K70" s="57" t="str">
        <f t="shared" si="1"/>
        <v/>
      </c>
      <c r="L70" s="58" t="str">
        <f t="shared" ca="1" si="2"/>
        <v/>
      </c>
      <c r="M70" s="47" t="str">
        <f>IF(H70="","",VLOOKUP(MONTH(H70),'C-A'!$K$6:$L$17,2,FALSE))</f>
        <v/>
      </c>
      <c r="S70" s="47">
        <f t="shared" si="3"/>
        <v>6.4999999999999913E-5</v>
      </c>
      <c r="T70" s="52" t="str">
        <f t="shared" ca="1" si="4"/>
        <v/>
      </c>
    </row>
    <row r="71" spans="2:20" ht="30" customHeight="1" x14ac:dyDescent="0.25">
      <c r="B71" s="52" t="str">
        <f t="shared" ca="1" si="5"/>
        <v/>
      </c>
      <c r="C71" s="88"/>
      <c r="D71" s="88" t="str">
        <f>IF(C71="","",VLOOKUP(C71,CAD_FUNC!$C$6:$E$106,2,FALSE))</f>
        <v/>
      </c>
      <c r="E71" s="88" t="str">
        <f>IF(C71="","",VLOOKUP(C71,CAD_FUNC!$C$6:$E$106,3,FALSE))</f>
        <v/>
      </c>
      <c r="F71" s="88"/>
      <c r="G71" s="88" t="str">
        <f>IF(F71="","",VLOOKUP(F71,PCMSO!$C$6:$F$607,4,FALSE))</f>
        <v/>
      </c>
      <c r="H71" s="87"/>
      <c r="I71" s="87"/>
      <c r="J71" s="87"/>
      <c r="K71" s="57" t="str">
        <f t="shared" ref="K71:K134" si="6">IF(G71="","",VLOOKUP(G71,$O$6:$P$12,2,FALSE)+H71)</f>
        <v/>
      </c>
      <c r="L71" s="58" t="str">
        <f t="shared" ref="L71:L134" ca="1" si="7">IF(K71="","",IF(K71-TODAY()&lt;0,"Vencido",IF(K71-TODAY()=0,"Realizar hoje","Realizar em "&amp;K71-TODAY()&amp;" dias")))</f>
        <v/>
      </c>
      <c r="M71" s="47" t="str">
        <f>IF(H71="","",VLOOKUP(MONTH(H71),'C-A'!$K$6:$L$17,2,FALSE))</f>
        <v/>
      </c>
      <c r="S71" s="47">
        <f t="shared" si="3"/>
        <v>6.599999999999991E-5</v>
      </c>
      <c r="T71" s="52" t="str">
        <f t="shared" ca="1" si="4"/>
        <v/>
      </c>
    </row>
    <row r="72" spans="2:20" ht="30" customHeight="1" x14ac:dyDescent="0.25">
      <c r="B72" s="52" t="str">
        <f t="shared" ca="1" si="5"/>
        <v/>
      </c>
      <c r="C72" s="88"/>
      <c r="D72" s="88" t="str">
        <f>IF(C72="","",VLOOKUP(C72,CAD_FUNC!$C$6:$E$106,2,FALSE))</f>
        <v/>
      </c>
      <c r="E72" s="88" t="str">
        <f>IF(C72="","",VLOOKUP(C72,CAD_FUNC!$C$6:$E$106,3,FALSE))</f>
        <v/>
      </c>
      <c r="F72" s="88"/>
      <c r="G72" s="88" t="str">
        <f>IF(F72="","",VLOOKUP(F72,PCMSO!$C$6:$F$607,4,FALSE))</f>
        <v/>
      </c>
      <c r="H72" s="87"/>
      <c r="I72" s="87"/>
      <c r="J72" s="87"/>
      <c r="K72" s="57" t="str">
        <f t="shared" si="6"/>
        <v/>
      </c>
      <c r="L72" s="58" t="str">
        <f t="shared" ca="1" si="7"/>
        <v/>
      </c>
      <c r="M72" s="47" t="str">
        <f>IF(H72="","",VLOOKUP(MONTH(H72),'C-A'!$K$6:$L$17,2,FALSE))</f>
        <v/>
      </c>
      <c r="S72" s="47">
        <f t="shared" ref="S72:S135" si="8">S71+$S$6</f>
        <v>6.6999999999999907E-5</v>
      </c>
      <c r="T72" s="52" t="str">
        <f t="shared" ref="T72:T135" ca="1" si="9">IF(L72="Vencido","",K72)</f>
        <v/>
      </c>
    </row>
    <row r="73" spans="2:20" ht="30" customHeight="1" x14ac:dyDescent="0.25">
      <c r="B73" s="52" t="str">
        <f t="shared" ca="1" si="5"/>
        <v/>
      </c>
      <c r="C73" s="88"/>
      <c r="D73" s="88" t="str">
        <f>IF(C73="","",VLOOKUP(C73,CAD_FUNC!$C$6:$E$106,2,FALSE))</f>
        <v/>
      </c>
      <c r="E73" s="88" t="str">
        <f>IF(C73="","",VLOOKUP(C73,CAD_FUNC!$C$6:$E$106,3,FALSE))</f>
        <v/>
      </c>
      <c r="F73" s="88"/>
      <c r="G73" s="88" t="str">
        <f>IF(F73="","",VLOOKUP(F73,PCMSO!$C$6:$F$607,4,FALSE))</f>
        <v/>
      </c>
      <c r="H73" s="87"/>
      <c r="I73" s="87"/>
      <c r="J73" s="87"/>
      <c r="K73" s="57" t="str">
        <f t="shared" si="6"/>
        <v/>
      </c>
      <c r="L73" s="58" t="str">
        <f t="shared" ca="1" si="7"/>
        <v/>
      </c>
      <c r="M73" s="47" t="str">
        <f>IF(H73="","",VLOOKUP(MONTH(H73),'C-A'!$K$6:$L$17,2,FALSE))</f>
        <v/>
      </c>
      <c r="S73" s="47">
        <f t="shared" si="8"/>
        <v>6.7999999999999905E-5</v>
      </c>
      <c r="T73" s="52" t="str">
        <f t="shared" ca="1" si="9"/>
        <v/>
      </c>
    </row>
    <row r="74" spans="2:20" ht="30" customHeight="1" x14ac:dyDescent="0.25">
      <c r="B74" s="52" t="str">
        <f t="shared" ca="1" si="5"/>
        <v/>
      </c>
      <c r="C74" s="88"/>
      <c r="D74" s="88" t="str">
        <f>IF(C74="","",VLOOKUP(C74,CAD_FUNC!$C$6:$E$106,2,FALSE))</f>
        <v/>
      </c>
      <c r="E74" s="88" t="str">
        <f>IF(C74="","",VLOOKUP(C74,CAD_FUNC!$C$6:$E$106,3,FALSE))</f>
        <v/>
      </c>
      <c r="F74" s="88"/>
      <c r="G74" s="88" t="str">
        <f>IF(F74="","",VLOOKUP(F74,PCMSO!$C$6:$F$607,4,FALSE))</f>
        <v/>
      </c>
      <c r="H74" s="87"/>
      <c r="I74" s="87"/>
      <c r="J74" s="87"/>
      <c r="K74" s="57" t="str">
        <f t="shared" si="6"/>
        <v/>
      </c>
      <c r="L74" s="58" t="str">
        <f t="shared" ca="1" si="7"/>
        <v/>
      </c>
      <c r="M74" s="47" t="str">
        <f>IF(H74="","",VLOOKUP(MONTH(H74),'C-A'!$K$6:$L$17,2,FALSE))</f>
        <v/>
      </c>
      <c r="S74" s="47">
        <f t="shared" si="8"/>
        <v>6.8999999999999902E-5</v>
      </c>
      <c r="T74" s="52" t="str">
        <f t="shared" ca="1" si="9"/>
        <v/>
      </c>
    </row>
    <row r="75" spans="2:20" ht="30" customHeight="1" x14ac:dyDescent="0.25">
      <c r="B75" s="52" t="str">
        <f t="shared" ca="1" si="5"/>
        <v/>
      </c>
      <c r="C75" s="88"/>
      <c r="D75" s="88" t="str">
        <f>IF(C75="","",VLOOKUP(C75,CAD_FUNC!$C$6:$E$106,2,FALSE))</f>
        <v/>
      </c>
      <c r="E75" s="88" t="str">
        <f>IF(C75="","",VLOOKUP(C75,CAD_FUNC!$C$6:$E$106,3,FALSE))</f>
        <v/>
      </c>
      <c r="F75" s="88"/>
      <c r="G75" s="88" t="str">
        <f>IF(F75="","",VLOOKUP(F75,PCMSO!$C$6:$F$607,4,FALSE))</f>
        <v/>
      </c>
      <c r="H75" s="87"/>
      <c r="I75" s="87"/>
      <c r="J75" s="87"/>
      <c r="K75" s="57" t="str">
        <f t="shared" si="6"/>
        <v/>
      </c>
      <c r="L75" s="58" t="str">
        <f t="shared" ca="1" si="7"/>
        <v/>
      </c>
      <c r="M75" s="47" t="str">
        <f>IF(H75="","",VLOOKUP(MONTH(H75),'C-A'!$K$6:$L$17,2,FALSE))</f>
        <v/>
      </c>
      <c r="S75" s="47">
        <f t="shared" si="8"/>
        <v>6.9999999999999899E-5</v>
      </c>
      <c r="T75" s="52" t="str">
        <f t="shared" ca="1" si="9"/>
        <v/>
      </c>
    </row>
    <row r="76" spans="2:20" ht="30" customHeight="1" x14ac:dyDescent="0.25">
      <c r="B76" s="52" t="str">
        <f t="shared" ca="1" si="5"/>
        <v/>
      </c>
      <c r="C76" s="88"/>
      <c r="D76" s="88" t="str">
        <f>IF(C76="","",VLOOKUP(C76,CAD_FUNC!$C$6:$E$106,2,FALSE))</f>
        <v/>
      </c>
      <c r="E76" s="88" t="str">
        <f>IF(C76="","",VLOOKUP(C76,CAD_FUNC!$C$6:$E$106,3,FALSE))</f>
        <v/>
      </c>
      <c r="F76" s="88"/>
      <c r="G76" s="88" t="str">
        <f>IF(F76="","",VLOOKUP(F76,PCMSO!$C$6:$F$607,4,FALSE))</f>
        <v/>
      </c>
      <c r="H76" s="87"/>
      <c r="I76" s="87"/>
      <c r="J76" s="87"/>
      <c r="K76" s="57" t="str">
        <f t="shared" si="6"/>
        <v/>
      </c>
      <c r="L76" s="58" t="str">
        <f t="shared" ca="1" si="7"/>
        <v/>
      </c>
      <c r="M76" s="47" t="str">
        <f>IF(H76="","",VLOOKUP(MONTH(H76),'C-A'!$K$6:$L$17,2,FALSE))</f>
        <v/>
      </c>
      <c r="S76" s="47">
        <f t="shared" si="8"/>
        <v>7.0999999999999896E-5</v>
      </c>
      <c r="T76" s="52" t="str">
        <f t="shared" ca="1" si="9"/>
        <v/>
      </c>
    </row>
    <row r="77" spans="2:20" ht="30" customHeight="1" x14ac:dyDescent="0.25">
      <c r="B77" s="52" t="str">
        <f t="shared" ca="1" si="5"/>
        <v/>
      </c>
      <c r="C77" s="88"/>
      <c r="D77" s="88" t="str">
        <f>IF(C77="","",VLOOKUP(C77,CAD_FUNC!$C$6:$E$106,2,FALSE))</f>
        <v/>
      </c>
      <c r="E77" s="88" t="str">
        <f>IF(C77="","",VLOOKUP(C77,CAD_FUNC!$C$6:$E$106,3,FALSE))</f>
        <v/>
      </c>
      <c r="F77" s="88"/>
      <c r="G77" s="88" t="str">
        <f>IF(F77="","",VLOOKUP(F77,PCMSO!$C$6:$F$607,4,FALSE))</f>
        <v/>
      </c>
      <c r="H77" s="87"/>
      <c r="I77" s="87"/>
      <c r="J77" s="87"/>
      <c r="K77" s="57" t="str">
        <f t="shared" si="6"/>
        <v/>
      </c>
      <c r="L77" s="58" t="str">
        <f t="shared" ca="1" si="7"/>
        <v/>
      </c>
      <c r="M77" s="47" t="str">
        <f>IF(H77="","",VLOOKUP(MONTH(H77),'C-A'!$K$6:$L$17,2,FALSE))</f>
        <v/>
      </c>
      <c r="S77" s="47">
        <f t="shared" si="8"/>
        <v>7.1999999999999893E-5</v>
      </c>
      <c r="T77" s="52" t="str">
        <f t="shared" ca="1" si="9"/>
        <v/>
      </c>
    </row>
    <row r="78" spans="2:20" ht="30" customHeight="1" x14ac:dyDescent="0.25">
      <c r="B78" s="52" t="str">
        <f t="shared" ca="1" si="5"/>
        <v/>
      </c>
      <c r="C78" s="88"/>
      <c r="D78" s="88" t="str">
        <f>IF(C78="","",VLOOKUP(C78,CAD_FUNC!$C$6:$E$106,2,FALSE))</f>
        <v/>
      </c>
      <c r="E78" s="88" t="str">
        <f>IF(C78="","",VLOOKUP(C78,CAD_FUNC!$C$6:$E$106,3,FALSE))</f>
        <v/>
      </c>
      <c r="F78" s="88"/>
      <c r="G78" s="88" t="str">
        <f>IF(F78="","",VLOOKUP(F78,PCMSO!$C$6:$F$607,4,FALSE))</f>
        <v/>
      </c>
      <c r="H78" s="87"/>
      <c r="I78" s="87"/>
      <c r="J78" s="87"/>
      <c r="K78" s="57" t="str">
        <f t="shared" si="6"/>
        <v/>
      </c>
      <c r="L78" s="58" t="str">
        <f t="shared" ca="1" si="7"/>
        <v/>
      </c>
      <c r="M78" s="47" t="str">
        <f>IF(H78="","",VLOOKUP(MONTH(H78),'C-A'!$K$6:$L$17,2,FALSE))</f>
        <v/>
      </c>
      <c r="S78" s="47">
        <f t="shared" si="8"/>
        <v>7.2999999999999891E-5</v>
      </c>
      <c r="T78" s="52" t="str">
        <f t="shared" ca="1" si="9"/>
        <v/>
      </c>
    </row>
    <row r="79" spans="2:20" ht="30" customHeight="1" x14ac:dyDescent="0.25">
      <c r="B79" s="52" t="str">
        <f t="shared" ca="1" si="5"/>
        <v/>
      </c>
      <c r="C79" s="88"/>
      <c r="D79" s="88" t="str">
        <f>IF(C79="","",VLOOKUP(C79,CAD_FUNC!$C$6:$E$106,2,FALSE))</f>
        <v/>
      </c>
      <c r="E79" s="88" t="str">
        <f>IF(C79="","",VLOOKUP(C79,CAD_FUNC!$C$6:$E$106,3,FALSE))</f>
        <v/>
      </c>
      <c r="F79" s="88"/>
      <c r="G79" s="88" t="str">
        <f>IF(F79="","",VLOOKUP(F79,PCMSO!$C$6:$F$607,4,FALSE))</f>
        <v/>
      </c>
      <c r="H79" s="87"/>
      <c r="I79" s="87"/>
      <c r="J79" s="87"/>
      <c r="K79" s="57" t="str">
        <f t="shared" si="6"/>
        <v/>
      </c>
      <c r="L79" s="58" t="str">
        <f t="shared" ca="1" si="7"/>
        <v/>
      </c>
      <c r="M79" s="47" t="str">
        <f>IF(H79="","",VLOOKUP(MONTH(H79),'C-A'!$K$6:$L$17,2,FALSE))</f>
        <v/>
      </c>
      <c r="S79" s="47">
        <f t="shared" si="8"/>
        <v>7.3999999999999888E-5</v>
      </c>
      <c r="T79" s="52" t="str">
        <f t="shared" ca="1" si="9"/>
        <v/>
      </c>
    </row>
    <row r="80" spans="2:20" ht="30" customHeight="1" x14ac:dyDescent="0.25">
      <c r="B80" s="52" t="str">
        <f t="shared" ca="1" si="5"/>
        <v/>
      </c>
      <c r="C80" s="88"/>
      <c r="D80" s="88" t="str">
        <f>IF(C80="","",VLOOKUP(C80,CAD_FUNC!$C$6:$E$106,2,FALSE))</f>
        <v/>
      </c>
      <c r="E80" s="88" t="str">
        <f>IF(C80="","",VLOOKUP(C80,CAD_FUNC!$C$6:$E$106,3,FALSE))</f>
        <v/>
      </c>
      <c r="F80" s="88"/>
      <c r="G80" s="88" t="str">
        <f>IF(F80="","",VLOOKUP(F80,PCMSO!$C$6:$F$607,4,FALSE))</f>
        <v/>
      </c>
      <c r="H80" s="87"/>
      <c r="I80" s="87"/>
      <c r="J80" s="87"/>
      <c r="K80" s="57" t="str">
        <f t="shared" si="6"/>
        <v/>
      </c>
      <c r="L80" s="58" t="str">
        <f t="shared" ca="1" si="7"/>
        <v/>
      </c>
      <c r="M80" s="47" t="str">
        <f>IF(H80="","",VLOOKUP(MONTH(H80),'C-A'!$K$6:$L$17,2,FALSE))</f>
        <v/>
      </c>
      <c r="S80" s="47">
        <f t="shared" si="8"/>
        <v>7.4999999999999885E-5</v>
      </c>
      <c r="T80" s="52" t="str">
        <f t="shared" ca="1" si="9"/>
        <v/>
      </c>
    </row>
    <row r="81" spans="2:20" ht="30" customHeight="1" x14ac:dyDescent="0.25">
      <c r="B81" s="52" t="str">
        <f t="shared" ca="1" si="5"/>
        <v/>
      </c>
      <c r="C81" s="88"/>
      <c r="D81" s="88" t="str">
        <f>IF(C81="","",VLOOKUP(C81,CAD_FUNC!$C$6:$E$106,2,FALSE))</f>
        <v/>
      </c>
      <c r="E81" s="88" t="str">
        <f>IF(C81="","",VLOOKUP(C81,CAD_FUNC!$C$6:$E$106,3,FALSE))</f>
        <v/>
      </c>
      <c r="F81" s="88"/>
      <c r="G81" s="88" t="str">
        <f>IF(F81="","",VLOOKUP(F81,PCMSO!$C$6:$F$607,4,FALSE))</f>
        <v/>
      </c>
      <c r="H81" s="87"/>
      <c r="I81" s="87"/>
      <c r="J81" s="87"/>
      <c r="K81" s="57" t="str">
        <f t="shared" si="6"/>
        <v/>
      </c>
      <c r="L81" s="58" t="str">
        <f t="shared" ca="1" si="7"/>
        <v/>
      </c>
      <c r="M81" s="47" t="str">
        <f>IF(H81="","",VLOOKUP(MONTH(H81),'C-A'!$K$6:$L$17,2,FALSE))</f>
        <v/>
      </c>
      <c r="S81" s="47">
        <f t="shared" si="8"/>
        <v>7.5999999999999882E-5</v>
      </c>
      <c r="T81" s="52" t="str">
        <f t="shared" ca="1" si="9"/>
        <v/>
      </c>
    </row>
    <row r="82" spans="2:20" ht="30" customHeight="1" x14ac:dyDescent="0.25">
      <c r="B82" s="52" t="str">
        <f t="shared" ca="1" si="5"/>
        <v/>
      </c>
      <c r="C82" s="88"/>
      <c r="D82" s="88" t="str">
        <f>IF(C82="","",VLOOKUP(C82,CAD_FUNC!$C$6:$E$106,2,FALSE))</f>
        <v/>
      </c>
      <c r="E82" s="88" t="str">
        <f>IF(C82="","",VLOOKUP(C82,CAD_FUNC!$C$6:$E$106,3,FALSE))</f>
        <v/>
      </c>
      <c r="F82" s="88"/>
      <c r="G82" s="88" t="str">
        <f>IF(F82="","",VLOOKUP(F82,PCMSO!$C$6:$F$607,4,FALSE))</f>
        <v/>
      </c>
      <c r="H82" s="87"/>
      <c r="I82" s="87"/>
      <c r="J82" s="87"/>
      <c r="K82" s="57" t="str">
        <f t="shared" si="6"/>
        <v/>
      </c>
      <c r="L82" s="58" t="str">
        <f t="shared" ca="1" si="7"/>
        <v/>
      </c>
      <c r="M82" s="47" t="str">
        <f>IF(H82="","",VLOOKUP(MONTH(H82),'C-A'!$K$6:$L$17,2,FALSE))</f>
        <v/>
      </c>
      <c r="S82" s="47">
        <f t="shared" si="8"/>
        <v>7.6999999999999879E-5</v>
      </c>
      <c r="T82" s="52" t="str">
        <f t="shared" ca="1" si="9"/>
        <v/>
      </c>
    </row>
    <row r="83" spans="2:20" ht="30" customHeight="1" x14ac:dyDescent="0.25">
      <c r="B83" s="52" t="str">
        <f t="shared" ca="1" si="5"/>
        <v/>
      </c>
      <c r="C83" s="88"/>
      <c r="D83" s="88" t="str">
        <f>IF(C83="","",VLOOKUP(C83,CAD_FUNC!$C$6:$E$106,2,FALSE))</f>
        <v/>
      </c>
      <c r="E83" s="88" t="str">
        <f>IF(C83="","",VLOOKUP(C83,CAD_FUNC!$C$6:$E$106,3,FALSE))</f>
        <v/>
      </c>
      <c r="F83" s="88"/>
      <c r="G83" s="88" t="str">
        <f>IF(F83="","",VLOOKUP(F83,PCMSO!$C$6:$F$607,4,FALSE))</f>
        <v/>
      </c>
      <c r="H83" s="87"/>
      <c r="I83" s="87"/>
      <c r="J83" s="87"/>
      <c r="K83" s="57" t="str">
        <f t="shared" si="6"/>
        <v/>
      </c>
      <c r="L83" s="58" t="str">
        <f t="shared" ca="1" si="7"/>
        <v/>
      </c>
      <c r="M83" s="47" t="str">
        <f>IF(H83="","",VLOOKUP(MONTH(H83),'C-A'!$K$6:$L$17,2,FALSE))</f>
        <v/>
      </c>
      <c r="S83" s="47">
        <f t="shared" si="8"/>
        <v>7.7999999999999877E-5</v>
      </c>
      <c r="T83" s="52" t="str">
        <f t="shared" ca="1" si="9"/>
        <v/>
      </c>
    </row>
    <row r="84" spans="2:20" ht="30" customHeight="1" x14ac:dyDescent="0.25">
      <c r="B84" s="52" t="str">
        <f t="shared" ca="1" si="5"/>
        <v/>
      </c>
      <c r="C84" s="88"/>
      <c r="D84" s="88" t="str">
        <f>IF(C84="","",VLOOKUP(C84,CAD_FUNC!$C$6:$E$106,2,FALSE))</f>
        <v/>
      </c>
      <c r="E84" s="88" t="str">
        <f>IF(C84="","",VLOOKUP(C84,CAD_FUNC!$C$6:$E$106,3,FALSE))</f>
        <v/>
      </c>
      <c r="F84" s="88"/>
      <c r="G84" s="88" t="str">
        <f>IF(F84="","",VLOOKUP(F84,PCMSO!$C$6:$F$607,4,FALSE))</f>
        <v/>
      </c>
      <c r="H84" s="87"/>
      <c r="I84" s="87"/>
      <c r="J84" s="87"/>
      <c r="K84" s="57" t="str">
        <f t="shared" si="6"/>
        <v/>
      </c>
      <c r="L84" s="58" t="str">
        <f t="shared" ca="1" si="7"/>
        <v/>
      </c>
      <c r="M84" s="47" t="str">
        <f>IF(H84="","",VLOOKUP(MONTH(H84),'C-A'!$K$6:$L$17,2,FALSE))</f>
        <v/>
      </c>
      <c r="S84" s="47">
        <f t="shared" si="8"/>
        <v>7.8999999999999874E-5</v>
      </c>
      <c r="T84" s="52" t="str">
        <f t="shared" ca="1" si="9"/>
        <v/>
      </c>
    </row>
    <row r="85" spans="2:20" ht="30" customHeight="1" x14ac:dyDescent="0.25">
      <c r="B85" s="52" t="str">
        <f t="shared" ca="1" si="5"/>
        <v/>
      </c>
      <c r="C85" s="88"/>
      <c r="D85" s="88" t="str">
        <f>IF(C85="","",VLOOKUP(C85,CAD_FUNC!$C$6:$E$106,2,FALSE))</f>
        <v/>
      </c>
      <c r="E85" s="88" t="str">
        <f>IF(C85="","",VLOOKUP(C85,CAD_FUNC!$C$6:$E$106,3,FALSE))</f>
        <v/>
      </c>
      <c r="F85" s="88"/>
      <c r="G85" s="88" t="str">
        <f>IF(F85="","",VLOOKUP(F85,PCMSO!$C$6:$F$607,4,FALSE))</f>
        <v/>
      </c>
      <c r="H85" s="87"/>
      <c r="I85" s="87"/>
      <c r="J85" s="87"/>
      <c r="K85" s="57" t="str">
        <f t="shared" si="6"/>
        <v/>
      </c>
      <c r="L85" s="58" t="str">
        <f t="shared" ca="1" si="7"/>
        <v/>
      </c>
      <c r="M85" s="47" t="str">
        <f>IF(H85="","",VLOOKUP(MONTH(H85),'C-A'!$K$6:$L$17,2,FALSE))</f>
        <v/>
      </c>
      <c r="S85" s="47">
        <f t="shared" si="8"/>
        <v>7.9999999999999871E-5</v>
      </c>
      <c r="T85" s="52" t="str">
        <f t="shared" ca="1" si="9"/>
        <v/>
      </c>
    </row>
    <row r="86" spans="2:20" ht="30" customHeight="1" x14ac:dyDescent="0.25">
      <c r="B86" s="52" t="str">
        <f t="shared" ca="1" si="5"/>
        <v/>
      </c>
      <c r="C86" s="88"/>
      <c r="D86" s="88" t="str">
        <f>IF(C86="","",VLOOKUP(C86,CAD_FUNC!$C$6:$E$106,2,FALSE))</f>
        <v/>
      </c>
      <c r="E86" s="88" t="str">
        <f>IF(C86="","",VLOOKUP(C86,CAD_FUNC!$C$6:$E$106,3,FALSE))</f>
        <v/>
      </c>
      <c r="F86" s="88"/>
      <c r="G86" s="88" t="str">
        <f>IF(F86="","",VLOOKUP(F86,PCMSO!$C$6:$F$607,4,FALSE))</f>
        <v/>
      </c>
      <c r="H86" s="87"/>
      <c r="I86" s="87"/>
      <c r="J86" s="87"/>
      <c r="K86" s="57" t="str">
        <f t="shared" si="6"/>
        <v/>
      </c>
      <c r="L86" s="58" t="str">
        <f t="shared" ca="1" si="7"/>
        <v/>
      </c>
      <c r="M86" s="47" t="str">
        <f>IF(H86="","",VLOOKUP(MONTH(H86),'C-A'!$K$6:$L$17,2,FALSE))</f>
        <v/>
      </c>
      <c r="S86" s="47">
        <f t="shared" si="8"/>
        <v>8.0999999999999868E-5</v>
      </c>
      <c r="T86" s="52" t="str">
        <f t="shared" ca="1" si="9"/>
        <v/>
      </c>
    </row>
    <row r="87" spans="2:20" ht="30" customHeight="1" x14ac:dyDescent="0.25">
      <c r="B87" s="52" t="str">
        <f t="shared" ca="1" si="5"/>
        <v/>
      </c>
      <c r="C87" s="88"/>
      <c r="D87" s="88" t="str">
        <f>IF(C87="","",VLOOKUP(C87,CAD_FUNC!$C$6:$E$106,2,FALSE))</f>
        <v/>
      </c>
      <c r="E87" s="88" t="str">
        <f>IF(C87="","",VLOOKUP(C87,CAD_FUNC!$C$6:$E$106,3,FALSE))</f>
        <v/>
      </c>
      <c r="F87" s="88"/>
      <c r="G87" s="88" t="str">
        <f>IF(F87="","",VLOOKUP(F87,PCMSO!$C$6:$F$607,4,FALSE))</f>
        <v/>
      </c>
      <c r="H87" s="87"/>
      <c r="I87" s="87"/>
      <c r="J87" s="87"/>
      <c r="K87" s="57" t="str">
        <f t="shared" si="6"/>
        <v/>
      </c>
      <c r="L87" s="58" t="str">
        <f t="shared" ca="1" si="7"/>
        <v/>
      </c>
      <c r="M87" s="47" t="str">
        <f>IF(H87="","",VLOOKUP(MONTH(H87),'C-A'!$K$6:$L$17,2,FALSE))</f>
        <v/>
      </c>
      <c r="S87" s="47">
        <f t="shared" si="8"/>
        <v>8.1999999999999865E-5</v>
      </c>
      <c r="T87" s="52" t="str">
        <f t="shared" ca="1" si="9"/>
        <v/>
      </c>
    </row>
    <row r="88" spans="2:20" ht="30" customHeight="1" x14ac:dyDescent="0.25">
      <c r="B88" s="52" t="str">
        <f t="shared" ca="1" si="5"/>
        <v/>
      </c>
      <c r="C88" s="88"/>
      <c r="D88" s="88" t="str">
        <f>IF(C88="","",VLOOKUP(C88,CAD_FUNC!$C$6:$E$106,2,FALSE))</f>
        <v/>
      </c>
      <c r="E88" s="88" t="str">
        <f>IF(C88="","",VLOOKUP(C88,CAD_FUNC!$C$6:$E$106,3,FALSE))</f>
        <v/>
      </c>
      <c r="F88" s="88"/>
      <c r="G88" s="88" t="str">
        <f>IF(F88="","",VLOOKUP(F88,PCMSO!$C$6:$F$607,4,FALSE))</f>
        <v/>
      </c>
      <c r="H88" s="87"/>
      <c r="I88" s="87"/>
      <c r="J88" s="87"/>
      <c r="K88" s="57" t="str">
        <f t="shared" si="6"/>
        <v/>
      </c>
      <c r="L88" s="58" t="str">
        <f t="shared" ca="1" si="7"/>
        <v/>
      </c>
      <c r="M88" s="47" t="str">
        <f>IF(H88="","",VLOOKUP(MONTH(H88),'C-A'!$K$6:$L$17,2,FALSE))</f>
        <v/>
      </c>
      <c r="S88" s="47">
        <f t="shared" si="8"/>
        <v>8.2999999999999863E-5</v>
      </c>
      <c r="T88" s="52" t="str">
        <f t="shared" ca="1" si="9"/>
        <v/>
      </c>
    </row>
    <row r="89" spans="2:20" ht="30" customHeight="1" x14ac:dyDescent="0.25">
      <c r="B89" s="52" t="str">
        <f t="shared" ca="1" si="5"/>
        <v/>
      </c>
      <c r="C89" s="88"/>
      <c r="D89" s="88" t="str">
        <f>IF(C89="","",VLOOKUP(C89,CAD_FUNC!$C$6:$E$106,2,FALSE))</f>
        <v/>
      </c>
      <c r="E89" s="88" t="str">
        <f>IF(C89="","",VLOOKUP(C89,CAD_FUNC!$C$6:$E$106,3,FALSE))</f>
        <v/>
      </c>
      <c r="F89" s="88"/>
      <c r="G89" s="88" t="str">
        <f>IF(F89="","",VLOOKUP(F89,PCMSO!$C$6:$F$607,4,FALSE))</f>
        <v/>
      </c>
      <c r="H89" s="87"/>
      <c r="I89" s="87"/>
      <c r="J89" s="87"/>
      <c r="K89" s="57" t="str">
        <f t="shared" si="6"/>
        <v/>
      </c>
      <c r="L89" s="58" t="str">
        <f t="shared" ca="1" si="7"/>
        <v/>
      </c>
      <c r="M89" s="47" t="str">
        <f>IF(H89="","",VLOOKUP(MONTH(H89),'C-A'!$K$6:$L$17,2,FALSE))</f>
        <v/>
      </c>
      <c r="S89" s="47">
        <f t="shared" si="8"/>
        <v>8.399999999999986E-5</v>
      </c>
      <c r="T89" s="52" t="str">
        <f t="shared" ca="1" si="9"/>
        <v/>
      </c>
    </row>
    <row r="90" spans="2:20" ht="30" customHeight="1" x14ac:dyDescent="0.25">
      <c r="B90" s="52" t="str">
        <f t="shared" ca="1" si="5"/>
        <v/>
      </c>
      <c r="C90" s="88"/>
      <c r="D90" s="88" t="str">
        <f>IF(C90="","",VLOOKUP(C90,CAD_FUNC!$C$6:$E$106,2,FALSE))</f>
        <v/>
      </c>
      <c r="E90" s="88" t="str">
        <f>IF(C90="","",VLOOKUP(C90,CAD_FUNC!$C$6:$E$106,3,FALSE))</f>
        <v/>
      </c>
      <c r="F90" s="88"/>
      <c r="G90" s="88" t="str">
        <f>IF(F90="","",VLOOKUP(F90,PCMSO!$C$6:$F$607,4,FALSE))</f>
        <v/>
      </c>
      <c r="H90" s="87"/>
      <c r="I90" s="87"/>
      <c r="J90" s="87"/>
      <c r="K90" s="57" t="str">
        <f t="shared" si="6"/>
        <v/>
      </c>
      <c r="L90" s="58" t="str">
        <f t="shared" ca="1" si="7"/>
        <v/>
      </c>
      <c r="M90" s="47" t="str">
        <f>IF(H90="","",VLOOKUP(MONTH(H90),'C-A'!$K$6:$L$17,2,FALSE))</f>
        <v/>
      </c>
      <c r="S90" s="47">
        <f t="shared" si="8"/>
        <v>8.4999999999999857E-5</v>
      </c>
      <c r="T90" s="52" t="str">
        <f t="shared" ca="1" si="9"/>
        <v/>
      </c>
    </row>
    <row r="91" spans="2:20" ht="30" customHeight="1" x14ac:dyDescent="0.25">
      <c r="B91" s="52" t="str">
        <f t="shared" ca="1" si="5"/>
        <v/>
      </c>
      <c r="C91" s="88"/>
      <c r="D91" s="88" t="str">
        <f>IF(C91="","",VLOOKUP(C91,CAD_FUNC!$C$6:$E$106,2,FALSE))</f>
        <v/>
      </c>
      <c r="E91" s="88" t="str">
        <f>IF(C91="","",VLOOKUP(C91,CAD_FUNC!$C$6:$E$106,3,FALSE))</f>
        <v/>
      </c>
      <c r="F91" s="88"/>
      <c r="G91" s="88" t="str">
        <f>IF(F91="","",VLOOKUP(F91,PCMSO!$C$6:$F$607,4,FALSE))</f>
        <v/>
      </c>
      <c r="H91" s="87"/>
      <c r="I91" s="87"/>
      <c r="J91" s="87"/>
      <c r="K91" s="57" t="str">
        <f t="shared" si="6"/>
        <v/>
      </c>
      <c r="L91" s="58" t="str">
        <f t="shared" ca="1" si="7"/>
        <v/>
      </c>
      <c r="M91" s="47" t="str">
        <f>IF(H91="","",VLOOKUP(MONTH(H91),'C-A'!$K$6:$L$17,2,FALSE))</f>
        <v/>
      </c>
      <c r="S91" s="47">
        <f t="shared" si="8"/>
        <v>8.5999999999999854E-5</v>
      </c>
      <c r="T91" s="52" t="str">
        <f t="shared" ca="1" si="9"/>
        <v/>
      </c>
    </row>
    <row r="92" spans="2:20" ht="30" customHeight="1" x14ac:dyDescent="0.25">
      <c r="B92" s="52" t="str">
        <f t="shared" ca="1" si="5"/>
        <v/>
      </c>
      <c r="C92" s="88"/>
      <c r="D92" s="88" t="str">
        <f>IF(C92="","",VLOOKUP(C92,CAD_FUNC!$C$6:$E$106,2,FALSE))</f>
        <v/>
      </c>
      <c r="E92" s="88" t="str">
        <f>IF(C92="","",VLOOKUP(C92,CAD_FUNC!$C$6:$E$106,3,FALSE))</f>
        <v/>
      </c>
      <c r="F92" s="88"/>
      <c r="G92" s="88" t="str">
        <f>IF(F92="","",VLOOKUP(F92,PCMSO!$C$6:$F$607,4,FALSE))</f>
        <v/>
      </c>
      <c r="H92" s="87"/>
      <c r="I92" s="87"/>
      <c r="J92" s="87"/>
      <c r="K92" s="57" t="str">
        <f t="shared" si="6"/>
        <v/>
      </c>
      <c r="L92" s="58" t="str">
        <f t="shared" ca="1" si="7"/>
        <v/>
      </c>
      <c r="M92" s="47" t="str">
        <f>IF(H92="","",VLOOKUP(MONTH(H92),'C-A'!$K$6:$L$17,2,FALSE))</f>
        <v/>
      </c>
      <c r="S92" s="47">
        <f t="shared" si="8"/>
        <v>8.6999999999999851E-5</v>
      </c>
      <c r="T92" s="52" t="str">
        <f t="shared" ca="1" si="9"/>
        <v/>
      </c>
    </row>
    <row r="93" spans="2:20" ht="30" customHeight="1" x14ac:dyDescent="0.25">
      <c r="B93" s="52" t="str">
        <f t="shared" ca="1" si="5"/>
        <v/>
      </c>
      <c r="C93" s="88"/>
      <c r="D93" s="88" t="str">
        <f>IF(C93="","",VLOOKUP(C93,CAD_FUNC!$C$6:$E$106,2,FALSE))</f>
        <v/>
      </c>
      <c r="E93" s="88" t="str">
        <f>IF(C93="","",VLOOKUP(C93,CAD_FUNC!$C$6:$E$106,3,FALSE))</f>
        <v/>
      </c>
      <c r="F93" s="88"/>
      <c r="G93" s="88" t="str">
        <f>IF(F93="","",VLOOKUP(F93,PCMSO!$C$6:$F$607,4,FALSE))</f>
        <v/>
      </c>
      <c r="H93" s="87"/>
      <c r="I93" s="87"/>
      <c r="J93" s="87"/>
      <c r="K93" s="57" t="str">
        <f t="shared" si="6"/>
        <v/>
      </c>
      <c r="L93" s="58" t="str">
        <f t="shared" ca="1" si="7"/>
        <v/>
      </c>
      <c r="M93" s="47" t="str">
        <f>IF(H93="","",VLOOKUP(MONTH(H93),'C-A'!$K$6:$L$17,2,FALSE))</f>
        <v/>
      </c>
      <c r="S93" s="47">
        <f t="shared" si="8"/>
        <v>8.7999999999999849E-5</v>
      </c>
      <c r="T93" s="52" t="str">
        <f t="shared" ca="1" si="9"/>
        <v/>
      </c>
    </row>
    <row r="94" spans="2:20" ht="30" customHeight="1" x14ac:dyDescent="0.25">
      <c r="B94" s="52" t="str">
        <f t="shared" ca="1" si="5"/>
        <v/>
      </c>
      <c r="C94" s="88"/>
      <c r="D94" s="88" t="str">
        <f>IF(C94="","",VLOOKUP(C94,CAD_FUNC!$C$6:$E$106,2,FALSE))</f>
        <v/>
      </c>
      <c r="E94" s="88" t="str">
        <f>IF(C94="","",VLOOKUP(C94,CAD_FUNC!$C$6:$E$106,3,FALSE))</f>
        <v/>
      </c>
      <c r="F94" s="88"/>
      <c r="G94" s="88" t="str">
        <f>IF(F94="","",VLOOKUP(F94,PCMSO!$C$6:$F$607,4,FALSE))</f>
        <v/>
      </c>
      <c r="H94" s="87"/>
      <c r="I94" s="87"/>
      <c r="J94" s="87"/>
      <c r="K94" s="57" t="str">
        <f t="shared" si="6"/>
        <v/>
      </c>
      <c r="L94" s="58" t="str">
        <f t="shared" ca="1" si="7"/>
        <v/>
      </c>
      <c r="M94" s="47" t="str">
        <f>IF(H94="","",VLOOKUP(MONTH(H94),'C-A'!$K$6:$L$17,2,FALSE))</f>
        <v/>
      </c>
      <c r="S94" s="47">
        <f t="shared" si="8"/>
        <v>8.8999999999999846E-5</v>
      </c>
      <c r="T94" s="52" t="str">
        <f t="shared" ca="1" si="9"/>
        <v/>
      </c>
    </row>
    <row r="95" spans="2:20" ht="30" customHeight="1" x14ac:dyDescent="0.25">
      <c r="B95" s="52" t="str">
        <f t="shared" ca="1" si="5"/>
        <v/>
      </c>
      <c r="C95" s="88"/>
      <c r="D95" s="88" t="str">
        <f>IF(C95="","",VLOOKUP(C95,CAD_FUNC!$C$6:$E$106,2,FALSE))</f>
        <v/>
      </c>
      <c r="E95" s="88" t="str">
        <f>IF(C95="","",VLOOKUP(C95,CAD_FUNC!$C$6:$E$106,3,FALSE))</f>
        <v/>
      </c>
      <c r="F95" s="88"/>
      <c r="G95" s="88" t="str">
        <f>IF(F95="","",VLOOKUP(F95,PCMSO!$C$6:$F$607,4,FALSE))</f>
        <v/>
      </c>
      <c r="H95" s="87"/>
      <c r="I95" s="87"/>
      <c r="J95" s="87"/>
      <c r="K95" s="57" t="str">
        <f t="shared" si="6"/>
        <v/>
      </c>
      <c r="L95" s="58" t="str">
        <f t="shared" ca="1" si="7"/>
        <v/>
      </c>
      <c r="M95" s="47" t="str">
        <f>IF(H95="","",VLOOKUP(MONTH(H95),'C-A'!$K$6:$L$17,2,FALSE))</f>
        <v/>
      </c>
      <c r="S95" s="47">
        <f t="shared" si="8"/>
        <v>8.9999999999999843E-5</v>
      </c>
      <c r="T95" s="52" t="str">
        <f t="shared" ca="1" si="9"/>
        <v/>
      </c>
    </row>
    <row r="96" spans="2:20" ht="30" customHeight="1" x14ac:dyDescent="0.25">
      <c r="B96" s="52" t="str">
        <f t="shared" ca="1" si="5"/>
        <v/>
      </c>
      <c r="C96" s="88"/>
      <c r="D96" s="88" t="str">
        <f>IF(C96="","",VLOOKUP(C96,CAD_FUNC!$C$6:$E$106,2,FALSE))</f>
        <v/>
      </c>
      <c r="E96" s="88" t="str">
        <f>IF(C96="","",VLOOKUP(C96,CAD_FUNC!$C$6:$E$106,3,FALSE))</f>
        <v/>
      </c>
      <c r="F96" s="88"/>
      <c r="G96" s="88" t="str">
        <f>IF(F96="","",VLOOKUP(F96,PCMSO!$C$6:$F$607,4,FALSE))</f>
        <v/>
      </c>
      <c r="H96" s="87"/>
      <c r="I96" s="87"/>
      <c r="J96" s="87"/>
      <c r="K96" s="57" t="str">
        <f t="shared" si="6"/>
        <v/>
      </c>
      <c r="L96" s="58" t="str">
        <f t="shared" ca="1" si="7"/>
        <v/>
      </c>
      <c r="M96" s="47" t="str">
        <f>IF(H96="","",VLOOKUP(MONTH(H96),'C-A'!$K$6:$L$17,2,FALSE))</f>
        <v/>
      </c>
      <c r="S96" s="47">
        <f t="shared" si="8"/>
        <v>9.099999999999984E-5</v>
      </c>
      <c r="T96" s="52" t="str">
        <f t="shared" ca="1" si="9"/>
        <v/>
      </c>
    </row>
    <row r="97" spans="2:20" ht="30" customHeight="1" x14ac:dyDescent="0.25">
      <c r="B97" s="52" t="str">
        <f t="shared" ca="1" si="5"/>
        <v/>
      </c>
      <c r="C97" s="88"/>
      <c r="D97" s="88" t="str">
        <f>IF(C97="","",VLOOKUP(C97,CAD_FUNC!$C$6:$E$106,2,FALSE))</f>
        <v/>
      </c>
      <c r="E97" s="88" t="str">
        <f>IF(C97="","",VLOOKUP(C97,CAD_FUNC!$C$6:$E$106,3,FALSE))</f>
        <v/>
      </c>
      <c r="F97" s="88"/>
      <c r="G97" s="88" t="str">
        <f>IF(F97="","",VLOOKUP(F97,PCMSO!$C$6:$F$607,4,FALSE))</f>
        <v/>
      </c>
      <c r="H97" s="87"/>
      <c r="I97" s="87"/>
      <c r="J97" s="87"/>
      <c r="K97" s="57" t="str">
        <f t="shared" si="6"/>
        <v/>
      </c>
      <c r="L97" s="58" t="str">
        <f t="shared" ca="1" si="7"/>
        <v/>
      </c>
      <c r="M97" s="47" t="str">
        <f>IF(H97="","",VLOOKUP(MONTH(H97),'C-A'!$K$6:$L$17,2,FALSE))</f>
        <v/>
      </c>
      <c r="S97" s="47">
        <f t="shared" si="8"/>
        <v>9.1999999999999837E-5</v>
      </c>
      <c r="T97" s="52" t="str">
        <f t="shared" ca="1" si="9"/>
        <v/>
      </c>
    </row>
    <row r="98" spans="2:20" ht="30" customHeight="1" x14ac:dyDescent="0.25">
      <c r="B98" s="52" t="str">
        <f t="shared" ca="1" si="5"/>
        <v/>
      </c>
      <c r="C98" s="88"/>
      <c r="D98" s="88" t="str">
        <f>IF(C98="","",VLOOKUP(C98,CAD_FUNC!$C$6:$E$106,2,FALSE))</f>
        <v/>
      </c>
      <c r="E98" s="88" t="str">
        <f>IF(C98="","",VLOOKUP(C98,CAD_FUNC!$C$6:$E$106,3,FALSE))</f>
        <v/>
      </c>
      <c r="F98" s="88"/>
      <c r="G98" s="88" t="str">
        <f>IF(F98="","",VLOOKUP(F98,PCMSO!$C$6:$F$607,4,FALSE))</f>
        <v/>
      </c>
      <c r="H98" s="87"/>
      <c r="I98" s="87"/>
      <c r="J98" s="87"/>
      <c r="K98" s="57" t="str">
        <f t="shared" si="6"/>
        <v/>
      </c>
      <c r="L98" s="58" t="str">
        <f t="shared" ca="1" si="7"/>
        <v/>
      </c>
      <c r="M98" s="47" t="str">
        <f>IF(H98="","",VLOOKUP(MONTH(H98),'C-A'!$K$6:$L$17,2,FALSE))</f>
        <v/>
      </c>
      <c r="S98" s="47">
        <f t="shared" si="8"/>
        <v>9.2999999999999835E-5</v>
      </c>
      <c r="T98" s="52" t="str">
        <f t="shared" ca="1" si="9"/>
        <v/>
      </c>
    </row>
    <row r="99" spans="2:20" ht="30" customHeight="1" x14ac:dyDescent="0.25">
      <c r="B99" s="52" t="str">
        <f t="shared" ca="1" si="5"/>
        <v/>
      </c>
      <c r="C99" s="88"/>
      <c r="D99" s="88" t="str">
        <f>IF(C99="","",VLOOKUP(C99,CAD_FUNC!$C$6:$E$106,2,FALSE))</f>
        <v/>
      </c>
      <c r="E99" s="88" t="str">
        <f>IF(C99="","",VLOOKUP(C99,CAD_FUNC!$C$6:$E$106,3,FALSE))</f>
        <v/>
      </c>
      <c r="F99" s="88"/>
      <c r="G99" s="88" t="str">
        <f>IF(F99="","",VLOOKUP(F99,PCMSO!$C$6:$F$607,4,FALSE))</f>
        <v/>
      </c>
      <c r="H99" s="87"/>
      <c r="I99" s="87"/>
      <c r="J99" s="87"/>
      <c r="K99" s="57" t="str">
        <f t="shared" si="6"/>
        <v/>
      </c>
      <c r="L99" s="58" t="str">
        <f t="shared" ca="1" si="7"/>
        <v/>
      </c>
      <c r="M99" s="47" t="str">
        <f>IF(H99="","",VLOOKUP(MONTH(H99),'C-A'!$K$6:$L$17,2,FALSE))</f>
        <v/>
      </c>
      <c r="S99" s="47">
        <f t="shared" si="8"/>
        <v>9.3999999999999832E-5</v>
      </c>
      <c r="T99" s="52" t="str">
        <f t="shared" ca="1" si="9"/>
        <v/>
      </c>
    </row>
    <row r="100" spans="2:20" ht="30" customHeight="1" x14ac:dyDescent="0.25">
      <c r="B100" s="52" t="str">
        <f t="shared" ca="1" si="5"/>
        <v/>
      </c>
      <c r="C100" s="88"/>
      <c r="D100" s="88" t="str">
        <f>IF(C100="","",VLOOKUP(C100,CAD_FUNC!$C$6:$E$106,2,FALSE))</f>
        <v/>
      </c>
      <c r="E100" s="88" t="str">
        <f>IF(C100="","",VLOOKUP(C100,CAD_FUNC!$C$6:$E$106,3,FALSE))</f>
        <v/>
      </c>
      <c r="F100" s="88"/>
      <c r="G100" s="88" t="str">
        <f>IF(F100="","",VLOOKUP(F100,PCMSO!$C$6:$F$607,4,FALSE))</f>
        <v/>
      </c>
      <c r="H100" s="87"/>
      <c r="I100" s="87"/>
      <c r="J100" s="87"/>
      <c r="K100" s="57" t="str">
        <f t="shared" si="6"/>
        <v/>
      </c>
      <c r="L100" s="58" t="str">
        <f t="shared" ca="1" si="7"/>
        <v/>
      </c>
      <c r="M100" s="47" t="str">
        <f>IF(H100="","",VLOOKUP(MONTH(H100),'C-A'!$K$6:$L$17,2,FALSE))</f>
        <v/>
      </c>
      <c r="S100" s="47">
        <f t="shared" si="8"/>
        <v>9.4999999999999829E-5</v>
      </c>
      <c r="T100" s="52" t="str">
        <f t="shared" ca="1" si="9"/>
        <v/>
      </c>
    </row>
    <row r="101" spans="2:20" ht="30" customHeight="1" x14ac:dyDescent="0.25">
      <c r="B101" s="52" t="str">
        <f t="shared" ca="1" si="5"/>
        <v/>
      </c>
      <c r="C101" s="88"/>
      <c r="D101" s="88" t="str">
        <f>IF(C101="","",VLOOKUP(C101,CAD_FUNC!$C$6:$E$106,2,FALSE))</f>
        <v/>
      </c>
      <c r="E101" s="88" t="str">
        <f>IF(C101="","",VLOOKUP(C101,CAD_FUNC!$C$6:$E$106,3,FALSE))</f>
        <v/>
      </c>
      <c r="F101" s="88"/>
      <c r="G101" s="88" t="str">
        <f>IF(F101="","",VLOOKUP(F101,PCMSO!$C$6:$F$607,4,FALSE))</f>
        <v/>
      </c>
      <c r="H101" s="87"/>
      <c r="I101" s="87"/>
      <c r="J101" s="87"/>
      <c r="K101" s="57" t="str">
        <f t="shared" si="6"/>
        <v/>
      </c>
      <c r="L101" s="58" t="str">
        <f t="shared" ca="1" si="7"/>
        <v/>
      </c>
      <c r="M101" s="47" t="str">
        <f>IF(H101="","",VLOOKUP(MONTH(H101),'C-A'!$K$6:$L$17,2,FALSE))</f>
        <v/>
      </c>
      <c r="S101" s="47">
        <f t="shared" si="8"/>
        <v>9.5999999999999826E-5</v>
      </c>
      <c r="T101" s="52" t="str">
        <f t="shared" ca="1" si="9"/>
        <v/>
      </c>
    </row>
    <row r="102" spans="2:20" ht="30" customHeight="1" x14ac:dyDescent="0.25">
      <c r="B102" s="52" t="str">
        <f t="shared" ca="1" si="5"/>
        <v/>
      </c>
      <c r="C102" s="88"/>
      <c r="D102" s="88" t="str">
        <f>IF(C102="","",VLOOKUP(C102,CAD_FUNC!$C$6:$E$106,2,FALSE))</f>
        <v/>
      </c>
      <c r="E102" s="88" t="str">
        <f>IF(C102="","",VLOOKUP(C102,CAD_FUNC!$C$6:$E$106,3,FALSE))</f>
        <v/>
      </c>
      <c r="F102" s="88"/>
      <c r="G102" s="88" t="str">
        <f>IF(F102="","",VLOOKUP(F102,PCMSO!$C$6:$F$607,4,FALSE))</f>
        <v/>
      </c>
      <c r="H102" s="87"/>
      <c r="I102" s="87"/>
      <c r="J102" s="87"/>
      <c r="K102" s="57" t="str">
        <f t="shared" si="6"/>
        <v/>
      </c>
      <c r="L102" s="58" t="str">
        <f t="shared" ca="1" si="7"/>
        <v/>
      </c>
      <c r="M102" s="47" t="str">
        <f>IF(H102="","",VLOOKUP(MONTH(H102),'C-A'!$K$6:$L$17,2,FALSE))</f>
        <v/>
      </c>
      <c r="S102" s="47">
        <f t="shared" si="8"/>
        <v>9.6999999999999823E-5</v>
      </c>
      <c r="T102" s="52" t="str">
        <f t="shared" ca="1" si="9"/>
        <v/>
      </c>
    </row>
    <row r="103" spans="2:20" ht="30" customHeight="1" x14ac:dyDescent="0.25">
      <c r="B103" s="52" t="str">
        <f t="shared" ca="1" si="5"/>
        <v/>
      </c>
      <c r="C103" s="88"/>
      <c r="D103" s="88" t="str">
        <f>IF(C103="","",VLOOKUP(C103,CAD_FUNC!$C$6:$E$106,2,FALSE))</f>
        <v/>
      </c>
      <c r="E103" s="88" t="str">
        <f>IF(C103="","",VLOOKUP(C103,CAD_FUNC!$C$6:$E$106,3,FALSE))</f>
        <v/>
      </c>
      <c r="F103" s="88"/>
      <c r="G103" s="88" t="str">
        <f>IF(F103="","",VLOOKUP(F103,PCMSO!$C$6:$F$607,4,FALSE))</f>
        <v/>
      </c>
      <c r="H103" s="87"/>
      <c r="I103" s="87"/>
      <c r="J103" s="87"/>
      <c r="K103" s="57" t="str">
        <f t="shared" si="6"/>
        <v/>
      </c>
      <c r="L103" s="58" t="str">
        <f t="shared" ca="1" si="7"/>
        <v/>
      </c>
      <c r="M103" s="47" t="str">
        <f>IF(H103="","",VLOOKUP(MONTH(H103),'C-A'!$K$6:$L$17,2,FALSE))</f>
        <v/>
      </c>
      <c r="S103" s="47">
        <f t="shared" si="8"/>
        <v>9.7999999999999821E-5</v>
      </c>
      <c r="T103" s="52" t="str">
        <f t="shared" ca="1" si="9"/>
        <v/>
      </c>
    </row>
    <row r="104" spans="2:20" ht="30" customHeight="1" x14ac:dyDescent="0.25">
      <c r="B104" s="52" t="str">
        <f t="shared" ca="1" si="5"/>
        <v/>
      </c>
      <c r="C104" s="88"/>
      <c r="D104" s="88" t="str">
        <f>IF(C104="","",VLOOKUP(C104,CAD_FUNC!$C$6:$E$106,2,FALSE))</f>
        <v/>
      </c>
      <c r="E104" s="88" t="str">
        <f>IF(C104="","",VLOOKUP(C104,CAD_FUNC!$C$6:$E$106,3,FALSE))</f>
        <v/>
      </c>
      <c r="F104" s="88"/>
      <c r="G104" s="88" t="str">
        <f>IF(F104="","",VLOOKUP(F104,PCMSO!$C$6:$F$607,4,FALSE))</f>
        <v/>
      </c>
      <c r="H104" s="87"/>
      <c r="I104" s="87"/>
      <c r="J104" s="87"/>
      <c r="K104" s="57" t="str">
        <f t="shared" si="6"/>
        <v/>
      </c>
      <c r="L104" s="58" t="str">
        <f t="shared" ca="1" si="7"/>
        <v/>
      </c>
      <c r="M104" s="47" t="str">
        <f>IF(H104="","",VLOOKUP(MONTH(H104),'C-A'!$K$6:$L$17,2,FALSE))</f>
        <v/>
      </c>
      <c r="S104" s="47">
        <f t="shared" si="8"/>
        <v>9.8999999999999818E-5</v>
      </c>
      <c r="T104" s="52" t="str">
        <f t="shared" ca="1" si="9"/>
        <v/>
      </c>
    </row>
    <row r="105" spans="2:20" ht="30" customHeight="1" x14ac:dyDescent="0.25">
      <c r="B105" s="52" t="str">
        <f t="shared" ca="1" si="5"/>
        <v/>
      </c>
      <c r="C105" s="88"/>
      <c r="D105" s="88" t="str">
        <f>IF(C105="","",VLOOKUP(C105,CAD_FUNC!$C$6:$E$106,2,FALSE))</f>
        <v/>
      </c>
      <c r="E105" s="88" t="str">
        <f>IF(C105="","",VLOOKUP(C105,CAD_FUNC!$C$6:$E$106,3,FALSE))</f>
        <v/>
      </c>
      <c r="F105" s="88"/>
      <c r="G105" s="88" t="str">
        <f>IF(F105="","",VLOOKUP(F105,PCMSO!$C$6:$F$607,4,FALSE))</f>
        <v/>
      </c>
      <c r="H105" s="87"/>
      <c r="I105" s="87"/>
      <c r="J105" s="87"/>
      <c r="K105" s="57" t="str">
        <f t="shared" si="6"/>
        <v/>
      </c>
      <c r="L105" s="58" t="str">
        <f t="shared" ca="1" si="7"/>
        <v/>
      </c>
      <c r="M105" s="47" t="str">
        <f>IF(H105="","",VLOOKUP(MONTH(H105),'C-A'!$K$6:$L$17,2,FALSE))</f>
        <v/>
      </c>
      <c r="S105" s="47">
        <f t="shared" si="8"/>
        <v>9.9999999999999815E-5</v>
      </c>
      <c r="T105" s="52" t="str">
        <f t="shared" ca="1" si="9"/>
        <v/>
      </c>
    </row>
    <row r="106" spans="2:20" ht="30" customHeight="1" x14ac:dyDescent="0.25">
      <c r="B106" s="52" t="str">
        <f t="shared" ca="1" si="5"/>
        <v/>
      </c>
      <c r="C106" s="88"/>
      <c r="D106" s="88" t="str">
        <f>IF(C106="","",VLOOKUP(C106,CAD_FUNC!$C$6:$E$106,2,FALSE))</f>
        <v/>
      </c>
      <c r="E106" s="88" t="str">
        <f>IF(C106="","",VLOOKUP(C106,CAD_FUNC!$C$6:$E$106,3,FALSE))</f>
        <v/>
      </c>
      <c r="F106" s="88"/>
      <c r="G106" s="88" t="str">
        <f>IF(F106="","",VLOOKUP(F106,PCMSO!$C$6:$F$607,4,FALSE))</f>
        <v/>
      </c>
      <c r="H106" s="87"/>
      <c r="I106" s="87"/>
      <c r="J106" s="87"/>
      <c r="K106" s="57" t="str">
        <f t="shared" si="6"/>
        <v/>
      </c>
      <c r="L106" s="58" t="str">
        <f t="shared" ca="1" si="7"/>
        <v/>
      </c>
      <c r="M106" s="47" t="str">
        <f>IF(H106="","",VLOOKUP(MONTH(H106),'C-A'!$K$6:$L$17,2,FALSE))</f>
        <v/>
      </c>
      <c r="S106" s="47">
        <f t="shared" si="8"/>
        <v>1.0099999999999981E-4</v>
      </c>
      <c r="T106" s="52" t="str">
        <f t="shared" ca="1" si="9"/>
        <v/>
      </c>
    </row>
    <row r="107" spans="2:20" ht="30" customHeight="1" x14ac:dyDescent="0.25">
      <c r="B107" s="52" t="str">
        <f t="shared" ca="1" si="5"/>
        <v/>
      </c>
      <c r="C107" s="88"/>
      <c r="D107" s="88" t="str">
        <f>IF(C107="","",VLOOKUP(C107,CAD_FUNC!$C$6:$E$106,2,FALSE))</f>
        <v/>
      </c>
      <c r="E107" s="88" t="str">
        <f>IF(C107="","",VLOOKUP(C107,CAD_FUNC!$C$6:$E$106,3,FALSE))</f>
        <v/>
      </c>
      <c r="F107" s="88"/>
      <c r="G107" s="88" t="str">
        <f>IF(F107="","",VLOOKUP(F107,PCMSO!$C$6:$F$607,4,FALSE))</f>
        <v/>
      </c>
      <c r="H107" s="87"/>
      <c r="I107" s="87"/>
      <c r="J107" s="87"/>
      <c r="K107" s="57" t="str">
        <f t="shared" si="6"/>
        <v/>
      </c>
      <c r="L107" s="58" t="str">
        <f t="shared" ca="1" si="7"/>
        <v/>
      </c>
      <c r="M107" s="47" t="str">
        <f>IF(H107="","",VLOOKUP(MONTH(H107),'C-A'!$K$6:$L$17,2,FALSE))</f>
        <v/>
      </c>
      <c r="S107" s="47">
        <f t="shared" si="8"/>
        <v>1.0199999999999981E-4</v>
      </c>
      <c r="T107" s="52" t="str">
        <f t="shared" ca="1" si="9"/>
        <v/>
      </c>
    </row>
    <row r="108" spans="2:20" ht="30" customHeight="1" x14ac:dyDescent="0.25">
      <c r="B108" s="52" t="str">
        <f t="shared" ca="1" si="5"/>
        <v/>
      </c>
      <c r="C108" s="88"/>
      <c r="D108" s="88" t="str">
        <f>IF(C108="","",VLOOKUP(C108,CAD_FUNC!$C$6:$E$106,2,FALSE))</f>
        <v/>
      </c>
      <c r="E108" s="88" t="str">
        <f>IF(C108="","",VLOOKUP(C108,CAD_FUNC!$C$6:$E$106,3,FALSE))</f>
        <v/>
      </c>
      <c r="F108" s="88"/>
      <c r="G108" s="88" t="str">
        <f>IF(F108="","",VLOOKUP(F108,PCMSO!$C$6:$F$607,4,FALSE))</f>
        <v/>
      </c>
      <c r="H108" s="87"/>
      <c r="I108" s="87"/>
      <c r="J108" s="87"/>
      <c r="K108" s="57" t="str">
        <f t="shared" si="6"/>
        <v/>
      </c>
      <c r="L108" s="58" t="str">
        <f t="shared" ca="1" si="7"/>
        <v/>
      </c>
      <c r="M108" s="47" t="str">
        <f>IF(H108="","",VLOOKUP(MONTH(H108),'C-A'!$K$6:$L$17,2,FALSE))</f>
        <v/>
      </c>
      <c r="S108" s="47">
        <f t="shared" si="8"/>
        <v>1.0299999999999981E-4</v>
      </c>
      <c r="T108" s="52" t="str">
        <f t="shared" ca="1" si="9"/>
        <v/>
      </c>
    </row>
    <row r="109" spans="2:20" ht="30" customHeight="1" x14ac:dyDescent="0.25">
      <c r="B109" s="52" t="str">
        <f t="shared" ca="1" si="5"/>
        <v/>
      </c>
      <c r="C109" s="88"/>
      <c r="D109" s="88" t="str">
        <f>IF(C109="","",VLOOKUP(C109,CAD_FUNC!$C$6:$E$106,2,FALSE))</f>
        <v/>
      </c>
      <c r="E109" s="88" t="str">
        <f>IF(C109="","",VLOOKUP(C109,CAD_FUNC!$C$6:$E$106,3,FALSE))</f>
        <v/>
      </c>
      <c r="F109" s="88"/>
      <c r="G109" s="88" t="str">
        <f>IF(F109="","",VLOOKUP(F109,PCMSO!$C$6:$F$607,4,FALSE))</f>
        <v/>
      </c>
      <c r="H109" s="87"/>
      <c r="I109" s="87"/>
      <c r="J109" s="87"/>
      <c r="K109" s="57" t="str">
        <f t="shared" si="6"/>
        <v/>
      </c>
      <c r="L109" s="58" t="str">
        <f t="shared" ca="1" si="7"/>
        <v/>
      </c>
      <c r="M109" s="47" t="str">
        <f>IF(H109="","",VLOOKUP(MONTH(H109),'C-A'!$K$6:$L$17,2,FALSE))</f>
        <v/>
      </c>
      <c r="S109" s="47">
        <f t="shared" si="8"/>
        <v>1.039999999999998E-4</v>
      </c>
      <c r="T109" s="52" t="str">
        <f t="shared" ca="1" si="9"/>
        <v/>
      </c>
    </row>
    <row r="110" spans="2:20" ht="30" customHeight="1" x14ac:dyDescent="0.25">
      <c r="B110" s="52" t="str">
        <f t="shared" ca="1" si="5"/>
        <v/>
      </c>
      <c r="C110" s="88"/>
      <c r="D110" s="88" t="str">
        <f>IF(C110="","",VLOOKUP(C110,CAD_FUNC!$C$6:$E$106,2,FALSE))</f>
        <v/>
      </c>
      <c r="E110" s="88" t="str">
        <f>IF(C110="","",VLOOKUP(C110,CAD_FUNC!$C$6:$E$106,3,FALSE))</f>
        <v/>
      </c>
      <c r="F110" s="88"/>
      <c r="G110" s="88" t="str">
        <f>IF(F110="","",VLOOKUP(F110,PCMSO!$C$6:$F$607,4,FALSE))</f>
        <v/>
      </c>
      <c r="H110" s="87"/>
      <c r="I110" s="87"/>
      <c r="J110" s="87"/>
      <c r="K110" s="57" t="str">
        <f t="shared" si="6"/>
        <v/>
      </c>
      <c r="L110" s="58" t="str">
        <f t="shared" ca="1" si="7"/>
        <v/>
      </c>
      <c r="M110" s="47" t="str">
        <f>IF(H110="","",VLOOKUP(MONTH(H110),'C-A'!$K$6:$L$17,2,FALSE))</f>
        <v/>
      </c>
      <c r="S110" s="47">
        <f t="shared" si="8"/>
        <v>1.049999999999998E-4</v>
      </c>
      <c r="T110" s="52" t="str">
        <f t="shared" ca="1" si="9"/>
        <v/>
      </c>
    </row>
    <row r="111" spans="2:20" ht="30" customHeight="1" x14ac:dyDescent="0.25">
      <c r="B111" s="52" t="str">
        <f t="shared" ca="1" si="5"/>
        <v/>
      </c>
      <c r="C111" s="88"/>
      <c r="D111" s="88" t="str">
        <f>IF(C111="","",VLOOKUP(C111,CAD_FUNC!$C$6:$E$106,2,FALSE))</f>
        <v/>
      </c>
      <c r="E111" s="88" t="str">
        <f>IF(C111="","",VLOOKUP(C111,CAD_FUNC!$C$6:$E$106,3,FALSE))</f>
        <v/>
      </c>
      <c r="F111" s="88"/>
      <c r="G111" s="88" t="str">
        <f>IF(F111="","",VLOOKUP(F111,PCMSO!$C$6:$F$607,4,FALSE))</f>
        <v/>
      </c>
      <c r="H111" s="87"/>
      <c r="I111" s="87"/>
      <c r="J111" s="87"/>
      <c r="K111" s="57" t="str">
        <f t="shared" si="6"/>
        <v/>
      </c>
      <c r="L111" s="58" t="str">
        <f t="shared" ca="1" si="7"/>
        <v/>
      </c>
      <c r="M111" s="47" t="str">
        <f>IF(H111="","",VLOOKUP(MONTH(H111),'C-A'!$K$6:$L$17,2,FALSE))</f>
        <v/>
      </c>
      <c r="S111" s="47">
        <f t="shared" si="8"/>
        <v>1.059999999999998E-4</v>
      </c>
      <c r="T111" s="52" t="str">
        <f t="shared" ca="1" si="9"/>
        <v/>
      </c>
    </row>
    <row r="112" spans="2:20" ht="30" customHeight="1" x14ac:dyDescent="0.25">
      <c r="B112" s="52" t="str">
        <f t="shared" ca="1" si="5"/>
        <v/>
      </c>
      <c r="C112" s="88"/>
      <c r="D112" s="88" t="str">
        <f>IF(C112="","",VLOOKUP(C112,CAD_FUNC!$C$6:$E$106,2,FALSE))</f>
        <v/>
      </c>
      <c r="E112" s="88" t="str">
        <f>IF(C112="","",VLOOKUP(C112,CAD_FUNC!$C$6:$E$106,3,FALSE))</f>
        <v/>
      </c>
      <c r="F112" s="88"/>
      <c r="G112" s="88" t="str">
        <f>IF(F112="","",VLOOKUP(F112,PCMSO!$C$6:$F$607,4,FALSE))</f>
        <v/>
      </c>
      <c r="H112" s="87"/>
      <c r="I112" s="87"/>
      <c r="J112" s="87"/>
      <c r="K112" s="57" t="str">
        <f t="shared" si="6"/>
        <v/>
      </c>
      <c r="L112" s="58" t="str">
        <f t="shared" ca="1" si="7"/>
        <v/>
      </c>
      <c r="M112" s="47" t="str">
        <f>IF(H112="","",VLOOKUP(MONTH(H112),'C-A'!$K$6:$L$17,2,FALSE))</f>
        <v/>
      </c>
      <c r="S112" s="47">
        <f t="shared" si="8"/>
        <v>1.069999999999998E-4</v>
      </c>
      <c r="T112" s="52" t="str">
        <f t="shared" ca="1" si="9"/>
        <v/>
      </c>
    </row>
    <row r="113" spans="2:20" ht="30" customHeight="1" x14ac:dyDescent="0.25">
      <c r="B113" s="52" t="str">
        <f t="shared" ca="1" si="5"/>
        <v/>
      </c>
      <c r="C113" s="88"/>
      <c r="D113" s="88" t="str">
        <f>IF(C113="","",VLOOKUP(C113,CAD_FUNC!$C$6:$E$106,2,FALSE))</f>
        <v/>
      </c>
      <c r="E113" s="88" t="str">
        <f>IF(C113="","",VLOOKUP(C113,CAD_FUNC!$C$6:$E$106,3,FALSE))</f>
        <v/>
      </c>
      <c r="F113" s="88"/>
      <c r="G113" s="88" t="str">
        <f>IF(F113="","",VLOOKUP(F113,PCMSO!$C$6:$F$607,4,FALSE))</f>
        <v/>
      </c>
      <c r="H113" s="87"/>
      <c r="I113" s="87"/>
      <c r="J113" s="87"/>
      <c r="K113" s="57" t="str">
        <f t="shared" si="6"/>
        <v/>
      </c>
      <c r="L113" s="58" t="str">
        <f t="shared" ca="1" si="7"/>
        <v/>
      </c>
      <c r="M113" s="47" t="str">
        <f>IF(H113="","",VLOOKUP(MONTH(H113),'C-A'!$K$6:$L$17,2,FALSE))</f>
        <v/>
      </c>
      <c r="S113" s="47">
        <f t="shared" si="8"/>
        <v>1.0799999999999979E-4</v>
      </c>
      <c r="T113" s="52" t="str">
        <f t="shared" ca="1" si="9"/>
        <v/>
      </c>
    </row>
    <row r="114" spans="2:20" ht="30" customHeight="1" x14ac:dyDescent="0.25">
      <c r="B114" s="52" t="str">
        <f t="shared" ca="1" si="5"/>
        <v/>
      </c>
      <c r="C114" s="88"/>
      <c r="D114" s="88" t="str">
        <f>IF(C114="","",VLOOKUP(C114,CAD_FUNC!$C$6:$E$106,2,FALSE))</f>
        <v/>
      </c>
      <c r="E114" s="88" t="str">
        <f>IF(C114="","",VLOOKUP(C114,CAD_FUNC!$C$6:$E$106,3,FALSE))</f>
        <v/>
      </c>
      <c r="F114" s="88"/>
      <c r="G114" s="88" t="str">
        <f>IF(F114="","",VLOOKUP(F114,PCMSO!$C$6:$F$607,4,FALSE))</f>
        <v/>
      </c>
      <c r="H114" s="87"/>
      <c r="I114" s="87"/>
      <c r="J114" s="87"/>
      <c r="K114" s="57" t="str">
        <f t="shared" si="6"/>
        <v/>
      </c>
      <c r="L114" s="58" t="str">
        <f t="shared" ca="1" si="7"/>
        <v/>
      </c>
      <c r="M114" s="47" t="str">
        <f>IF(H114="","",VLOOKUP(MONTH(H114),'C-A'!$K$6:$L$17,2,FALSE))</f>
        <v/>
      </c>
      <c r="S114" s="47">
        <f t="shared" si="8"/>
        <v>1.0899999999999979E-4</v>
      </c>
      <c r="T114" s="52" t="str">
        <f t="shared" ca="1" si="9"/>
        <v/>
      </c>
    </row>
    <row r="115" spans="2:20" ht="30" customHeight="1" x14ac:dyDescent="0.25">
      <c r="B115" s="52" t="str">
        <f t="shared" ca="1" si="5"/>
        <v/>
      </c>
      <c r="C115" s="88"/>
      <c r="D115" s="88" t="str">
        <f>IF(C115="","",VLOOKUP(C115,CAD_FUNC!$C$6:$E$106,2,FALSE))</f>
        <v/>
      </c>
      <c r="E115" s="88" t="str">
        <f>IF(C115="","",VLOOKUP(C115,CAD_FUNC!$C$6:$E$106,3,FALSE))</f>
        <v/>
      </c>
      <c r="F115" s="88"/>
      <c r="G115" s="88" t="str">
        <f>IF(F115="","",VLOOKUP(F115,PCMSO!$C$6:$F$607,4,FALSE))</f>
        <v/>
      </c>
      <c r="H115" s="87"/>
      <c r="I115" s="87"/>
      <c r="J115" s="87"/>
      <c r="K115" s="57" t="str">
        <f t="shared" si="6"/>
        <v/>
      </c>
      <c r="L115" s="58" t="str">
        <f t="shared" ca="1" si="7"/>
        <v/>
      </c>
      <c r="M115" s="47" t="str">
        <f>IF(H115="","",VLOOKUP(MONTH(H115),'C-A'!$K$6:$L$17,2,FALSE))</f>
        <v/>
      </c>
      <c r="S115" s="47">
        <f t="shared" si="8"/>
        <v>1.0999999999999979E-4</v>
      </c>
      <c r="T115" s="52" t="str">
        <f t="shared" ca="1" si="9"/>
        <v/>
      </c>
    </row>
    <row r="116" spans="2:20" ht="30" customHeight="1" x14ac:dyDescent="0.25">
      <c r="B116" s="52" t="str">
        <f t="shared" ca="1" si="5"/>
        <v/>
      </c>
      <c r="C116" s="88"/>
      <c r="D116" s="88" t="str">
        <f>IF(C116="","",VLOOKUP(C116,CAD_FUNC!$C$6:$E$106,2,FALSE))</f>
        <v/>
      </c>
      <c r="E116" s="88" t="str">
        <f>IF(C116="","",VLOOKUP(C116,CAD_FUNC!$C$6:$E$106,3,FALSE))</f>
        <v/>
      </c>
      <c r="F116" s="88"/>
      <c r="G116" s="88" t="str">
        <f>IF(F116="","",VLOOKUP(F116,PCMSO!$C$6:$F$607,4,FALSE))</f>
        <v/>
      </c>
      <c r="H116" s="87"/>
      <c r="I116" s="87"/>
      <c r="J116" s="87"/>
      <c r="K116" s="57" t="str">
        <f t="shared" si="6"/>
        <v/>
      </c>
      <c r="L116" s="58" t="str">
        <f t="shared" ca="1" si="7"/>
        <v/>
      </c>
      <c r="M116" s="47" t="str">
        <f>IF(H116="","",VLOOKUP(MONTH(H116),'C-A'!$K$6:$L$17,2,FALSE))</f>
        <v/>
      </c>
      <c r="S116" s="47">
        <f t="shared" si="8"/>
        <v>1.1099999999999978E-4</v>
      </c>
      <c r="T116" s="52" t="str">
        <f t="shared" ca="1" si="9"/>
        <v/>
      </c>
    </row>
    <row r="117" spans="2:20" ht="30" customHeight="1" x14ac:dyDescent="0.25">
      <c r="B117" s="52" t="str">
        <f t="shared" ca="1" si="5"/>
        <v/>
      </c>
      <c r="C117" s="88"/>
      <c r="D117" s="88" t="str">
        <f>IF(C117="","",VLOOKUP(C117,CAD_FUNC!$C$6:$E$106,2,FALSE))</f>
        <v/>
      </c>
      <c r="E117" s="88" t="str">
        <f>IF(C117="","",VLOOKUP(C117,CAD_FUNC!$C$6:$E$106,3,FALSE))</f>
        <v/>
      </c>
      <c r="F117" s="88"/>
      <c r="G117" s="88" t="str">
        <f>IF(F117="","",VLOOKUP(F117,PCMSO!$C$6:$F$607,4,FALSE))</f>
        <v/>
      </c>
      <c r="H117" s="87"/>
      <c r="I117" s="87"/>
      <c r="J117" s="87"/>
      <c r="K117" s="57" t="str">
        <f t="shared" si="6"/>
        <v/>
      </c>
      <c r="L117" s="58" t="str">
        <f t="shared" ca="1" si="7"/>
        <v/>
      </c>
      <c r="M117" s="47" t="str">
        <f>IF(H117="","",VLOOKUP(MONTH(H117),'C-A'!$K$6:$L$17,2,FALSE))</f>
        <v/>
      </c>
      <c r="S117" s="47">
        <f t="shared" si="8"/>
        <v>1.1199999999999978E-4</v>
      </c>
      <c r="T117" s="52" t="str">
        <f t="shared" ca="1" si="9"/>
        <v/>
      </c>
    </row>
    <row r="118" spans="2:20" ht="30" customHeight="1" x14ac:dyDescent="0.25">
      <c r="B118" s="52" t="str">
        <f t="shared" ca="1" si="5"/>
        <v/>
      </c>
      <c r="C118" s="88"/>
      <c r="D118" s="88" t="str">
        <f>IF(C118="","",VLOOKUP(C118,CAD_FUNC!$C$6:$E$106,2,FALSE))</f>
        <v/>
      </c>
      <c r="E118" s="88" t="str">
        <f>IF(C118="","",VLOOKUP(C118,CAD_FUNC!$C$6:$E$106,3,FALSE))</f>
        <v/>
      </c>
      <c r="F118" s="88"/>
      <c r="G118" s="88" t="str">
        <f>IF(F118="","",VLOOKUP(F118,PCMSO!$C$6:$F$607,4,FALSE))</f>
        <v/>
      </c>
      <c r="H118" s="87"/>
      <c r="I118" s="87"/>
      <c r="J118" s="87"/>
      <c r="K118" s="57" t="str">
        <f t="shared" si="6"/>
        <v/>
      </c>
      <c r="L118" s="58" t="str">
        <f t="shared" ca="1" si="7"/>
        <v/>
      </c>
      <c r="M118" s="47" t="str">
        <f>IF(H118="","",VLOOKUP(MONTH(H118),'C-A'!$K$6:$L$17,2,FALSE))</f>
        <v/>
      </c>
      <c r="S118" s="47">
        <f t="shared" si="8"/>
        <v>1.1299999999999978E-4</v>
      </c>
      <c r="T118" s="52" t="str">
        <f t="shared" ca="1" si="9"/>
        <v/>
      </c>
    </row>
    <row r="119" spans="2:20" ht="30" customHeight="1" x14ac:dyDescent="0.25">
      <c r="B119" s="52" t="str">
        <f t="shared" ca="1" si="5"/>
        <v/>
      </c>
      <c r="C119" s="88"/>
      <c r="D119" s="88" t="str">
        <f>IF(C119="","",VLOOKUP(C119,CAD_FUNC!$C$6:$E$106,2,FALSE))</f>
        <v/>
      </c>
      <c r="E119" s="88" t="str">
        <f>IF(C119="","",VLOOKUP(C119,CAD_FUNC!$C$6:$E$106,3,FALSE))</f>
        <v/>
      </c>
      <c r="F119" s="88"/>
      <c r="G119" s="88" t="str">
        <f>IF(F119="","",VLOOKUP(F119,PCMSO!$C$6:$F$607,4,FALSE))</f>
        <v/>
      </c>
      <c r="H119" s="87"/>
      <c r="I119" s="87"/>
      <c r="J119" s="87"/>
      <c r="K119" s="57" t="str">
        <f t="shared" si="6"/>
        <v/>
      </c>
      <c r="L119" s="58" t="str">
        <f t="shared" ca="1" si="7"/>
        <v/>
      </c>
      <c r="M119" s="47" t="str">
        <f>IF(H119="","",VLOOKUP(MONTH(H119),'C-A'!$K$6:$L$17,2,FALSE))</f>
        <v/>
      </c>
      <c r="S119" s="47">
        <f t="shared" si="8"/>
        <v>1.1399999999999978E-4</v>
      </c>
      <c r="T119" s="52" t="str">
        <f t="shared" ca="1" si="9"/>
        <v/>
      </c>
    </row>
    <row r="120" spans="2:20" ht="30" customHeight="1" x14ac:dyDescent="0.25">
      <c r="B120" s="52" t="str">
        <f t="shared" ca="1" si="5"/>
        <v/>
      </c>
      <c r="C120" s="88"/>
      <c r="D120" s="88" t="str">
        <f>IF(C120="","",VLOOKUP(C120,CAD_FUNC!$C$6:$E$106,2,FALSE))</f>
        <v/>
      </c>
      <c r="E120" s="88" t="str">
        <f>IF(C120="","",VLOOKUP(C120,CAD_FUNC!$C$6:$E$106,3,FALSE))</f>
        <v/>
      </c>
      <c r="F120" s="88"/>
      <c r="G120" s="88" t="str">
        <f>IF(F120="","",VLOOKUP(F120,PCMSO!$C$6:$F$607,4,FALSE))</f>
        <v/>
      </c>
      <c r="H120" s="87"/>
      <c r="I120" s="87"/>
      <c r="J120" s="87"/>
      <c r="K120" s="57" t="str">
        <f t="shared" si="6"/>
        <v/>
      </c>
      <c r="L120" s="58" t="str">
        <f t="shared" ca="1" si="7"/>
        <v/>
      </c>
      <c r="M120" s="47" t="str">
        <f>IF(H120="","",VLOOKUP(MONTH(H120),'C-A'!$K$6:$L$17,2,FALSE))</f>
        <v/>
      </c>
      <c r="S120" s="47">
        <f t="shared" si="8"/>
        <v>1.1499999999999977E-4</v>
      </c>
      <c r="T120" s="52" t="str">
        <f t="shared" ca="1" si="9"/>
        <v/>
      </c>
    </row>
    <row r="121" spans="2:20" ht="30" customHeight="1" x14ac:dyDescent="0.25">
      <c r="B121" s="52" t="str">
        <f t="shared" ca="1" si="5"/>
        <v/>
      </c>
      <c r="C121" s="88"/>
      <c r="D121" s="88" t="str">
        <f>IF(C121="","",VLOOKUP(C121,CAD_FUNC!$C$6:$E$106,2,FALSE))</f>
        <v/>
      </c>
      <c r="E121" s="88" t="str">
        <f>IF(C121="","",VLOOKUP(C121,CAD_FUNC!$C$6:$E$106,3,FALSE))</f>
        <v/>
      </c>
      <c r="F121" s="88"/>
      <c r="G121" s="88" t="str">
        <f>IF(F121="","",VLOOKUP(F121,PCMSO!$C$6:$F$607,4,FALSE))</f>
        <v/>
      </c>
      <c r="H121" s="87"/>
      <c r="I121" s="87"/>
      <c r="J121" s="87"/>
      <c r="K121" s="57" t="str">
        <f t="shared" si="6"/>
        <v/>
      </c>
      <c r="L121" s="58" t="str">
        <f t="shared" ca="1" si="7"/>
        <v/>
      </c>
      <c r="M121" s="47" t="str">
        <f>IF(H121="","",VLOOKUP(MONTH(H121),'C-A'!$K$6:$L$17,2,FALSE))</f>
        <v/>
      </c>
      <c r="S121" s="47">
        <f t="shared" si="8"/>
        <v>1.1599999999999977E-4</v>
      </c>
      <c r="T121" s="52" t="str">
        <f t="shared" ca="1" si="9"/>
        <v/>
      </c>
    </row>
    <row r="122" spans="2:20" ht="30" customHeight="1" x14ac:dyDescent="0.25">
      <c r="B122" s="52" t="str">
        <f t="shared" ca="1" si="5"/>
        <v/>
      </c>
      <c r="C122" s="88"/>
      <c r="D122" s="88" t="str">
        <f>IF(C122="","",VLOOKUP(C122,CAD_FUNC!$C$6:$E$106,2,FALSE))</f>
        <v/>
      </c>
      <c r="E122" s="88" t="str">
        <f>IF(C122="","",VLOOKUP(C122,CAD_FUNC!$C$6:$E$106,3,FALSE))</f>
        <v/>
      </c>
      <c r="F122" s="88"/>
      <c r="G122" s="88" t="str">
        <f>IF(F122="","",VLOOKUP(F122,PCMSO!$C$6:$F$607,4,FALSE))</f>
        <v/>
      </c>
      <c r="H122" s="87"/>
      <c r="I122" s="87"/>
      <c r="J122" s="87"/>
      <c r="K122" s="57" t="str">
        <f t="shared" si="6"/>
        <v/>
      </c>
      <c r="L122" s="58" t="str">
        <f t="shared" ca="1" si="7"/>
        <v/>
      </c>
      <c r="M122" s="47" t="str">
        <f>IF(H122="","",VLOOKUP(MONTH(H122),'C-A'!$K$6:$L$17,2,FALSE))</f>
        <v/>
      </c>
      <c r="S122" s="47">
        <f t="shared" si="8"/>
        <v>1.1699999999999977E-4</v>
      </c>
      <c r="T122" s="52" t="str">
        <f t="shared" ca="1" si="9"/>
        <v/>
      </c>
    </row>
    <row r="123" spans="2:20" ht="30" customHeight="1" x14ac:dyDescent="0.25">
      <c r="B123" s="52" t="str">
        <f t="shared" ca="1" si="5"/>
        <v/>
      </c>
      <c r="C123" s="88"/>
      <c r="D123" s="88" t="str">
        <f>IF(C123="","",VLOOKUP(C123,CAD_FUNC!$C$6:$E$106,2,FALSE))</f>
        <v/>
      </c>
      <c r="E123" s="88" t="str">
        <f>IF(C123="","",VLOOKUP(C123,CAD_FUNC!$C$6:$E$106,3,FALSE))</f>
        <v/>
      </c>
      <c r="F123" s="88"/>
      <c r="G123" s="88" t="str">
        <f>IF(F123="","",VLOOKUP(F123,PCMSO!$C$6:$F$607,4,FALSE))</f>
        <v/>
      </c>
      <c r="H123" s="87"/>
      <c r="I123" s="87"/>
      <c r="J123" s="87"/>
      <c r="K123" s="57" t="str">
        <f t="shared" si="6"/>
        <v/>
      </c>
      <c r="L123" s="58" t="str">
        <f t="shared" ca="1" si="7"/>
        <v/>
      </c>
      <c r="M123" s="47" t="str">
        <f>IF(H123="","",VLOOKUP(MONTH(H123),'C-A'!$K$6:$L$17,2,FALSE))</f>
        <v/>
      </c>
      <c r="S123" s="47">
        <f t="shared" si="8"/>
        <v>1.1799999999999976E-4</v>
      </c>
      <c r="T123" s="52" t="str">
        <f t="shared" ca="1" si="9"/>
        <v/>
      </c>
    </row>
    <row r="124" spans="2:20" ht="30" customHeight="1" x14ac:dyDescent="0.25">
      <c r="B124" s="52" t="str">
        <f t="shared" ca="1" si="5"/>
        <v/>
      </c>
      <c r="C124" s="88"/>
      <c r="D124" s="88" t="str">
        <f>IF(C124="","",VLOOKUP(C124,CAD_FUNC!$C$6:$E$106,2,FALSE))</f>
        <v/>
      </c>
      <c r="E124" s="88" t="str">
        <f>IF(C124="","",VLOOKUP(C124,CAD_FUNC!$C$6:$E$106,3,FALSE))</f>
        <v/>
      </c>
      <c r="F124" s="88"/>
      <c r="G124" s="88" t="str">
        <f>IF(F124="","",VLOOKUP(F124,PCMSO!$C$6:$F$607,4,FALSE))</f>
        <v/>
      </c>
      <c r="H124" s="87"/>
      <c r="I124" s="87"/>
      <c r="J124" s="87"/>
      <c r="K124" s="57" t="str">
        <f t="shared" si="6"/>
        <v/>
      </c>
      <c r="L124" s="58" t="str">
        <f t="shared" ca="1" si="7"/>
        <v/>
      </c>
      <c r="M124" s="47" t="str">
        <f>IF(H124="","",VLOOKUP(MONTH(H124),'C-A'!$K$6:$L$17,2,FALSE))</f>
        <v/>
      </c>
      <c r="S124" s="47">
        <f t="shared" si="8"/>
        <v>1.1899999999999976E-4</v>
      </c>
      <c r="T124" s="52" t="str">
        <f t="shared" ca="1" si="9"/>
        <v/>
      </c>
    </row>
    <row r="125" spans="2:20" ht="30" customHeight="1" x14ac:dyDescent="0.25">
      <c r="B125" s="52" t="str">
        <f t="shared" ca="1" si="5"/>
        <v/>
      </c>
      <c r="C125" s="88"/>
      <c r="D125" s="88" t="str">
        <f>IF(C125="","",VLOOKUP(C125,CAD_FUNC!$C$6:$E$106,2,FALSE))</f>
        <v/>
      </c>
      <c r="E125" s="88" t="str">
        <f>IF(C125="","",VLOOKUP(C125,CAD_FUNC!$C$6:$E$106,3,FALSE))</f>
        <v/>
      </c>
      <c r="F125" s="88"/>
      <c r="G125" s="88" t="str">
        <f>IF(F125="","",VLOOKUP(F125,PCMSO!$C$6:$F$607,4,FALSE))</f>
        <v/>
      </c>
      <c r="H125" s="87"/>
      <c r="I125" s="87"/>
      <c r="J125" s="87"/>
      <c r="K125" s="57" t="str">
        <f t="shared" si="6"/>
        <v/>
      </c>
      <c r="L125" s="58" t="str">
        <f t="shared" ca="1" si="7"/>
        <v/>
      </c>
      <c r="M125" s="47" t="str">
        <f>IF(H125="","",VLOOKUP(MONTH(H125),'C-A'!$K$6:$L$17,2,FALSE))</f>
        <v/>
      </c>
      <c r="S125" s="47">
        <f t="shared" si="8"/>
        <v>1.1999999999999976E-4</v>
      </c>
      <c r="T125" s="52" t="str">
        <f t="shared" ca="1" si="9"/>
        <v/>
      </c>
    </row>
    <row r="126" spans="2:20" ht="30" customHeight="1" x14ac:dyDescent="0.25">
      <c r="B126" s="52" t="str">
        <f t="shared" ca="1" si="5"/>
        <v/>
      </c>
      <c r="C126" s="88"/>
      <c r="D126" s="88" t="str">
        <f>IF(C126="","",VLOOKUP(C126,CAD_FUNC!$C$6:$E$106,2,FALSE))</f>
        <v/>
      </c>
      <c r="E126" s="88" t="str">
        <f>IF(C126="","",VLOOKUP(C126,CAD_FUNC!$C$6:$E$106,3,FALSE))</f>
        <v/>
      </c>
      <c r="F126" s="88"/>
      <c r="G126" s="88" t="str">
        <f>IF(F126="","",VLOOKUP(F126,PCMSO!$C$6:$F$607,4,FALSE))</f>
        <v/>
      </c>
      <c r="H126" s="87"/>
      <c r="I126" s="87"/>
      <c r="J126" s="87"/>
      <c r="K126" s="57" t="str">
        <f t="shared" si="6"/>
        <v/>
      </c>
      <c r="L126" s="58" t="str">
        <f t="shared" ca="1" si="7"/>
        <v/>
      </c>
      <c r="M126" s="47" t="str">
        <f>IF(H126="","",VLOOKUP(MONTH(H126),'C-A'!$K$6:$L$17,2,FALSE))</f>
        <v/>
      </c>
      <c r="S126" s="47">
        <f t="shared" si="8"/>
        <v>1.2099999999999976E-4</v>
      </c>
      <c r="T126" s="52" t="str">
        <f t="shared" ca="1" si="9"/>
        <v/>
      </c>
    </row>
    <row r="127" spans="2:20" ht="30" customHeight="1" x14ac:dyDescent="0.25">
      <c r="B127" s="52" t="str">
        <f t="shared" ca="1" si="5"/>
        <v/>
      </c>
      <c r="C127" s="88"/>
      <c r="D127" s="88" t="str">
        <f>IF(C127="","",VLOOKUP(C127,CAD_FUNC!$C$6:$E$106,2,FALSE))</f>
        <v/>
      </c>
      <c r="E127" s="88" t="str">
        <f>IF(C127="","",VLOOKUP(C127,CAD_FUNC!$C$6:$E$106,3,FALSE))</f>
        <v/>
      </c>
      <c r="F127" s="88"/>
      <c r="G127" s="88" t="str">
        <f>IF(F127="","",VLOOKUP(F127,PCMSO!$C$6:$F$607,4,FALSE))</f>
        <v/>
      </c>
      <c r="H127" s="87"/>
      <c r="I127" s="87"/>
      <c r="J127" s="87"/>
      <c r="K127" s="57" t="str">
        <f t="shared" si="6"/>
        <v/>
      </c>
      <c r="L127" s="58" t="str">
        <f t="shared" ca="1" si="7"/>
        <v/>
      </c>
      <c r="M127" s="47" t="str">
        <f>IF(H127="","",VLOOKUP(MONTH(H127),'C-A'!$K$6:$L$17,2,FALSE))</f>
        <v/>
      </c>
      <c r="S127" s="47">
        <f t="shared" si="8"/>
        <v>1.2199999999999975E-4</v>
      </c>
      <c r="T127" s="52" t="str">
        <f t="shared" ca="1" si="9"/>
        <v/>
      </c>
    </row>
    <row r="128" spans="2:20" ht="30" customHeight="1" x14ac:dyDescent="0.25">
      <c r="B128" s="52" t="str">
        <f t="shared" ca="1" si="5"/>
        <v/>
      </c>
      <c r="C128" s="88"/>
      <c r="D128" s="88" t="str">
        <f>IF(C128="","",VLOOKUP(C128,CAD_FUNC!$C$6:$E$106,2,FALSE))</f>
        <v/>
      </c>
      <c r="E128" s="88" t="str">
        <f>IF(C128="","",VLOOKUP(C128,CAD_FUNC!$C$6:$E$106,3,FALSE))</f>
        <v/>
      </c>
      <c r="F128" s="88"/>
      <c r="G128" s="88" t="str">
        <f>IF(F128="","",VLOOKUP(F128,PCMSO!$C$6:$F$607,4,FALSE))</f>
        <v/>
      </c>
      <c r="H128" s="87"/>
      <c r="I128" s="87"/>
      <c r="J128" s="87"/>
      <c r="K128" s="57" t="str">
        <f t="shared" si="6"/>
        <v/>
      </c>
      <c r="L128" s="58" t="str">
        <f t="shared" ca="1" si="7"/>
        <v/>
      </c>
      <c r="M128" s="47" t="str">
        <f>IF(H128="","",VLOOKUP(MONTH(H128),'C-A'!$K$6:$L$17,2,FALSE))</f>
        <v/>
      </c>
      <c r="S128" s="47">
        <f t="shared" si="8"/>
        <v>1.2299999999999976E-4</v>
      </c>
      <c r="T128" s="52" t="str">
        <f t="shared" ca="1" si="9"/>
        <v/>
      </c>
    </row>
    <row r="129" spans="2:20" ht="30" customHeight="1" x14ac:dyDescent="0.25">
      <c r="B129" s="52" t="str">
        <f t="shared" ca="1" si="5"/>
        <v/>
      </c>
      <c r="C129" s="88"/>
      <c r="D129" s="88" t="str">
        <f>IF(C129="","",VLOOKUP(C129,CAD_FUNC!$C$6:$E$106,2,FALSE))</f>
        <v/>
      </c>
      <c r="E129" s="88" t="str">
        <f>IF(C129="","",VLOOKUP(C129,CAD_FUNC!$C$6:$E$106,3,FALSE))</f>
        <v/>
      </c>
      <c r="F129" s="88"/>
      <c r="G129" s="88" t="str">
        <f>IF(F129="","",VLOOKUP(F129,PCMSO!$C$6:$F$607,4,FALSE))</f>
        <v/>
      </c>
      <c r="H129" s="87"/>
      <c r="I129" s="87"/>
      <c r="J129" s="87"/>
      <c r="K129" s="57" t="str">
        <f t="shared" si="6"/>
        <v/>
      </c>
      <c r="L129" s="58" t="str">
        <f t="shared" ca="1" si="7"/>
        <v/>
      </c>
      <c r="M129" s="47" t="str">
        <f>IF(H129="","",VLOOKUP(MONTH(H129),'C-A'!$K$6:$L$17,2,FALSE))</f>
        <v/>
      </c>
      <c r="S129" s="47">
        <f t="shared" si="8"/>
        <v>1.2399999999999976E-4</v>
      </c>
      <c r="T129" s="52" t="str">
        <f t="shared" ca="1" si="9"/>
        <v/>
      </c>
    </row>
    <row r="130" spans="2:20" ht="30" customHeight="1" x14ac:dyDescent="0.25">
      <c r="B130" s="52" t="str">
        <f t="shared" ca="1" si="5"/>
        <v/>
      </c>
      <c r="C130" s="88"/>
      <c r="D130" s="88" t="str">
        <f>IF(C130="","",VLOOKUP(C130,CAD_FUNC!$C$6:$E$106,2,FALSE))</f>
        <v/>
      </c>
      <c r="E130" s="88" t="str">
        <f>IF(C130="","",VLOOKUP(C130,CAD_FUNC!$C$6:$E$106,3,FALSE))</f>
        <v/>
      </c>
      <c r="F130" s="88"/>
      <c r="G130" s="88" t="str">
        <f>IF(F130="","",VLOOKUP(F130,PCMSO!$C$6:$F$607,4,FALSE))</f>
        <v/>
      </c>
      <c r="H130" s="87"/>
      <c r="I130" s="87"/>
      <c r="J130" s="87"/>
      <c r="K130" s="57" t="str">
        <f t="shared" si="6"/>
        <v/>
      </c>
      <c r="L130" s="58" t="str">
        <f t="shared" ca="1" si="7"/>
        <v/>
      </c>
      <c r="M130" s="47" t="str">
        <f>IF(H130="","",VLOOKUP(MONTH(H130),'C-A'!$K$6:$L$17,2,FALSE))</f>
        <v/>
      </c>
      <c r="S130" s="47">
        <f t="shared" si="8"/>
        <v>1.2499999999999976E-4</v>
      </c>
      <c r="T130" s="52" t="str">
        <f t="shared" ca="1" si="9"/>
        <v/>
      </c>
    </row>
    <row r="131" spans="2:20" ht="30" customHeight="1" x14ac:dyDescent="0.25">
      <c r="B131" s="52" t="str">
        <f t="shared" ca="1" si="5"/>
        <v/>
      </c>
      <c r="C131" s="88"/>
      <c r="D131" s="88" t="str">
        <f>IF(C131="","",VLOOKUP(C131,CAD_FUNC!$C$6:$E$106,2,FALSE))</f>
        <v/>
      </c>
      <c r="E131" s="88" t="str">
        <f>IF(C131="","",VLOOKUP(C131,CAD_FUNC!$C$6:$E$106,3,FALSE))</f>
        <v/>
      </c>
      <c r="F131" s="88"/>
      <c r="G131" s="88" t="str">
        <f>IF(F131="","",VLOOKUP(F131,PCMSO!$C$6:$F$607,4,FALSE))</f>
        <v/>
      </c>
      <c r="H131" s="87"/>
      <c r="I131" s="87"/>
      <c r="J131" s="87"/>
      <c r="K131" s="57" t="str">
        <f t="shared" si="6"/>
        <v/>
      </c>
      <c r="L131" s="58" t="str">
        <f t="shared" ca="1" si="7"/>
        <v/>
      </c>
      <c r="M131" s="47" t="str">
        <f>IF(H131="","",VLOOKUP(MONTH(H131),'C-A'!$K$6:$L$17,2,FALSE))</f>
        <v/>
      </c>
      <c r="S131" s="47">
        <f t="shared" si="8"/>
        <v>1.2599999999999976E-4</v>
      </c>
      <c r="T131" s="52" t="str">
        <f t="shared" ca="1" si="9"/>
        <v/>
      </c>
    </row>
    <row r="132" spans="2:20" ht="30" customHeight="1" x14ac:dyDescent="0.25">
      <c r="B132" s="52" t="str">
        <f t="shared" ca="1" si="5"/>
        <v/>
      </c>
      <c r="C132" s="88"/>
      <c r="D132" s="88" t="str">
        <f>IF(C132="","",VLOOKUP(C132,CAD_FUNC!$C$6:$E$106,2,FALSE))</f>
        <v/>
      </c>
      <c r="E132" s="88" t="str">
        <f>IF(C132="","",VLOOKUP(C132,CAD_FUNC!$C$6:$E$106,3,FALSE))</f>
        <v/>
      </c>
      <c r="F132" s="88"/>
      <c r="G132" s="88" t="str">
        <f>IF(F132="","",VLOOKUP(F132,PCMSO!$C$6:$F$607,4,FALSE))</f>
        <v/>
      </c>
      <c r="H132" s="87"/>
      <c r="I132" s="87"/>
      <c r="J132" s="87"/>
      <c r="K132" s="57" t="str">
        <f t="shared" si="6"/>
        <v/>
      </c>
      <c r="L132" s="58" t="str">
        <f t="shared" ca="1" si="7"/>
        <v/>
      </c>
      <c r="M132" s="47" t="str">
        <f>IF(H132="","",VLOOKUP(MONTH(H132),'C-A'!$K$6:$L$17,2,FALSE))</f>
        <v/>
      </c>
      <c r="S132" s="47">
        <f t="shared" si="8"/>
        <v>1.2699999999999975E-4</v>
      </c>
      <c r="T132" s="52" t="str">
        <f t="shared" ca="1" si="9"/>
        <v/>
      </c>
    </row>
    <row r="133" spans="2:20" ht="30" customHeight="1" x14ac:dyDescent="0.25">
      <c r="B133" s="52" t="str">
        <f t="shared" ca="1" si="5"/>
        <v/>
      </c>
      <c r="C133" s="88"/>
      <c r="D133" s="88" t="str">
        <f>IF(C133="","",VLOOKUP(C133,CAD_FUNC!$C$6:$E$106,2,FALSE))</f>
        <v/>
      </c>
      <c r="E133" s="88" t="str">
        <f>IF(C133="","",VLOOKUP(C133,CAD_FUNC!$C$6:$E$106,3,FALSE))</f>
        <v/>
      </c>
      <c r="F133" s="88"/>
      <c r="G133" s="88" t="str">
        <f>IF(F133="","",VLOOKUP(F133,PCMSO!$C$6:$F$607,4,FALSE))</f>
        <v/>
      </c>
      <c r="H133" s="87"/>
      <c r="I133" s="87"/>
      <c r="J133" s="87"/>
      <c r="K133" s="57" t="str">
        <f t="shared" si="6"/>
        <v/>
      </c>
      <c r="L133" s="58" t="str">
        <f t="shared" ca="1" si="7"/>
        <v/>
      </c>
      <c r="M133" s="47" t="str">
        <f>IF(H133="","",VLOOKUP(MONTH(H133),'C-A'!$K$6:$L$17,2,FALSE))</f>
        <v/>
      </c>
      <c r="S133" s="47">
        <f t="shared" si="8"/>
        <v>1.2799999999999975E-4</v>
      </c>
      <c r="T133" s="52" t="str">
        <f t="shared" ca="1" si="9"/>
        <v/>
      </c>
    </row>
    <row r="134" spans="2:20" ht="30" customHeight="1" x14ac:dyDescent="0.25">
      <c r="B134" s="52" t="str">
        <f t="shared" ca="1" si="5"/>
        <v/>
      </c>
      <c r="C134" s="88"/>
      <c r="D134" s="88" t="str">
        <f>IF(C134="","",VLOOKUP(C134,CAD_FUNC!$C$6:$E$106,2,FALSE))</f>
        <v/>
      </c>
      <c r="E134" s="88" t="str">
        <f>IF(C134="","",VLOOKUP(C134,CAD_FUNC!$C$6:$E$106,3,FALSE))</f>
        <v/>
      </c>
      <c r="F134" s="88"/>
      <c r="G134" s="88" t="str">
        <f>IF(F134="","",VLOOKUP(F134,PCMSO!$C$6:$F$607,4,FALSE))</f>
        <v/>
      </c>
      <c r="H134" s="87"/>
      <c r="I134" s="87"/>
      <c r="J134" s="87"/>
      <c r="K134" s="57" t="str">
        <f t="shared" si="6"/>
        <v/>
      </c>
      <c r="L134" s="58" t="str">
        <f t="shared" ca="1" si="7"/>
        <v/>
      </c>
      <c r="M134" s="47" t="str">
        <f>IF(H134="","",VLOOKUP(MONTH(H134),'C-A'!$K$6:$L$17,2,FALSE))</f>
        <v/>
      </c>
      <c r="S134" s="47">
        <f t="shared" si="8"/>
        <v>1.2899999999999975E-4</v>
      </c>
      <c r="T134" s="52" t="str">
        <f t="shared" ca="1" si="9"/>
        <v/>
      </c>
    </row>
    <row r="135" spans="2:20" ht="30" customHeight="1" x14ac:dyDescent="0.25">
      <c r="B135" s="52" t="str">
        <f t="shared" ca="1" si="5"/>
        <v/>
      </c>
      <c r="C135" s="88"/>
      <c r="D135" s="88" t="str">
        <f>IF(C135="","",VLOOKUP(C135,CAD_FUNC!$C$6:$E$106,2,FALSE))</f>
        <v/>
      </c>
      <c r="E135" s="88" t="str">
        <f>IF(C135="","",VLOOKUP(C135,CAD_FUNC!$C$6:$E$106,3,FALSE))</f>
        <v/>
      </c>
      <c r="F135" s="88"/>
      <c r="G135" s="88" t="str">
        <f>IF(F135="","",VLOOKUP(F135,PCMSO!$C$6:$F$607,4,FALSE))</f>
        <v/>
      </c>
      <c r="H135" s="87"/>
      <c r="I135" s="87"/>
      <c r="J135" s="87"/>
      <c r="K135" s="57" t="str">
        <f t="shared" ref="K135:K198" si="10">IF(G135="","",VLOOKUP(G135,$O$6:$P$12,2,FALSE)+H135)</f>
        <v/>
      </c>
      <c r="L135" s="58" t="str">
        <f t="shared" ref="L135:L198" ca="1" si="11">IF(K135="","",IF(K135-TODAY()&lt;0,"Vencido",IF(K135-TODAY()=0,"Realizar hoje","Realizar em "&amp;K135-TODAY()&amp;" dias")))</f>
        <v/>
      </c>
      <c r="M135" s="47" t="str">
        <f>IF(H135="","",VLOOKUP(MONTH(H135),'C-A'!$K$6:$L$17,2,FALSE))</f>
        <v/>
      </c>
      <c r="S135" s="47">
        <f t="shared" si="8"/>
        <v>1.2999999999999974E-4</v>
      </c>
      <c r="T135" s="52" t="str">
        <f t="shared" ca="1" si="9"/>
        <v/>
      </c>
    </row>
    <row r="136" spans="2:20" ht="30" customHeight="1" x14ac:dyDescent="0.25">
      <c r="B136" s="52" t="str">
        <f t="shared" ca="1" si="5"/>
        <v/>
      </c>
      <c r="C136" s="88"/>
      <c r="D136" s="88" t="str">
        <f>IF(C136="","",VLOOKUP(C136,CAD_FUNC!$C$6:$E$106,2,FALSE))</f>
        <v/>
      </c>
      <c r="E136" s="88" t="str">
        <f>IF(C136="","",VLOOKUP(C136,CAD_FUNC!$C$6:$E$106,3,FALSE))</f>
        <v/>
      </c>
      <c r="F136" s="88"/>
      <c r="G136" s="88" t="str">
        <f>IF(F136="","",VLOOKUP(F136,PCMSO!$C$6:$F$607,4,FALSE))</f>
        <v/>
      </c>
      <c r="H136" s="87"/>
      <c r="I136" s="87"/>
      <c r="J136" s="87"/>
      <c r="K136" s="57" t="str">
        <f t="shared" si="10"/>
        <v/>
      </c>
      <c r="L136" s="58" t="str">
        <f t="shared" ca="1" si="11"/>
        <v/>
      </c>
      <c r="M136" s="47" t="str">
        <f>IF(H136="","",VLOOKUP(MONTH(H136),'C-A'!$K$6:$L$17,2,FALSE))</f>
        <v/>
      </c>
      <c r="S136" s="47">
        <f t="shared" ref="S136:S199" si="12">S135+$S$6</f>
        <v>1.3099999999999974E-4</v>
      </c>
      <c r="T136" s="52" t="str">
        <f t="shared" ref="T136:T199" ca="1" si="13">IF(L136="Vencido","",K136)</f>
        <v/>
      </c>
    </row>
    <row r="137" spans="2:20" ht="30" customHeight="1" x14ac:dyDescent="0.25">
      <c r="B137" s="52" t="str">
        <f t="shared" ca="1" si="5"/>
        <v/>
      </c>
      <c r="C137" s="88"/>
      <c r="D137" s="88" t="str">
        <f>IF(C137="","",VLOOKUP(C137,CAD_FUNC!$C$6:$E$106,2,FALSE))</f>
        <v/>
      </c>
      <c r="E137" s="88" t="str">
        <f>IF(C137="","",VLOOKUP(C137,CAD_FUNC!$C$6:$E$106,3,FALSE))</f>
        <v/>
      </c>
      <c r="F137" s="88"/>
      <c r="G137" s="88" t="str">
        <f>IF(F137="","",VLOOKUP(F137,PCMSO!$C$6:$F$607,4,FALSE))</f>
        <v/>
      </c>
      <c r="H137" s="87"/>
      <c r="I137" s="87"/>
      <c r="J137" s="87"/>
      <c r="K137" s="57" t="str">
        <f t="shared" si="10"/>
        <v/>
      </c>
      <c r="L137" s="58" t="str">
        <f t="shared" ca="1" si="11"/>
        <v/>
      </c>
      <c r="M137" s="47" t="str">
        <f>IF(H137="","",VLOOKUP(MONTH(H137),'C-A'!$K$6:$L$17,2,FALSE))</f>
        <v/>
      </c>
      <c r="S137" s="47">
        <f t="shared" si="12"/>
        <v>1.3199999999999974E-4</v>
      </c>
      <c r="T137" s="52" t="str">
        <f t="shared" ca="1" si="13"/>
        <v/>
      </c>
    </row>
    <row r="138" spans="2:20" ht="30" customHeight="1" x14ac:dyDescent="0.25">
      <c r="B138" s="52" t="str">
        <f t="shared" ca="1" si="5"/>
        <v/>
      </c>
      <c r="C138" s="88"/>
      <c r="D138" s="88" t="str">
        <f>IF(C138="","",VLOOKUP(C138,CAD_FUNC!$C$6:$E$106,2,FALSE))</f>
        <v/>
      </c>
      <c r="E138" s="88" t="str">
        <f>IF(C138="","",VLOOKUP(C138,CAD_FUNC!$C$6:$E$106,3,FALSE))</f>
        <v/>
      </c>
      <c r="F138" s="88"/>
      <c r="G138" s="88" t="str">
        <f>IF(F138="","",VLOOKUP(F138,PCMSO!$C$6:$F$607,4,FALSE))</f>
        <v/>
      </c>
      <c r="H138" s="87"/>
      <c r="I138" s="87"/>
      <c r="J138" s="87"/>
      <c r="K138" s="57" t="str">
        <f t="shared" si="10"/>
        <v/>
      </c>
      <c r="L138" s="58" t="str">
        <f t="shared" ca="1" si="11"/>
        <v/>
      </c>
      <c r="M138" s="47" t="str">
        <f>IF(H138="","",VLOOKUP(MONTH(H138),'C-A'!$K$6:$L$17,2,FALSE))</f>
        <v/>
      </c>
      <c r="S138" s="47">
        <f t="shared" si="12"/>
        <v>1.3299999999999974E-4</v>
      </c>
      <c r="T138" s="52" t="str">
        <f t="shared" ca="1" si="13"/>
        <v/>
      </c>
    </row>
    <row r="139" spans="2:20" ht="30" customHeight="1" x14ac:dyDescent="0.25">
      <c r="B139" s="52" t="str">
        <f t="shared" ca="1" si="5"/>
        <v/>
      </c>
      <c r="C139" s="88"/>
      <c r="D139" s="88" t="str">
        <f>IF(C139="","",VLOOKUP(C139,CAD_FUNC!$C$6:$E$106,2,FALSE))</f>
        <v/>
      </c>
      <c r="E139" s="88" t="str">
        <f>IF(C139="","",VLOOKUP(C139,CAD_FUNC!$C$6:$E$106,3,FALSE))</f>
        <v/>
      </c>
      <c r="F139" s="88"/>
      <c r="G139" s="88" t="str">
        <f>IF(F139="","",VLOOKUP(F139,PCMSO!$C$6:$F$607,4,FALSE))</f>
        <v/>
      </c>
      <c r="H139" s="87"/>
      <c r="I139" s="87"/>
      <c r="J139" s="87"/>
      <c r="K139" s="57" t="str">
        <f t="shared" si="10"/>
        <v/>
      </c>
      <c r="L139" s="58" t="str">
        <f t="shared" ca="1" si="11"/>
        <v/>
      </c>
      <c r="M139" s="47" t="str">
        <f>IF(H139="","",VLOOKUP(MONTH(H139),'C-A'!$K$6:$L$17,2,FALSE))</f>
        <v/>
      </c>
      <c r="S139" s="47">
        <f t="shared" si="12"/>
        <v>1.3399999999999973E-4</v>
      </c>
      <c r="T139" s="52" t="str">
        <f t="shared" ca="1" si="13"/>
        <v/>
      </c>
    </row>
    <row r="140" spans="2:20" ht="30" customHeight="1" x14ac:dyDescent="0.25">
      <c r="B140" s="52" t="str">
        <f t="shared" ca="1" si="5"/>
        <v/>
      </c>
      <c r="C140" s="88"/>
      <c r="D140" s="88" t="str">
        <f>IF(C140="","",VLOOKUP(C140,CAD_FUNC!$C$6:$E$106,2,FALSE))</f>
        <v/>
      </c>
      <c r="E140" s="88" t="str">
        <f>IF(C140="","",VLOOKUP(C140,CAD_FUNC!$C$6:$E$106,3,FALSE))</f>
        <v/>
      </c>
      <c r="F140" s="88"/>
      <c r="G140" s="88" t="str">
        <f>IF(F140="","",VLOOKUP(F140,PCMSO!$C$6:$F$607,4,FALSE))</f>
        <v/>
      </c>
      <c r="H140" s="87"/>
      <c r="I140" s="87"/>
      <c r="J140" s="87"/>
      <c r="K140" s="57" t="str">
        <f t="shared" si="10"/>
        <v/>
      </c>
      <c r="L140" s="58" t="str">
        <f t="shared" ca="1" si="11"/>
        <v/>
      </c>
      <c r="M140" s="47" t="str">
        <f>IF(H140="","",VLOOKUP(MONTH(H140),'C-A'!$K$6:$L$17,2,FALSE))</f>
        <v/>
      </c>
      <c r="S140" s="47">
        <f t="shared" si="12"/>
        <v>1.3499999999999973E-4</v>
      </c>
      <c r="T140" s="52" t="str">
        <f t="shared" ca="1" si="13"/>
        <v/>
      </c>
    </row>
    <row r="141" spans="2:20" ht="30" customHeight="1" x14ac:dyDescent="0.25">
      <c r="B141" s="52" t="str">
        <f t="shared" ca="1" si="5"/>
        <v/>
      </c>
      <c r="C141" s="88"/>
      <c r="D141" s="88" t="str">
        <f>IF(C141="","",VLOOKUP(C141,CAD_FUNC!$C$6:$E$106,2,FALSE))</f>
        <v/>
      </c>
      <c r="E141" s="88" t="str">
        <f>IF(C141="","",VLOOKUP(C141,CAD_FUNC!$C$6:$E$106,3,FALSE))</f>
        <v/>
      </c>
      <c r="F141" s="88"/>
      <c r="G141" s="88" t="str">
        <f>IF(F141="","",VLOOKUP(F141,PCMSO!$C$6:$F$607,4,FALSE))</f>
        <v/>
      </c>
      <c r="H141" s="87"/>
      <c r="I141" s="87"/>
      <c r="J141" s="87"/>
      <c r="K141" s="57" t="str">
        <f t="shared" si="10"/>
        <v/>
      </c>
      <c r="L141" s="58" t="str">
        <f t="shared" ca="1" si="11"/>
        <v/>
      </c>
      <c r="M141" s="47" t="str">
        <f>IF(H141="","",VLOOKUP(MONTH(H141),'C-A'!$K$6:$L$17,2,FALSE))</f>
        <v/>
      </c>
      <c r="S141" s="47">
        <f t="shared" si="12"/>
        <v>1.3599999999999973E-4</v>
      </c>
      <c r="T141" s="52" t="str">
        <f t="shared" ca="1" si="13"/>
        <v/>
      </c>
    </row>
    <row r="142" spans="2:20" ht="30" customHeight="1" x14ac:dyDescent="0.25">
      <c r="B142" s="52" t="str">
        <f t="shared" ca="1" si="5"/>
        <v/>
      </c>
      <c r="C142" s="88"/>
      <c r="D142" s="88" t="str">
        <f>IF(C142="","",VLOOKUP(C142,CAD_FUNC!$C$6:$E$106,2,FALSE))</f>
        <v/>
      </c>
      <c r="E142" s="88" t="str">
        <f>IF(C142="","",VLOOKUP(C142,CAD_FUNC!$C$6:$E$106,3,FALSE))</f>
        <v/>
      </c>
      <c r="F142" s="88"/>
      <c r="G142" s="88" t="str">
        <f>IF(F142="","",VLOOKUP(F142,PCMSO!$C$6:$F$607,4,FALSE))</f>
        <v/>
      </c>
      <c r="H142" s="87"/>
      <c r="I142" s="87"/>
      <c r="J142" s="87"/>
      <c r="K142" s="57" t="str">
        <f t="shared" si="10"/>
        <v/>
      </c>
      <c r="L142" s="58" t="str">
        <f t="shared" ca="1" si="11"/>
        <v/>
      </c>
      <c r="M142" s="47" t="str">
        <f>IF(H142="","",VLOOKUP(MONTH(H142),'C-A'!$K$6:$L$17,2,FALSE))</f>
        <v/>
      </c>
      <c r="S142" s="47">
        <f t="shared" si="12"/>
        <v>1.3699999999999973E-4</v>
      </c>
      <c r="T142" s="52" t="str">
        <f t="shared" ca="1" si="13"/>
        <v/>
      </c>
    </row>
    <row r="143" spans="2:20" ht="30" customHeight="1" x14ac:dyDescent="0.25">
      <c r="B143" s="52" t="str">
        <f t="shared" ca="1" si="5"/>
        <v/>
      </c>
      <c r="C143" s="88"/>
      <c r="D143" s="88" t="str">
        <f>IF(C143="","",VLOOKUP(C143,CAD_FUNC!$C$6:$E$106,2,FALSE))</f>
        <v/>
      </c>
      <c r="E143" s="88" t="str">
        <f>IF(C143="","",VLOOKUP(C143,CAD_FUNC!$C$6:$E$106,3,FALSE))</f>
        <v/>
      </c>
      <c r="F143" s="88"/>
      <c r="G143" s="88" t="str">
        <f>IF(F143="","",VLOOKUP(F143,PCMSO!$C$6:$F$607,4,FALSE))</f>
        <v/>
      </c>
      <c r="H143" s="87"/>
      <c r="I143" s="87"/>
      <c r="J143" s="87"/>
      <c r="K143" s="57" t="str">
        <f t="shared" si="10"/>
        <v/>
      </c>
      <c r="L143" s="58" t="str">
        <f t="shared" ca="1" si="11"/>
        <v/>
      </c>
      <c r="M143" s="47" t="str">
        <f>IF(H143="","",VLOOKUP(MONTH(H143),'C-A'!$K$6:$L$17,2,FALSE))</f>
        <v/>
      </c>
      <c r="S143" s="47">
        <f t="shared" si="12"/>
        <v>1.3799999999999972E-4</v>
      </c>
      <c r="T143" s="52" t="str">
        <f t="shared" ca="1" si="13"/>
        <v/>
      </c>
    </row>
    <row r="144" spans="2:20" ht="30" customHeight="1" x14ac:dyDescent="0.25">
      <c r="B144" s="52" t="str">
        <f t="shared" ca="1" si="5"/>
        <v/>
      </c>
      <c r="C144" s="88"/>
      <c r="D144" s="88" t="str">
        <f>IF(C144="","",VLOOKUP(C144,CAD_FUNC!$C$6:$E$106,2,FALSE))</f>
        <v/>
      </c>
      <c r="E144" s="88" t="str">
        <f>IF(C144="","",VLOOKUP(C144,CAD_FUNC!$C$6:$E$106,3,FALSE))</f>
        <v/>
      </c>
      <c r="F144" s="88"/>
      <c r="G144" s="88" t="str">
        <f>IF(F144="","",VLOOKUP(F144,PCMSO!$C$6:$F$607,4,FALSE))</f>
        <v/>
      </c>
      <c r="H144" s="87"/>
      <c r="I144" s="87"/>
      <c r="J144" s="87"/>
      <c r="K144" s="57" t="str">
        <f t="shared" si="10"/>
        <v/>
      </c>
      <c r="L144" s="58" t="str">
        <f t="shared" ca="1" si="11"/>
        <v/>
      </c>
      <c r="M144" s="47" t="str">
        <f>IF(H144="","",VLOOKUP(MONTH(H144),'C-A'!$K$6:$L$17,2,FALSE))</f>
        <v/>
      </c>
      <c r="S144" s="47">
        <f t="shared" si="12"/>
        <v>1.3899999999999972E-4</v>
      </c>
      <c r="T144" s="52" t="str">
        <f t="shared" ca="1" si="13"/>
        <v/>
      </c>
    </row>
    <row r="145" spans="2:20" ht="30" customHeight="1" x14ac:dyDescent="0.25">
      <c r="B145" s="52" t="str">
        <f t="shared" ca="1" si="5"/>
        <v/>
      </c>
      <c r="C145" s="88"/>
      <c r="D145" s="88" t="str">
        <f>IF(C145="","",VLOOKUP(C145,CAD_FUNC!$C$6:$E$106,2,FALSE))</f>
        <v/>
      </c>
      <c r="E145" s="88" t="str">
        <f>IF(C145="","",VLOOKUP(C145,CAD_FUNC!$C$6:$E$106,3,FALSE))</f>
        <v/>
      </c>
      <c r="F145" s="88"/>
      <c r="G145" s="88" t="str">
        <f>IF(F145="","",VLOOKUP(F145,PCMSO!$C$6:$F$607,4,FALSE))</f>
        <v/>
      </c>
      <c r="H145" s="87"/>
      <c r="I145" s="87"/>
      <c r="J145" s="87"/>
      <c r="K145" s="57" t="str">
        <f t="shared" si="10"/>
        <v/>
      </c>
      <c r="L145" s="58" t="str">
        <f t="shared" ca="1" si="11"/>
        <v/>
      </c>
      <c r="M145" s="47" t="str">
        <f>IF(H145="","",VLOOKUP(MONTH(H145),'C-A'!$K$6:$L$17,2,FALSE))</f>
        <v/>
      </c>
      <c r="S145" s="47">
        <f t="shared" si="12"/>
        <v>1.3999999999999972E-4</v>
      </c>
      <c r="T145" s="52" t="str">
        <f t="shared" ca="1" si="13"/>
        <v/>
      </c>
    </row>
    <row r="146" spans="2:20" ht="30" customHeight="1" x14ac:dyDescent="0.25">
      <c r="B146" s="52" t="str">
        <f t="shared" ca="1" si="5"/>
        <v/>
      </c>
      <c r="C146" s="88"/>
      <c r="D146" s="88" t="str">
        <f>IF(C146="","",VLOOKUP(C146,CAD_FUNC!$C$6:$E$106,2,FALSE))</f>
        <v/>
      </c>
      <c r="E146" s="88" t="str">
        <f>IF(C146="","",VLOOKUP(C146,CAD_FUNC!$C$6:$E$106,3,FALSE))</f>
        <v/>
      </c>
      <c r="F146" s="88"/>
      <c r="G146" s="88" t="str">
        <f>IF(F146="","",VLOOKUP(F146,PCMSO!$C$6:$F$607,4,FALSE))</f>
        <v/>
      </c>
      <c r="H146" s="87"/>
      <c r="I146" s="87"/>
      <c r="J146" s="87"/>
      <c r="K146" s="57" t="str">
        <f t="shared" si="10"/>
        <v/>
      </c>
      <c r="L146" s="58" t="str">
        <f t="shared" ca="1" si="11"/>
        <v/>
      </c>
      <c r="M146" s="47" t="str">
        <f>IF(H146="","",VLOOKUP(MONTH(H146),'C-A'!$K$6:$L$17,2,FALSE))</f>
        <v/>
      </c>
      <c r="S146" s="47">
        <f t="shared" si="12"/>
        <v>1.4099999999999971E-4</v>
      </c>
      <c r="T146" s="52" t="str">
        <f t="shared" ca="1" si="13"/>
        <v/>
      </c>
    </row>
    <row r="147" spans="2:20" ht="30" customHeight="1" x14ac:dyDescent="0.25">
      <c r="B147" s="52" t="str">
        <f t="shared" ca="1" si="5"/>
        <v/>
      </c>
      <c r="C147" s="88"/>
      <c r="D147" s="88" t="str">
        <f>IF(C147="","",VLOOKUP(C147,CAD_FUNC!$C$6:$E$106,2,FALSE))</f>
        <v/>
      </c>
      <c r="E147" s="88" t="str">
        <f>IF(C147="","",VLOOKUP(C147,CAD_FUNC!$C$6:$E$106,3,FALSE))</f>
        <v/>
      </c>
      <c r="F147" s="88"/>
      <c r="G147" s="88" t="str">
        <f>IF(F147="","",VLOOKUP(F147,PCMSO!$C$6:$F$607,4,FALSE))</f>
        <v/>
      </c>
      <c r="H147" s="87"/>
      <c r="I147" s="87"/>
      <c r="J147" s="87"/>
      <c r="K147" s="57" t="str">
        <f t="shared" si="10"/>
        <v/>
      </c>
      <c r="L147" s="58" t="str">
        <f t="shared" ca="1" si="11"/>
        <v/>
      </c>
      <c r="M147" s="47" t="str">
        <f>IF(H147="","",VLOOKUP(MONTH(H147),'C-A'!$K$6:$L$17,2,FALSE))</f>
        <v/>
      </c>
      <c r="S147" s="47">
        <f t="shared" si="12"/>
        <v>1.4199999999999971E-4</v>
      </c>
      <c r="T147" s="52" t="str">
        <f t="shared" ca="1" si="13"/>
        <v/>
      </c>
    </row>
    <row r="148" spans="2:20" ht="30" customHeight="1" x14ac:dyDescent="0.25">
      <c r="B148" s="52" t="str">
        <f t="shared" ca="1" si="5"/>
        <v/>
      </c>
      <c r="C148" s="88"/>
      <c r="D148" s="88" t="str">
        <f>IF(C148="","",VLOOKUP(C148,CAD_FUNC!$C$6:$E$106,2,FALSE))</f>
        <v/>
      </c>
      <c r="E148" s="88" t="str">
        <f>IF(C148="","",VLOOKUP(C148,CAD_FUNC!$C$6:$E$106,3,FALSE))</f>
        <v/>
      </c>
      <c r="F148" s="88"/>
      <c r="G148" s="88" t="str">
        <f>IF(F148="","",VLOOKUP(F148,PCMSO!$C$6:$F$607,4,FALSE))</f>
        <v/>
      </c>
      <c r="H148" s="87"/>
      <c r="I148" s="87"/>
      <c r="J148" s="87"/>
      <c r="K148" s="57" t="str">
        <f t="shared" si="10"/>
        <v/>
      </c>
      <c r="L148" s="58" t="str">
        <f t="shared" ca="1" si="11"/>
        <v/>
      </c>
      <c r="M148" s="47" t="str">
        <f>IF(H148="","",VLOOKUP(MONTH(H148),'C-A'!$K$6:$L$17,2,FALSE))</f>
        <v/>
      </c>
      <c r="S148" s="47">
        <f t="shared" si="12"/>
        <v>1.4299999999999971E-4</v>
      </c>
      <c r="T148" s="52" t="str">
        <f t="shared" ca="1" si="13"/>
        <v/>
      </c>
    </row>
    <row r="149" spans="2:20" ht="30" customHeight="1" x14ac:dyDescent="0.25">
      <c r="B149" s="52" t="str">
        <f t="shared" ca="1" si="5"/>
        <v/>
      </c>
      <c r="C149" s="88"/>
      <c r="D149" s="88" t="str">
        <f>IF(C149="","",VLOOKUP(C149,CAD_FUNC!$C$6:$E$106,2,FALSE))</f>
        <v/>
      </c>
      <c r="E149" s="88" t="str">
        <f>IF(C149="","",VLOOKUP(C149,CAD_FUNC!$C$6:$E$106,3,FALSE))</f>
        <v/>
      </c>
      <c r="F149" s="88"/>
      <c r="G149" s="88" t="str">
        <f>IF(F149="","",VLOOKUP(F149,PCMSO!$C$6:$F$607,4,FALSE))</f>
        <v/>
      </c>
      <c r="H149" s="87"/>
      <c r="I149" s="87"/>
      <c r="J149" s="87"/>
      <c r="K149" s="57" t="str">
        <f t="shared" si="10"/>
        <v/>
      </c>
      <c r="L149" s="58" t="str">
        <f t="shared" ca="1" si="11"/>
        <v/>
      </c>
      <c r="M149" s="47" t="str">
        <f>IF(H149="","",VLOOKUP(MONTH(H149),'C-A'!$K$6:$L$17,2,FALSE))</f>
        <v/>
      </c>
      <c r="S149" s="47">
        <f t="shared" si="12"/>
        <v>1.4399999999999971E-4</v>
      </c>
      <c r="T149" s="52" t="str">
        <f t="shared" ca="1" si="13"/>
        <v/>
      </c>
    </row>
    <row r="150" spans="2:20" ht="30" customHeight="1" x14ac:dyDescent="0.25">
      <c r="B150" s="52" t="str">
        <f t="shared" ca="1" si="5"/>
        <v/>
      </c>
      <c r="C150" s="88"/>
      <c r="D150" s="88" t="str">
        <f>IF(C150="","",VLOOKUP(C150,CAD_FUNC!$C$6:$E$106,2,FALSE))</f>
        <v/>
      </c>
      <c r="E150" s="88" t="str">
        <f>IF(C150="","",VLOOKUP(C150,CAD_FUNC!$C$6:$E$106,3,FALSE))</f>
        <v/>
      </c>
      <c r="F150" s="88"/>
      <c r="G150" s="88" t="str">
        <f>IF(F150="","",VLOOKUP(F150,PCMSO!$C$6:$F$607,4,FALSE))</f>
        <v/>
      </c>
      <c r="H150" s="87"/>
      <c r="I150" s="87"/>
      <c r="J150" s="87"/>
      <c r="K150" s="57" t="str">
        <f t="shared" si="10"/>
        <v/>
      </c>
      <c r="L150" s="58" t="str">
        <f t="shared" ca="1" si="11"/>
        <v/>
      </c>
      <c r="M150" s="47" t="str">
        <f>IF(H150="","",VLOOKUP(MONTH(H150),'C-A'!$K$6:$L$17,2,FALSE))</f>
        <v/>
      </c>
      <c r="S150" s="47">
        <f t="shared" si="12"/>
        <v>1.449999999999997E-4</v>
      </c>
      <c r="T150" s="52" t="str">
        <f t="shared" ca="1" si="13"/>
        <v/>
      </c>
    </row>
    <row r="151" spans="2:20" ht="30" customHeight="1" x14ac:dyDescent="0.25">
      <c r="B151" s="52" t="str">
        <f t="shared" ca="1" si="5"/>
        <v/>
      </c>
      <c r="C151" s="88"/>
      <c r="D151" s="88" t="str">
        <f>IF(C151="","",VLOOKUP(C151,CAD_FUNC!$C$6:$E$106,2,FALSE))</f>
        <v/>
      </c>
      <c r="E151" s="88" t="str">
        <f>IF(C151="","",VLOOKUP(C151,CAD_FUNC!$C$6:$E$106,3,FALSE))</f>
        <v/>
      </c>
      <c r="F151" s="88"/>
      <c r="G151" s="88" t="str">
        <f>IF(F151="","",VLOOKUP(F151,PCMSO!$C$6:$F$607,4,FALSE))</f>
        <v/>
      </c>
      <c r="H151" s="87"/>
      <c r="I151" s="87"/>
      <c r="J151" s="87"/>
      <c r="K151" s="57" t="str">
        <f t="shared" si="10"/>
        <v/>
      </c>
      <c r="L151" s="58" t="str">
        <f t="shared" ca="1" si="11"/>
        <v/>
      </c>
      <c r="M151" s="47" t="str">
        <f>IF(H151="","",VLOOKUP(MONTH(H151),'C-A'!$K$6:$L$17,2,FALSE))</f>
        <v/>
      </c>
      <c r="S151" s="47">
        <f t="shared" si="12"/>
        <v>1.459999999999997E-4</v>
      </c>
      <c r="T151" s="52" t="str">
        <f t="shared" ca="1" si="13"/>
        <v/>
      </c>
    </row>
    <row r="152" spans="2:20" ht="30" customHeight="1" x14ac:dyDescent="0.25">
      <c r="B152" s="52" t="str">
        <f t="shared" ca="1" si="5"/>
        <v/>
      </c>
      <c r="C152" s="88"/>
      <c r="D152" s="88" t="str">
        <f>IF(C152="","",VLOOKUP(C152,CAD_FUNC!$C$6:$E$106,2,FALSE))</f>
        <v/>
      </c>
      <c r="E152" s="88" t="str">
        <f>IF(C152="","",VLOOKUP(C152,CAD_FUNC!$C$6:$E$106,3,FALSE))</f>
        <v/>
      </c>
      <c r="F152" s="88"/>
      <c r="G152" s="88" t="str">
        <f>IF(F152="","",VLOOKUP(F152,PCMSO!$C$6:$F$607,4,FALSE))</f>
        <v/>
      </c>
      <c r="H152" s="87"/>
      <c r="I152" s="87"/>
      <c r="J152" s="87"/>
      <c r="K152" s="57" t="str">
        <f t="shared" si="10"/>
        <v/>
      </c>
      <c r="L152" s="58" t="str">
        <f t="shared" ca="1" si="11"/>
        <v/>
      </c>
      <c r="M152" s="47" t="str">
        <f>IF(H152="","",VLOOKUP(MONTH(H152),'C-A'!$K$6:$L$17,2,FALSE))</f>
        <v/>
      </c>
      <c r="S152" s="47">
        <f t="shared" si="12"/>
        <v>1.469999999999997E-4</v>
      </c>
      <c r="T152" s="52" t="str">
        <f t="shared" ca="1" si="13"/>
        <v/>
      </c>
    </row>
    <row r="153" spans="2:20" ht="30" customHeight="1" x14ac:dyDescent="0.25">
      <c r="B153" s="52" t="str">
        <f t="shared" ca="1" si="5"/>
        <v/>
      </c>
      <c r="C153" s="88"/>
      <c r="D153" s="88" t="str">
        <f>IF(C153="","",VLOOKUP(C153,CAD_FUNC!$C$6:$E$106,2,FALSE))</f>
        <v/>
      </c>
      <c r="E153" s="88" t="str">
        <f>IF(C153="","",VLOOKUP(C153,CAD_FUNC!$C$6:$E$106,3,FALSE))</f>
        <v/>
      </c>
      <c r="F153" s="88"/>
      <c r="G153" s="88" t="str">
        <f>IF(F153="","",VLOOKUP(F153,PCMSO!$C$6:$F$607,4,FALSE))</f>
        <v/>
      </c>
      <c r="H153" s="87"/>
      <c r="I153" s="87"/>
      <c r="J153" s="87"/>
      <c r="K153" s="57" t="str">
        <f t="shared" si="10"/>
        <v/>
      </c>
      <c r="L153" s="58" t="str">
        <f t="shared" ca="1" si="11"/>
        <v/>
      </c>
      <c r="M153" s="47" t="str">
        <f>IF(H153="","",VLOOKUP(MONTH(H153),'C-A'!$K$6:$L$17,2,FALSE))</f>
        <v/>
      </c>
      <c r="S153" s="47">
        <f t="shared" si="12"/>
        <v>1.4799999999999969E-4</v>
      </c>
      <c r="T153" s="52" t="str">
        <f t="shared" ca="1" si="13"/>
        <v/>
      </c>
    </row>
    <row r="154" spans="2:20" ht="30" customHeight="1" x14ac:dyDescent="0.25">
      <c r="B154" s="52" t="str">
        <f t="shared" ca="1" si="5"/>
        <v/>
      </c>
      <c r="C154" s="88"/>
      <c r="D154" s="88" t="str">
        <f>IF(C154="","",VLOOKUP(C154,CAD_FUNC!$C$6:$E$106,2,FALSE))</f>
        <v/>
      </c>
      <c r="E154" s="88" t="str">
        <f>IF(C154="","",VLOOKUP(C154,CAD_FUNC!$C$6:$E$106,3,FALSE))</f>
        <v/>
      </c>
      <c r="F154" s="88"/>
      <c r="G154" s="88" t="str">
        <f>IF(F154="","",VLOOKUP(F154,PCMSO!$C$6:$F$607,4,FALSE))</f>
        <v/>
      </c>
      <c r="H154" s="87"/>
      <c r="I154" s="87"/>
      <c r="J154" s="87"/>
      <c r="K154" s="57" t="str">
        <f t="shared" si="10"/>
        <v/>
      </c>
      <c r="L154" s="58" t="str">
        <f t="shared" ca="1" si="11"/>
        <v/>
      </c>
      <c r="M154" s="47" t="str">
        <f>IF(H154="","",VLOOKUP(MONTH(H154),'C-A'!$K$6:$L$17,2,FALSE))</f>
        <v/>
      </c>
      <c r="S154" s="47">
        <f t="shared" si="12"/>
        <v>1.4899999999999969E-4</v>
      </c>
      <c r="T154" s="52" t="str">
        <f t="shared" ca="1" si="13"/>
        <v/>
      </c>
    </row>
    <row r="155" spans="2:20" ht="30" customHeight="1" x14ac:dyDescent="0.25">
      <c r="B155" s="52" t="str">
        <f t="shared" ca="1" si="5"/>
        <v/>
      </c>
      <c r="C155" s="88"/>
      <c r="D155" s="88" t="str">
        <f>IF(C155="","",VLOOKUP(C155,CAD_FUNC!$C$6:$E$106,2,FALSE))</f>
        <v/>
      </c>
      <c r="E155" s="88" t="str">
        <f>IF(C155="","",VLOOKUP(C155,CAD_FUNC!$C$6:$E$106,3,FALSE))</f>
        <v/>
      </c>
      <c r="F155" s="88"/>
      <c r="G155" s="88" t="str">
        <f>IF(F155="","",VLOOKUP(F155,PCMSO!$C$6:$F$607,4,FALSE))</f>
        <v/>
      </c>
      <c r="H155" s="87"/>
      <c r="I155" s="87"/>
      <c r="J155" s="87"/>
      <c r="K155" s="57" t="str">
        <f t="shared" si="10"/>
        <v/>
      </c>
      <c r="L155" s="58" t="str">
        <f t="shared" ca="1" si="11"/>
        <v/>
      </c>
      <c r="M155" s="47" t="str">
        <f>IF(H155="","",VLOOKUP(MONTH(H155),'C-A'!$K$6:$L$17,2,FALSE))</f>
        <v/>
      </c>
      <c r="S155" s="47">
        <f t="shared" si="12"/>
        <v>1.4999999999999969E-4</v>
      </c>
      <c r="T155" s="52" t="str">
        <f t="shared" ca="1" si="13"/>
        <v/>
      </c>
    </row>
    <row r="156" spans="2:20" ht="30" customHeight="1" x14ac:dyDescent="0.25">
      <c r="B156" s="52" t="str">
        <f t="shared" ca="1" si="5"/>
        <v/>
      </c>
      <c r="C156" s="88"/>
      <c r="D156" s="88" t="str">
        <f>IF(C156="","",VLOOKUP(C156,CAD_FUNC!$C$6:$E$106,2,FALSE))</f>
        <v/>
      </c>
      <c r="E156" s="88" t="str">
        <f>IF(C156="","",VLOOKUP(C156,CAD_FUNC!$C$6:$E$106,3,FALSE))</f>
        <v/>
      </c>
      <c r="F156" s="88"/>
      <c r="G156" s="88" t="str">
        <f>IF(F156="","",VLOOKUP(F156,PCMSO!$C$6:$F$607,4,FALSE))</f>
        <v/>
      </c>
      <c r="H156" s="87"/>
      <c r="I156" s="87"/>
      <c r="J156" s="87"/>
      <c r="K156" s="57" t="str">
        <f t="shared" si="10"/>
        <v/>
      </c>
      <c r="L156" s="58" t="str">
        <f t="shared" ca="1" si="11"/>
        <v/>
      </c>
      <c r="M156" s="47" t="str">
        <f>IF(H156="","",VLOOKUP(MONTH(H156),'C-A'!$K$6:$L$17,2,FALSE))</f>
        <v/>
      </c>
      <c r="S156" s="47">
        <f t="shared" si="12"/>
        <v>1.5099999999999969E-4</v>
      </c>
      <c r="T156" s="52" t="str">
        <f t="shared" ca="1" si="13"/>
        <v/>
      </c>
    </row>
    <row r="157" spans="2:20" ht="30" customHeight="1" x14ac:dyDescent="0.25">
      <c r="B157" s="52" t="str">
        <f t="shared" ca="1" si="5"/>
        <v/>
      </c>
      <c r="C157" s="88"/>
      <c r="D157" s="88" t="str">
        <f>IF(C157="","",VLOOKUP(C157,CAD_FUNC!$C$6:$E$106,2,FALSE))</f>
        <v/>
      </c>
      <c r="E157" s="88" t="str">
        <f>IF(C157="","",VLOOKUP(C157,CAD_FUNC!$C$6:$E$106,3,FALSE))</f>
        <v/>
      </c>
      <c r="F157" s="88"/>
      <c r="G157" s="88" t="str">
        <f>IF(F157="","",VLOOKUP(F157,PCMSO!$C$6:$F$607,4,FALSE))</f>
        <v/>
      </c>
      <c r="H157" s="87"/>
      <c r="I157" s="87"/>
      <c r="J157" s="87"/>
      <c r="K157" s="57" t="str">
        <f t="shared" si="10"/>
        <v/>
      </c>
      <c r="L157" s="58" t="str">
        <f t="shared" ca="1" si="11"/>
        <v/>
      </c>
      <c r="M157" s="47" t="str">
        <f>IF(H157="","",VLOOKUP(MONTH(H157),'C-A'!$K$6:$L$17,2,FALSE))</f>
        <v/>
      </c>
      <c r="S157" s="47">
        <f t="shared" si="12"/>
        <v>1.5199999999999968E-4</v>
      </c>
      <c r="T157" s="52" t="str">
        <f t="shared" ca="1" si="13"/>
        <v/>
      </c>
    </row>
    <row r="158" spans="2:20" ht="30" customHeight="1" x14ac:dyDescent="0.25">
      <c r="B158" s="52" t="str">
        <f t="shared" ca="1" si="5"/>
        <v/>
      </c>
      <c r="C158" s="88"/>
      <c r="D158" s="88" t="str">
        <f>IF(C158="","",VLOOKUP(C158,CAD_FUNC!$C$6:$E$106,2,FALSE))</f>
        <v/>
      </c>
      <c r="E158" s="88" t="str">
        <f>IF(C158="","",VLOOKUP(C158,CAD_FUNC!$C$6:$E$106,3,FALSE))</f>
        <v/>
      </c>
      <c r="F158" s="88"/>
      <c r="G158" s="88" t="str">
        <f>IF(F158="","",VLOOKUP(F158,PCMSO!$C$6:$F$607,4,FALSE))</f>
        <v/>
      </c>
      <c r="H158" s="87"/>
      <c r="I158" s="87"/>
      <c r="J158" s="87"/>
      <c r="K158" s="57" t="str">
        <f t="shared" si="10"/>
        <v/>
      </c>
      <c r="L158" s="58" t="str">
        <f t="shared" ca="1" si="11"/>
        <v/>
      </c>
      <c r="M158" s="47" t="str">
        <f>IF(H158="","",VLOOKUP(MONTH(H158),'C-A'!$K$6:$L$17,2,FALSE))</f>
        <v/>
      </c>
      <c r="S158" s="47">
        <f t="shared" si="12"/>
        <v>1.5299999999999968E-4</v>
      </c>
      <c r="T158" s="52" t="str">
        <f t="shared" ca="1" si="13"/>
        <v/>
      </c>
    </row>
    <row r="159" spans="2:20" ht="30" customHeight="1" x14ac:dyDescent="0.25">
      <c r="B159" s="52" t="str">
        <f t="shared" ca="1" si="5"/>
        <v/>
      </c>
      <c r="C159" s="88"/>
      <c r="D159" s="88" t="str">
        <f>IF(C159="","",VLOOKUP(C159,CAD_FUNC!$C$6:$E$106,2,FALSE))</f>
        <v/>
      </c>
      <c r="E159" s="88" t="str">
        <f>IF(C159="","",VLOOKUP(C159,CAD_FUNC!$C$6:$E$106,3,FALSE))</f>
        <v/>
      </c>
      <c r="F159" s="88"/>
      <c r="G159" s="88" t="str">
        <f>IF(F159="","",VLOOKUP(F159,PCMSO!$C$6:$F$607,4,FALSE))</f>
        <v/>
      </c>
      <c r="H159" s="87"/>
      <c r="I159" s="87"/>
      <c r="J159" s="87"/>
      <c r="K159" s="57" t="str">
        <f t="shared" si="10"/>
        <v/>
      </c>
      <c r="L159" s="58" t="str">
        <f t="shared" ca="1" si="11"/>
        <v/>
      </c>
      <c r="M159" s="47" t="str">
        <f>IF(H159="","",VLOOKUP(MONTH(H159),'C-A'!$K$6:$L$17,2,FALSE))</f>
        <v/>
      </c>
      <c r="S159" s="47">
        <f t="shared" si="12"/>
        <v>1.5399999999999968E-4</v>
      </c>
      <c r="T159" s="52" t="str">
        <f t="shared" ca="1" si="13"/>
        <v/>
      </c>
    </row>
    <row r="160" spans="2:20" ht="30" customHeight="1" x14ac:dyDescent="0.25">
      <c r="B160" s="52" t="str">
        <f t="shared" ca="1" si="5"/>
        <v/>
      </c>
      <c r="C160" s="88"/>
      <c r="D160" s="88" t="str">
        <f>IF(C160="","",VLOOKUP(C160,CAD_FUNC!$C$6:$E$106,2,FALSE))</f>
        <v/>
      </c>
      <c r="E160" s="88" t="str">
        <f>IF(C160="","",VLOOKUP(C160,CAD_FUNC!$C$6:$E$106,3,FALSE))</f>
        <v/>
      </c>
      <c r="F160" s="88"/>
      <c r="G160" s="88" t="str">
        <f>IF(F160="","",VLOOKUP(F160,PCMSO!$C$6:$F$607,4,FALSE))</f>
        <v/>
      </c>
      <c r="H160" s="87"/>
      <c r="I160" s="87"/>
      <c r="J160" s="87"/>
      <c r="K160" s="57" t="str">
        <f t="shared" si="10"/>
        <v/>
      </c>
      <c r="L160" s="58" t="str">
        <f t="shared" ca="1" si="11"/>
        <v/>
      </c>
      <c r="M160" s="47" t="str">
        <f>IF(H160="","",VLOOKUP(MONTH(H160),'C-A'!$K$6:$L$17,2,FALSE))</f>
        <v/>
      </c>
      <c r="S160" s="47">
        <f t="shared" si="12"/>
        <v>1.5499999999999967E-4</v>
      </c>
      <c r="T160" s="52" t="str">
        <f t="shared" ca="1" si="13"/>
        <v/>
      </c>
    </row>
    <row r="161" spans="2:20" ht="30" customHeight="1" x14ac:dyDescent="0.25">
      <c r="B161" s="52" t="str">
        <f t="shared" ca="1" si="5"/>
        <v/>
      </c>
      <c r="C161" s="88"/>
      <c r="D161" s="88" t="str">
        <f>IF(C161="","",VLOOKUP(C161,CAD_FUNC!$C$6:$E$106,2,FALSE))</f>
        <v/>
      </c>
      <c r="E161" s="88" t="str">
        <f>IF(C161="","",VLOOKUP(C161,CAD_FUNC!$C$6:$E$106,3,FALSE))</f>
        <v/>
      </c>
      <c r="F161" s="88"/>
      <c r="G161" s="88" t="str">
        <f>IF(F161="","",VLOOKUP(F161,PCMSO!$C$6:$F$607,4,FALSE))</f>
        <v/>
      </c>
      <c r="H161" s="87"/>
      <c r="I161" s="87"/>
      <c r="J161" s="87"/>
      <c r="K161" s="57" t="str">
        <f t="shared" si="10"/>
        <v/>
      </c>
      <c r="L161" s="58" t="str">
        <f t="shared" ca="1" si="11"/>
        <v/>
      </c>
      <c r="M161" s="47" t="str">
        <f>IF(H161="","",VLOOKUP(MONTH(H161),'C-A'!$K$6:$L$17,2,FALSE))</f>
        <v/>
      </c>
      <c r="S161" s="47">
        <f t="shared" si="12"/>
        <v>1.5599999999999967E-4</v>
      </c>
      <c r="T161" s="52" t="str">
        <f t="shared" ca="1" si="13"/>
        <v/>
      </c>
    </row>
    <row r="162" spans="2:20" ht="30" customHeight="1" x14ac:dyDescent="0.25">
      <c r="B162" s="52" t="str">
        <f t="shared" ca="1" si="5"/>
        <v/>
      </c>
      <c r="C162" s="88"/>
      <c r="D162" s="88" t="str">
        <f>IF(C162="","",VLOOKUP(C162,CAD_FUNC!$C$6:$E$106,2,FALSE))</f>
        <v/>
      </c>
      <c r="E162" s="88" t="str">
        <f>IF(C162="","",VLOOKUP(C162,CAD_FUNC!$C$6:$E$106,3,FALSE))</f>
        <v/>
      </c>
      <c r="F162" s="88"/>
      <c r="G162" s="88" t="str">
        <f>IF(F162="","",VLOOKUP(F162,PCMSO!$C$6:$F$607,4,FALSE))</f>
        <v/>
      </c>
      <c r="H162" s="87"/>
      <c r="I162" s="87"/>
      <c r="J162" s="87"/>
      <c r="K162" s="57" t="str">
        <f t="shared" si="10"/>
        <v/>
      </c>
      <c r="L162" s="58" t="str">
        <f t="shared" ca="1" si="11"/>
        <v/>
      </c>
      <c r="M162" s="47" t="str">
        <f>IF(H162="","",VLOOKUP(MONTH(H162),'C-A'!$K$6:$L$17,2,FALSE))</f>
        <v/>
      </c>
      <c r="S162" s="47">
        <f t="shared" si="12"/>
        <v>1.5699999999999967E-4</v>
      </c>
      <c r="T162" s="52" t="str">
        <f t="shared" ca="1" si="13"/>
        <v/>
      </c>
    </row>
    <row r="163" spans="2:20" ht="30" customHeight="1" x14ac:dyDescent="0.25">
      <c r="B163" s="52" t="str">
        <f t="shared" ca="1" si="5"/>
        <v/>
      </c>
      <c r="C163" s="88"/>
      <c r="D163" s="88" t="str">
        <f>IF(C163="","",VLOOKUP(C163,CAD_FUNC!$C$6:$E$106,2,FALSE))</f>
        <v/>
      </c>
      <c r="E163" s="88" t="str">
        <f>IF(C163="","",VLOOKUP(C163,CAD_FUNC!$C$6:$E$106,3,FALSE))</f>
        <v/>
      </c>
      <c r="F163" s="88"/>
      <c r="G163" s="88" t="str">
        <f>IF(F163="","",VLOOKUP(F163,PCMSO!$C$6:$F$607,4,FALSE))</f>
        <v/>
      </c>
      <c r="H163" s="87"/>
      <c r="I163" s="87"/>
      <c r="J163" s="87"/>
      <c r="K163" s="57" t="str">
        <f t="shared" si="10"/>
        <v/>
      </c>
      <c r="L163" s="58" t="str">
        <f t="shared" ca="1" si="11"/>
        <v/>
      </c>
      <c r="M163" s="47" t="str">
        <f>IF(H163="","",VLOOKUP(MONTH(H163),'C-A'!$K$6:$L$17,2,FALSE))</f>
        <v/>
      </c>
      <c r="S163" s="47">
        <f t="shared" si="12"/>
        <v>1.5799999999999967E-4</v>
      </c>
      <c r="T163" s="52" t="str">
        <f t="shared" ca="1" si="13"/>
        <v/>
      </c>
    </row>
    <row r="164" spans="2:20" ht="30" customHeight="1" x14ac:dyDescent="0.25">
      <c r="B164" s="52" t="str">
        <f t="shared" ca="1" si="5"/>
        <v/>
      </c>
      <c r="C164" s="88"/>
      <c r="D164" s="88" t="str">
        <f>IF(C164="","",VLOOKUP(C164,CAD_FUNC!$C$6:$E$106,2,FALSE))</f>
        <v/>
      </c>
      <c r="E164" s="88" t="str">
        <f>IF(C164="","",VLOOKUP(C164,CAD_FUNC!$C$6:$E$106,3,FALSE))</f>
        <v/>
      </c>
      <c r="F164" s="88"/>
      <c r="G164" s="88" t="str">
        <f>IF(F164="","",VLOOKUP(F164,PCMSO!$C$6:$F$607,4,FALSE))</f>
        <v/>
      </c>
      <c r="H164" s="87"/>
      <c r="I164" s="87"/>
      <c r="J164" s="87"/>
      <c r="K164" s="57" t="str">
        <f t="shared" si="10"/>
        <v/>
      </c>
      <c r="L164" s="58" t="str">
        <f t="shared" ca="1" si="11"/>
        <v/>
      </c>
      <c r="M164" s="47" t="str">
        <f>IF(H164="","",VLOOKUP(MONTH(H164),'C-A'!$K$6:$L$17,2,FALSE))</f>
        <v/>
      </c>
      <c r="S164" s="47">
        <f t="shared" si="12"/>
        <v>1.5899999999999966E-4</v>
      </c>
      <c r="T164" s="52" t="str">
        <f t="shared" ca="1" si="13"/>
        <v/>
      </c>
    </row>
    <row r="165" spans="2:20" ht="30" customHeight="1" x14ac:dyDescent="0.25">
      <c r="B165" s="52" t="str">
        <f t="shared" ca="1" si="5"/>
        <v/>
      </c>
      <c r="C165" s="88"/>
      <c r="D165" s="88" t="str">
        <f>IF(C165="","",VLOOKUP(C165,CAD_FUNC!$C$6:$E$106,2,FALSE))</f>
        <v/>
      </c>
      <c r="E165" s="88" t="str">
        <f>IF(C165="","",VLOOKUP(C165,CAD_FUNC!$C$6:$E$106,3,FALSE))</f>
        <v/>
      </c>
      <c r="F165" s="88"/>
      <c r="G165" s="88" t="str">
        <f>IF(F165="","",VLOOKUP(F165,PCMSO!$C$6:$F$607,4,FALSE))</f>
        <v/>
      </c>
      <c r="H165" s="87"/>
      <c r="I165" s="87"/>
      <c r="J165" s="87"/>
      <c r="K165" s="57" t="str">
        <f t="shared" si="10"/>
        <v/>
      </c>
      <c r="L165" s="58" t="str">
        <f t="shared" ca="1" si="11"/>
        <v/>
      </c>
      <c r="M165" s="47" t="str">
        <f>IF(H165="","",VLOOKUP(MONTH(H165),'C-A'!$K$6:$L$17,2,FALSE))</f>
        <v/>
      </c>
      <c r="S165" s="47">
        <f t="shared" si="12"/>
        <v>1.5999999999999966E-4</v>
      </c>
      <c r="T165" s="52" t="str">
        <f t="shared" ca="1" si="13"/>
        <v/>
      </c>
    </row>
    <row r="166" spans="2:20" ht="30" customHeight="1" x14ac:dyDescent="0.25">
      <c r="B166" s="52" t="str">
        <f t="shared" ca="1" si="5"/>
        <v/>
      </c>
      <c r="C166" s="88"/>
      <c r="D166" s="88" t="str">
        <f>IF(C166="","",VLOOKUP(C166,CAD_FUNC!$C$6:$E$106,2,FALSE))</f>
        <v/>
      </c>
      <c r="E166" s="88" t="str">
        <f>IF(C166="","",VLOOKUP(C166,CAD_FUNC!$C$6:$E$106,3,FALSE))</f>
        <v/>
      </c>
      <c r="F166" s="88"/>
      <c r="G166" s="88" t="str">
        <f>IF(F166="","",VLOOKUP(F166,PCMSO!$C$6:$F$607,4,FALSE))</f>
        <v/>
      </c>
      <c r="H166" s="87"/>
      <c r="I166" s="87"/>
      <c r="J166" s="87"/>
      <c r="K166" s="57" t="str">
        <f t="shared" si="10"/>
        <v/>
      </c>
      <c r="L166" s="58" t="str">
        <f t="shared" ca="1" si="11"/>
        <v/>
      </c>
      <c r="M166" s="47" t="str">
        <f>IF(H166="","",VLOOKUP(MONTH(H166),'C-A'!$K$6:$L$17,2,FALSE))</f>
        <v/>
      </c>
      <c r="S166" s="47">
        <f t="shared" si="12"/>
        <v>1.6099999999999966E-4</v>
      </c>
      <c r="T166" s="52" t="str">
        <f t="shared" ca="1" si="13"/>
        <v/>
      </c>
    </row>
    <row r="167" spans="2:20" ht="30" customHeight="1" x14ac:dyDescent="0.25">
      <c r="B167" s="52" t="str">
        <f t="shared" ca="1" si="5"/>
        <v/>
      </c>
      <c r="C167" s="88"/>
      <c r="D167" s="88" t="str">
        <f>IF(C167="","",VLOOKUP(C167,CAD_FUNC!$C$6:$E$106,2,FALSE))</f>
        <v/>
      </c>
      <c r="E167" s="88" t="str">
        <f>IF(C167="","",VLOOKUP(C167,CAD_FUNC!$C$6:$E$106,3,FALSE))</f>
        <v/>
      </c>
      <c r="F167" s="88"/>
      <c r="G167" s="88" t="str">
        <f>IF(F167="","",VLOOKUP(F167,PCMSO!$C$6:$F$607,4,FALSE))</f>
        <v/>
      </c>
      <c r="H167" s="87"/>
      <c r="I167" s="87"/>
      <c r="J167" s="87"/>
      <c r="K167" s="57" t="str">
        <f t="shared" si="10"/>
        <v/>
      </c>
      <c r="L167" s="58" t="str">
        <f t="shared" ca="1" si="11"/>
        <v/>
      </c>
      <c r="M167" s="47" t="str">
        <f>IF(H167="","",VLOOKUP(MONTH(H167),'C-A'!$K$6:$L$17,2,FALSE))</f>
        <v/>
      </c>
      <c r="S167" s="47">
        <f t="shared" si="12"/>
        <v>1.6199999999999966E-4</v>
      </c>
      <c r="T167" s="52" t="str">
        <f t="shared" ca="1" si="13"/>
        <v/>
      </c>
    </row>
    <row r="168" spans="2:20" ht="30" customHeight="1" x14ac:dyDescent="0.25">
      <c r="B168" s="52" t="str">
        <f t="shared" ca="1" si="5"/>
        <v/>
      </c>
      <c r="C168" s="88"/>
      <c r="D168" s="88" t="str">
        <f>IF(C168="","",VLOOKUP(C168,CAD_FUNC!$C$6:$E$106,2,FALSE))</f>
        <v/>
      </c>
      <c r="E168" s="88" t="str">
        <f>IF(C168="","",VLOOKUP(C168,CAD_FUNC!$C$6:$E$106,3,FALSE))</f>
        <v/>
      </c>
      <c r="F168" s="88"/>
      <c r="G168" s="88" t="str">
        <f>IF(F168="","",VLOOKUP(F168,PCMSO!$C$6:$F$607,4,FALSE))</f>
        <v/>
      </c>
      <c r="H168" s="87"/>
      <c r="I168" s="87"/>
      <c r="J168" s="87"/>
      <c r="K168" s="57" t="str">
        <f t="shared" si="10"/>
        <v/>
      </c>
      <c r="L168" s="58" t="str">
        <f t="shared" ca="1" si="11"/>
        <v/>
      </c>
      <c r="M168" s="47" t="str">
        <f>IF(H168="","",VLOOKUP(MONTH(H168),'C-A'!$K$6:$L$17,2,FALSE))</f>
        <v/>
      </c>
      <c r="S168" s="47">
        <f t="shared" si="12"/>
        <v>1.6299999999999965E-4</v>
      </c>
      <c r="T168" s="52" t="str">
        <f t="shared" ca="1" si="13"/>
        <v/>
      </c>
    </row>
    <row r="169" spans="2:20" ht="30" customHeight="1" x14ac:dyDescent="0.25">
      <c r="B169" s="52" t="str">
        <f t="shared" ca="1" si="5"/>
        <v/>
      </c>
      <c r="C169" s="88"/>
      <c r="D169" s="88" t="str">
        <f>IF(C169="","",VLOOKUP(C169,CAD_FUNC!$C$6:$E$106,2,FALSE))</f>
        <v/>
      </c>
      <c r="E169" s="88" t="str">
        <f>IF(C169="","",VLOOKUP(C169,CAD_FUNC!$C$6:$E$106,3,FALSE))</f>
        <v/>
      </c>
      <c r="F169" s="88"/>
      <c r="G169" s="88" t="str">
        <f>IF(F169="","",VLOOKUP(F169,PCMSO!$C$6:$F$607,4,FALSE))</f>
        <v/>
      </c>
      <c r="H169" s="87"/>
      <c r="I169" s="87"/>
      <c r="J169" s="87"/>
      <c r="K169" s="57" t="str">
        <f t="shared" si="10"/>
        <v/>
      </c>
      <c r="L169" s="58" t="str">
        <f t="shared" ca="1" si="11"/>
        <v/>
      </c>
      <c r="M169" s="47" t="str">
        <f>IF(H169="","",VLOOKUP(MONTH(H169),'C-A'!$K$6:$L$17,2,FALSE))</f>
        <v/>
      </c>
      <c r="S169" s="47">
        <f t="shared" si="12"/>
        <v>1.6399999999999965E-4</v>
      </c>
      <c r="T169" s="52" t="str">
        <f t="shared" ca="1" si="13"/>
        <v/>
      </c>
    </row>
    <row r="170" spans="2:20" ht="30" customHeight="1" x14ac:dyDescent="0.25">
      <c r="B170" s="52" t="str">
        <f t="shared" ca="1" si="5"/>
        <v/>
      </c>
      <c r="C170" s="88"/>
      <c r="D170" s="88" t="str">
        <f>IF(C170="","",VLOOKUP(C170,CAD_FUNC!$C$6:$E$106,2,FALSE))</f>
        <v/>
      </c>
      <c r="E170" s="88" t="str">
        <f>IF(C170="","",VLOOKUP(C170,CAD_FUNC!$C$6:$E$106,3,FALSE))</f>
        <v/>
      </c>
      <c r="F170" s="88"/>
      <c r="G170" s="88" t="str">
        <f>IF(F170="","",VLOOKUP(F170,PCMSO!$C$6:$F$607,4,FALSE))</f>
        <v/>
      </c>
      <c r="H170" s="87"/>
      <c r="I170" s="87"/>
      <c r="J170" s="87"/>
      <c r="K170" s="57" t="str">
        <f t="shared" si="10"/>
        <v/>
      </c>
      <c r="L170" s="58" t="str">
        <f t="shared" ca="1" si="11"/>
        <v/>
      </c>
      <c r="M170" s="47" t="str">
        <f>IF(H170="","",VLOOKUP(MONTH(H170),'C-A'!$K$6:$L$17,2,FALSE))</f>
        <v/>
      </c>
      <c r="S170" s="47">
        <f t="shared" si="12"/>
        <v>1.6499999999999965E-4</v>
      </c>
      <c r="T170" s="52" t="str">
        <f t="shared" ca="1" si="13"/>
        <v/>
      </c>
    </row>
    <row r="171" spans="2:20" ht="30" customHeight="1" x14ac:dyDescent="0.25">
      <c r="B171" s="52" t="str">
        <f t="shared" ca="1" si="5"/>
        <v/>
      </c>
      <c r="C171" s="88"/>
      <c r="D171" s="88" t="str">
        <f>IF(C171="","",VLOOKUP(C171,CAD_FUNC!$C$6:$E$106,2,FALSE))</f>
        <v/>
      </c>
      <c r="E171" s="88" t="str">
        <f>IF(C171="","",VLOOKUP(C171,CAD_FUNC!$C$6:$E$106,3,FALSE))</f>
        <v/>
      </c>
      <c r="F171" s="88"/>
      <c r="G171" s="88" t="str">
        <f>IF(F171="","",VLOOKUP(F171,PCMSO!$C$6:$F$607,4,FALSE))</f>
        <v/>
      </c>
      <c r="H171" s="87"/>
      <c r="I171" s="87"/>
      <c r="J171" s="87"/>
      <c r="K171" s="57" t="str">
        <f t="shared" si="10"/>
        <v/>
      </c>
      <c r="L171" s="58" t="str">
        <f t="shared" ca="1" si="11"/>
        <v/>
      </c>
      <c r="M171" s="47" t="str">
        <f>IF(H171="","",VLOOKUP(MONTH(H171),'C-A'!$K$6:$L$17,2,FALSE))</f>
        <v/>
      </c>
      <c r="S171" s="47">
        <f t="shared" si="12"/>
        <v>1.6599999999999964E-4</v>
      </c>
      <c r="T171" s="52" t="str">
        <f t="shared" ca="1" si="13"/>
        <v/>
      </c>
    </row>
    <row r="172" spans="2:20" ht="30" customHeight="1" x14ac:dyDescent="0.25">
      <c r="B172" s="52" t="str">
        <f t="shared" ca="1" si="5"/>
        <v/>
      </c>
      <c r="C172" s="88"/>
      <c r="D172" s="88" t="str">
        <f>IF(C172="","",VLOOKUP(C172,CAD_FUNC!$C$6:$E$106,2,FALSE))</f>
        <v/>
      </c>
      <c r="E172" s="88" t="str">
        <f>IF(C172="","",VLOOKUP(C172,CAD_FUNC!$C$6:$E$106,3,FALSE))</f>
        <v/>
      </c>
      <c r="F172" s="88"/>
      <c r="G172" s="88" t="str">
        <f>IF(F172="","",VLOOKUP(F172,PCMSO!$C$6:$F$607,4,FALSE))</f>
        <v/>
      </c>
      <c r="H172" s="87"/>
      <c r="I172" s="87"/>
      <c r="J172" s="87"/>
      <c r="K172" s="57" t="str">
        <f t="shared" si="10"/>
        <v/>
      </c>
      <c r="L172" s="58" t="str">
        <f t="shared" ca="1" si="11"/>
        <v/>
      </c>
      <c r="M172" s="47" t="str">
        <f>IF(H172="","",VLOOKUP(MONTH(H172),'C-A'!$K$6:$L$17,2,FALSE))</f>
        <v/>
      </c>
      <c r="S172" s="47">
        <f t="shared" si="12"/>
        <v>1.6699999999999964E-4</v>
      </c>
      <c r="T172" s="52" t="str">
        <f t="shared" ca="1" si="13"/>
        <v/>
      </c>
    </row>
    <row r="173" spans="2:20" ht="30" customHeight="1" x14ac:dyDescent="0.25">
      <c r="B173" s="52" t="str">
        <f t="shared" ca="1" si="5"/>
        <v/>
      </c>
      <c r="C173" s="88"/>
      <c r="D173" s="88" t="str">
        <f>IF(C173="","",VLOOKUP(C173,CAD_FUNC!$C$6:$E$106,2,FALSE))</f>
        <v/>
      </c>
      <c r="E173" s="88" t="str">
        <f>IF(C173="","",VLOOKUP(C173,CAD_FUNC!$C$6:$E$106,3,FALSE))</f>
        <v/>
      </c>
      <c r="F173" s="88"/>
      <c r="G173" s="88" t="str">
        <f>IF(F173="","",VLOOKUP(F173,PCMSO!$C$6:$F$607,4,FALSE))</f>
        <v/>
      </c>
      <c r="H173" s="87"/>
      <c r="I173" s="87"/>
      <c r="J173" s="87"/>
      <c r="K173" s="57" t="str">
        <f t="shared" si="10"/>
        <v/>
      </c>
      <c r="L173" s="58" t="str">
        <f t="shared" ca="1" si="11"/>
        <v/>
      </c>
      <c r="M173" s="47" t="str">
        <f>IF(H173="","",VLOOKUP(MONTH(H173),'C-A'!$K$6:$L$17,2,FALSE))</f>
        <v/>
      </c>
      <c r="S173" s="47">
        <f t="shared" si="12"/>
        <v>1.6799999999999964E-4</v>
      </c>
      <c r="T173" s="52" t="str">
        <f t="shared" ca="1" si="13"/>
        <v/>
      </c>
    </row>
    <row r="174" spans="2:20" ht="30" customHeight="1" x14ac:dyDescent="0.25">
      <c r="B174" s="52" t="str">
        <f t="shared" ca="1" si="5"/>
        <v/>
      </c>
      <c r="C174" s="88"/>
      <c r="D174" s="88" t="str">
        <f>IF(C174="","",VLOOKUP(C174,CAD_FUNC!$C$6:$E$106,2,FALSE))</f>
        <v/>
      </c>
      <c r="E174" s="88" t="str">
        <f>IF(C174="","",VLOOKUP(C174,CAD_FUNC!$C$6:$E$106,3,FALSE))</f>
        <v/>
      </c>
      <c r="F174" s="88"/>
      <c r="G174" s="88" t="str">
        <f>IF(F174="","",VLOOKUP(F174,PCMSO!$C$6:$F$607,4,FALSE))</f>
        <v/>
      </c>
      <c r="H174" s="87"/>
      <c r="I174" s="87"/>
      <c r="J174" s="87"/>
      <c r="K174" s="57" t="str">
        <f t="shared" si="10"/>
        <v/>
      </c>
      <c r="L174" s="58" t="str">
        <f t="shared" ca="1" si="11"/>
        <v/>
      </c>
      <c r="M174" s="47" t="str">
        <f>IF(H174="","",VLOOKUP(MONTH(H174),'C-A'!$K$6:$L$17,2,FALSE))</f>
        <v/>
      </c>
      <c r="S174" s="47">
        <f t="shared" si="12"/>
        <v>1.6899999999999964E-4</v>
      </c>
      <c r="T174" s="52" t="str">
        <f t="shared" ca="1" si="13"/>
        <v/>
      </c>
    </row>
    <row r="175" spans="2:20" ht="30" customHeight="1" x14ac:dyDescent="0.25">
      <c r="B175" s="52" t="str">
        <f t="shared" ca="1" si="5"/>
        <v/>
      </c>
      <c r="C175" s="88"/>
      <c r="D175" s="88" t="str">
        <f>IF(C175="","",VLOOKUP(C175,CAD_FUNC!$C$6:$E$106,2,FALSE))</f>
        <v/>
      </c>
      <c r="E175" s="88" t="str">
        <f>IF(C175="","",VLOOKUP(C175,CAD_FUNC!$C$6:$E$106,3,FALSE))</f>
        <v/>
      </c>
      <c r="F175" s="88"/>
      <c r="G175" s="88" t="str">
        <f>IF(F175="","",VLOOKUP(F175,PCMSO!$C$6:$F$607,4,FALSE))</f>
        <v/>
      </c>
      <c r="H175" s="87"/>
      <c r="I175" s="87"/>
      <c r="J175" s="87"/>
      <c r="K175" s="57" t="str">
        <f t="shared" si="10"/>
        <v/>
      </c>
      <c r="L175" s="58" t="str">
        <f t="shared" ca="1" si="11"/>
        <v/>
      </c>
      <c r="M175" s="47" t="str">
        <f>IF(H175="","",VLOOKUP(MONTH(H175),'C-A'!$K$6:$L$17,2,FALSE))</f>
        <v/>
      </c>
      <c r="S175" s="47">
        <f t="shared" si="12"/>
        <v>1.6999999999999963E-4</v>
      </c>
      <c r="T175" s="52" t="str">
        <f t="shared" ca="1" si="13"/>
        <v/>
      </c>
    </row>
    <row r="176" spans="2:20" ht="30" customHeight="1" x14ac:dyDescent="0.25">
      <c r="B176" s="52" t="str">
        <f t="shared" ca="1" si="5"/>
        <v/>
      </c>
      <c r="C176" s="88"/>
      <c r="D176" s="88" t="str">
        <f>IF(C176="","",VLOOKUP(C176,CAD_FUNC!$C$6:$E$106,2,FALSE))</f>
        <v/>
      </c>
      <c r="E176" s="88" t="str">
        <f>IF(C176="","",VLOOKUP(C176,CAD_FUNC!$C$6:$E$106,3,FALSE))</f>
        <v/>
      </c>
      <c r="F176" s="88"/>
      <c r="G176" s="88" t="str">
        <f>IF(F176="","",VLOOKUP(F176,PCMSO!$C$6:$F$607,4,FALSE))</f>
        <v/>
      </c>
      <c r="H176" s="87"/>
      <c r="I176" s="87"/>
      <c r="J176" s="87"/>
      <c r="K176" s="57" t="str">
        <f t="shared" si="10"/>
        <v/>
      </c>
      <c r="L176" s="58" t="str">
        <f t="shared" ca="1" si="11"/>
        <v/>
      </c>
      <c r="M176" s="47" t="str">
        <f>IF(H176="","",VLOOKUP(MONTH(H176),'C-A'!$K$6:$L$17,2,FALSE))</f>
        <v/>
      </c>
      <c r="S176" s="47">
        <f t="shared" si="12"/>
        <v>1.7099999999999963E-4</v>
      </c>
      <c r="T176" s="52" t="str">
        <f t="shared" ca="1" si="13"/>
        <v/>
      </c>
    </row>
    <row r="177" spans="2:20" ht="30" customHeight="1" x14ac:dyDescent="0.25">
      <c r="B177" s="52" t="str">
        <f t="shared" ca="1" si="5"/>
        <v/>
      </c>
      <c r="C177" s="88"/>
      <c r="D177" s="88" t="str">
        <f>IF(C177="","",VLOOKUP(C177,CAD_FUNC!$C$6:$E$106,2,FALSE))</f>
        <v/>
      </c>
      <c r="E177" s="88" t="str">
        <f>IF(C177="","",VLOOKUP(C177,CAD_FUNC!$C$6:$E$106,3,FALSE))</f>
        <v/>
      </c>
      <c r="F177" s="88"/>
      <c r="G177" s="88" t="str">
        <f>IF(F177="","",VLOOKUP(F177,PCMSO!$C$6:$F$607,4,FALSE))</f>
        <v/>
      </c>
      <c r="H177" s="87"/>
      <c r="I177" s="87"/>
      <c r="J177" s="87"/>
      <c r="K177" s="57" t="str">
        <f t="shared" si="10"/>
        <v/>
      </c>
      <c r="L177" s="58" t="str">
        <f t="shared" ca="1" si="11"/>
        <v/>
      </c>
      <c r="M177" s="47" t="str">
        <f>IF(H177="","",VLOOKUP(MONTH(H177),'C-A'!$K$6:$L$17,2,FALSE))</f>
        <v/>
      </c>
      <c r="S177" s="47">
        <f t="shared" si="12"/>
        <v>1.7199999999999963E-4</v>
      </c>
      <c r="T177" s="52" t="str">
        <f t="shared" ca="1" si="13"/>
        <v/>
      </c>
    </row>
    <row r="178" spans="2:20" ht="30" customHeight="1" x14ac:dyDescent="0.25">
      <c r="B178" s="52" t="str">
        <f t="shared" ca="1" si="5"/>
        <v/>
      </c>
      <c r="C178" s="88"/>
      <c r="D178" s="88" t="str">
        <f>IF(C178="","",VLOOKUP(C178,CAD_FUNC!$C$6:$E$106,2,FALSE))</f>
        <v/>
      </c>
      <c r="E178" s="88" t="str">
        <f>IF(C178="","",VLOOKUP(C178,CAD_FUNC!$C$6:$E$106,3,FALSE))</f>
        <v/>
      </c>
      <c r="F178" s="88"/>
      <c r="G178" s="88" t="str">
        <f>IF(F178="","",VLOOKUP(F178,PCMSO!$C$6:$F$607,4,FALSE))</f>
        <v/>
      </c>
      <c r="H178" s="87"/>
      <c r="I178" s="87"/>
      <c r="J178" s="87"/>
      <c r="K178" s="57" t="str">
        <f t="shared" si="10"/>
        <v/>
      </c>
      <c r="L178" s="58" t="str">
        <f t="shared" ca="1" si="11"/>
        <v/>
      </c>
      <c r="M178" s="47" t="str">
        <f>IF(H178="","",VLOOKUP(MONTH(H178),'C-A'!$K$6:$L$17,2,FALSE))</f>
        <v/>
      </c>
      <c r="S178" s="47">
        <f t="shared" si="12"/>
        <v>1.7299999999999962E-4</v>
      </c>
      <c r="T178" s="52" t="str">
        <f t="shared" ca="1" si="13"/>
        <v/>
      </c>
    </row>
    <row r="179" spans="2:20" ht="30" customHeight="1" x14ac:dyDescent="0.25">
      <c r="B179" s="52" t="str">
        <f t="shared" ca="1" si="5"/>
        <v/>
      </c>
      <c r="C179" s="88"/>
      <c r="D179" s="88" t="str">
        <f>IF(C179="","",VLOOKUP(C179,CAD_FUNC!$C$6:$E$106,2,FALSE))</f>
        <v/>
      </c>
      <c r="E179" s="88" t="str">
        <f>IF(C179="","",VLOOKUP(C179,CAD_FUNC!$C$6:$E$106,3,FALSE))</f>
        <v/>
      </c>
      <c r="F179" s="88"/>
      <c r="G179" s="88" t="str">
        <f>IF(F179="","",VLOOKUP(F179,PCMSO!$C$6:$F$607,4,FALSE))</f>
        <v/>
      </c>
      <c r="H179" s="87"/>
      <c r="I179" s="87"/>
      <c r="J179" s="87"/>
      <c r="K179" s="57" t="str">
        <f t="shared" si="10"/>
        <v/>
      </c>
      <c r="L179" s="58" t="str">
        <f t="shared" ca="1" si="11"/>
        <v/>
      </c>
      <c r="M179" s="47" t="str">
        <f>IF(H179="","",VLOOKUP(MONTH(H179),'C-A'!$K$6:$L$17,2,FALSE))</f>
        <v/>
      </c>
      <c r="S179" s="47">
        <f t="shared" si="12"/>
        <v>1.7399999999999962E-4</v>
      </c>
      <c r="T179" s="52" t="str">
        <f t="shared" ca="1" si="13"/>
        <v/>
      </c>
    </row>
    <row r="180" spans="2:20" ht="30" customHeight="1" x14ac:dyDescent="0.25">
      <c r="B180" s="52" t="str">
        <f t="shared" ca="1" si="5"/>
        <v/>
      </c>
      <c r="C180" s="88"/>
      <c r="D180" s="88" t="str">
        <f>IF(C180="","",VLOOKUP(C180,CAD_FUNC!$C$6:$E$106,2,FALSE))</f>
        <v/>
      </c>
      <c r="E180" s="88" t="str">
        <f>IF(C180="","",VLOOKUP(C180,CAD_FUNC!$C$6:$E$106,3,FALSE))</f>
        <v/>
      </c>
      <c r="F180" s="88"/>
      <c r="G180" s="88" t="str">
        <f>IF(F180="","",VLOOKUP(F180,PCMSO!$C$6:$F$607,4,FALSE))</f>
        <v/>
      </c>
      <c r="H180" s="87"/>
      <c r="I180" s="87"/>
      <c r="J180" s="87"/>
      <c r="K180" s="57" t="str">
        <f t="shared" si="10"/>
        <v/>
      </c>
      <c r="L180" s="58" t="str">
        <f t="shared" ca="1" si="11"/>
        <v/>
      </c>
      <c r="M180" s="47" t="str">
        <f>IF(H180="","",VLOOKUP(MONTH(H180),'C-A'!$K$6:$L$17,2,FALSE))</f>
        <v/>
      </c>
      <c r="S180" s="47">
        <f t="shared" si="12"/>
        <v>1.7499999999999962E-4</v>
      </c>
      <c r="T180" s="52" t="str">
        <f t="shared" ca="1" si="13"/>
        <v/>
      </c>
    </row>
    <row r="181" spans="2:20" ht="30" customHeight="1" x14ac:dyDescent="0.25">
      <c r="B181" s="52" t="str">
        <f t="shared" ca="1" si="5"/>
        <v/>
      </c>
      <c r="C181" s="88"/>
      <c r="D181" s="88" t="str">
        <f>IF(C181="","",VLOOKUP(C181,CAD_FUNC!$C$6:$E$106,2,FALSE))</f>
        <v/>
      </c>
      <c r="E181" s="88" t="str">
        <f>IF(C181="","",VLOOKUP(C181,CAD_FUNC!$C$6:$E$106,3,FALSE))</f>
        <v/>
      </c>
      <c r="F181" s="88"/>
      <c r="G181" s="88" t="str">
        <f>IF(F181="","",VLOOKUP(F181,PCMSO!$C$6:$F$607,4,FALSE))</f>
        <v/>
      </c>
      <c r="H181" s="87"/>
      <c r="I181" s="87"/>
      <c r="J181" s="87"/>
      <c r="K181" s="57" t="str">
        <f t="shared" si="10"/>
        <v/>
      </c>
      <c r="L181" s="58" t="str">
        <f t="shared" ca="1" si="11"/>
        <v/>
      </c>
      <c r="M181" s="47" t="str">
        <f>IF(H181="","",VLOOKUP(MONTH(H181),'C-A'!$K$6:$L$17,2,FALSE))</f>
        <v/>
      </c>
      <c r="S181" s="47">
        <f t="shared" si="12"/>
        <v>1.7599999999999962E-4</v>
      </c>
      <c r="T181" s="52" t="str">
        <f t="shared" ca="1" si="13"/>
        <v/>
      </c>
    </row>
    <row r="182" spans="2:20" ht="30" customHeight="1" x14ac:dyDescent="0.25">
      <c r="B182" s="52" t="str">
        <f t="shared" ca="1" si="5"/>
        <v/>
      </c>
      <c r="C182" s="88"/>
      <c r="D182" s="88" t="str">
        <f>IF(C182="","",VLOOKUP(C182,CAD_FUNC!$C$6:$E$106,2,FALSE))</f>
        <v/>
      </c>
      <c r="E182" s="88" t="str">
        <f>IF(C182="","",VLOOKUP(C182,CAD_FUNC!$C$6:$E$106,3,FALSE))</f>
        <v/>
      </c>
      <c r="F182" s="88"/>
      <c r="G182" s="88" t="str">
        <f>IF(F182="","",VLOOKUP(F182,PCMSO!$C$6:$F$607,4,FALSE))</f>
        <v/>
      </c>
      <c r="H182" s="87"/>
      <c r="I182" s="87"/>
      <c r="J182" s="87"/>
      <c r="K182" s="57" t="str">
        <f t="shared" si="10"/>
        <v/>
      </c>
      <c r="L182" s="58" t="str">
        <f t="shared" ca="1" si="11"/>
        <v/>
      </c>
      <c r="M182" s="47" t="str">
        <f>IF(H182="","",VLOOKUP(MONTH(H182),'C-A'!$K$6:$L$17,2,FALSE))</f>
        <v/>
      </c>
      <c r="S182" s="47">
        <f t="shared" si="12"/>
        <v>1.7699999999999961E-4</v>
      </c>
      <c r="T182" s="52" t="str">
        <f t="shared" ca="1" si="13"/>
        <v/>
      </c>
    </row>
    <row r="183" spans="2:20" ht="30" customHeight="1" x14ac:dyDescent="0.25">
      <c r="B183" s="52" t="str">
        <f t="shared" ca="1" si="5"/>
        <v/>
      </c>
      <c r="C183" s="88"/>
      <c r="D183" s="88" t="str">
        <f>IF(C183="","",VLOOKUP(C183,CAD_FUNC!$C$6:$E$106,2,FALSE))</f>
        <v/>
      </c>
      <c r="E183" s="88" t="str">
        <f>IF(C183="","",VLOOKUP(C183,CAD_FUNC!$C$6:$E$106,3,FALSE))</f>
        <v/>
      </c>
      <c r="F183" s="88"/>
      <c r="G183" s="88" t="str">
        <f>IF(F183="","",VLOOKUP(F183,PCMSO!$C$6:$F$607,4,FALSE))</f>
        <v/>
      </c>
      <c r="H183" s="87"/>
      <c r="I183" s="87"/>
      <c r="J183" s="87"/>
      <c r="K183" s="57" t="str">
        <f t="shared" si="10"/>
        <v/>
      </c>
      <c r="L183" s="58" t="str">
        <f t="shared" ca="1" si="11"/>
        <v/>
      </c>
      <c r="M183" s="47" t="str">
        <f>IF(H183="","",VLOOKUP(MONTH(H183),'C-A'!$K$6:$L$17,2,FALSE))</f>
        <v/>
      </c>
      <c r="S183" s="47">
        <f t="shared" si="12"/>
        <v>1.7799999999999961E-4</v>
      </c>
      <c r="T183" s="52" t="str">
        <f t="shared" ca="1" si="13"/>
        <v/>
      </c>
    </row>
    <row r="184" spans="2:20" ht="30" customHeight="1" x14ac:dyDescent="0.25">
      <c r="B184" s="52" t="str">
        <f t="shared" ca="1" si="5"/>
        <v/>
      </c>
      <c r="C184" s="88"/>
      <c r="D184" s="88" t="str">
        <f>IF(C184="","",VLOOKUP(C184,CAD_FUNC!$C$6:$E$106,2,FALSE))</f>
        <v/>
      </c>
      <c r="E184" s="88" t="str">
        <f>IF(C184="","",VLOOKUP(C184,CAD_FUNC!$C$6:$E$106,3,FALSE))</f>
        <v/>
      </c>
      <c r="F184" s="88"/>
      <c r="G184" s="88" t="str">
        <f>IF(F184="","",VLOOKUP(F184,PCMSO!$C$6:$F$607,4,FALSE))</f>
        <v/>
      </c>
      <c r="H184" s="87"/>
      <c r="I184" s="87"/>
      <c r="J184" s="87"/>
      <c r="K184" s="57" t="str">
        <f t="shared" si="10"/>
        <v/>
      </c>
      <c r="L184" s="58" t="str">
        <f t="shared" ca="1" si="11"/>
        <v/>
      </c>
      <c r="M184" s="47" t="str">
        <f>IF(H184="","",VLOOKUP(MONTH(H184),'C-A'!$K$6:$L$17,2,FALSE))</f>
        <v/>
      </c>
      <c r="S184" s="47">
        <f t="shared" si="12"/>
        <v>1.7899999999999961E-4</v>
      </c>
      <c r="T184" s="52" t="str">
        <f t="shared" ca="1" si="13"/>
        <v/>
      </c>
    </row>
    <row r="185" spans="2:20" ht="30" customHeight="1" x14ac:dyDescent="0.25">
      <c r="B185" s="52" t="str">
        <f t="shared" ca="1" si="5"/>
        <v/>
      </c>
      <c r="C185" s="88"/>
      <c r="D185" s="88" t="str">
        <f>IF(C185="","",VLOOKUP(C185,CAD_FUNC!$C$6:$E$106,2,FALSE))</f>
        <v/>
      </c>
      <c r="E185" s="88" t="str">
        <f>IF(C185="","",VLOOKUP(C185,CAD_FUNC!$C$6:$E$106,3,FALSE))</f>
        <v/>
      </c>
      <c r="F185" s="88"/>
      <c r="G185" s="88" t="str">
        <f>IF(F185="","",VLOOKUP(F185,PCMSO!$C$6:$F$607,4,FALSE))</f>
        <v/>
      </c>
      <c r="H185" s="87"/>
      <c r="I185" s="87"/>
      <c r="J185" s="87"/>
      <c r="K185" s="57" t="str">
        <f t="shared" si="10"/>
        <v/>
      </c>
      <c r="L185" s="58" t="str">
        <f t="shared" ca="1" si="11"/>
        <v/>
      </c>
      <c r="M185" s="47" t="str">
        <f>IF(H185="","",VLOOKUP(MONTH(H185),'C-A'!$K$6:$L$17,2,FALSE))</f>
        <v/>
      </c>
      <c r="S185" s="47">
        <f t="shared" si="12"/>
        <v>1.799999999999996E-4</v>
      </c>
      <c r="T185" s="52" t="str">
        <f t="shared" ca="1" si="13"/>
        <v/>
      </c>
    </row>
    <row r="186" spans="2:20" ht="30" customHeight="1" x14ac:dyDescent="0.25">
      <c r="B186" s="52" t="str">
        <f t="shared" ca="1" si="5"/>
        <v/>
      </c>
      <c r="C186" s="88"/>
      <c r="D186" s="88" t="str">
        <f>IF(C186="","",VLOOKUP(C186,CAD_FUNC!$C$6:$E$106,2,FALSE))</f>
        <v/>
      </c>
      <c r="E186" s="88" t="str">
        <f>IF(C186="","",VLOOKUP(C186,CAD_FUNC!$C$6:$E$106,3,FALSE))</f>
        <v/>
      </c>
      <c r="F186" s="88"/>
      <c r="G186" s="88" t="str">
        <f>IF(F186="","",VLOOKUP(F186,PCMSO!$C$6:$F$607,4,FALSE))</f>
        <v/>
      </c>
      <c r="H186" s="87"/>
      <c r="I186" s="87"/>
      <c r="J186" s="87"/>
      <c r="K186" s="57" t="str">
        <f t="shared" si="10"/>
        <v/>
      </c>
      <c r="L186" s="58" t="str">
        <f t="shared" ca="1" si="11"/>
        <v/>
      </c>
      <c r="M186" s="47" t="str">
        <f>IF(H186="","",VLOOKUP(MONTH(H186),'C-A'!$K$6:$L$17,2,FALSE))</f>
        <v/>
      </c>
      <c r="S186" s="47">
        <f t="shared" si="12"/>
        <v>1.809999999999996E-4</v>
      </c>
      <c r="T186" s="52" t="str">
        <f t="shared" ca="1" si="13"/>
        <v/>
      </c>
    </row>
    <row r="187" spans="2:20" ht="30" customHeight="1" x14ac:dyDescent="0.25">
      <c r="B187" s="52" t="str">
        <f t="shared" ca="1" si="5"/>
        <v/>
      </c>
      <c r="C187" s="88"/>
      <c r="D187" s="88" t="str">
        <f>IF(C187="","",VLOOKUP(C187,CAD_FUNC!$C$6:$E$106,2,FALSE))</f>
        <v/>
      </c>
      <c r="E187" s="88" t="str">
        <f>IF(C187="","",VLOOKUP(C187,CAD_FUNC!$C$6:$E$106,3,FALSE))</f>
        <v/>
      </c>
      <c r="F187" s="88"/>
      <c r="G187" s="88" t="str">
        <f>IF(F187="","",VLOOKUP(F187,PCMSO!$C$6:$F$607,4,FALSE))</f>
        <v/>
      </c>
      <c r="H187" s="87"/>
      <c r="I187" s="87"/>
      <c r="J187" s="87"/>
      <c r="K187" s="57" t="str">
        <f t="shared" si="10"/>
        <v/>
      </c>
      <c r="L187" s="58" t="str">
        <f t="shared" ca="1" si="11"/>
        <v/>
      </c>
      <c r="M187" s="47" t="str">
        <f>IF(H187="","",VLOOKUP(MONTH(H187),'C-A'!$K$6:$L$17,2,FALSE))</f>
        <v/>
      </c>
      <c r="S187" s="47">
        <f t="shared" si="12"/>
        <v>1.819999999999996E-4</v>
      </c>
      <c r="T187" s="52" t="str">
        <f t="shared" ca="1" si="13"/>
        <v/>
      </c>
    </row>
    <row r="188" spans="2:20" ht="30" customHeight="1" x14ac:dyDescent="0.25">
      <c r="B188" s="52" t="str">
        <f t="shared" ca="1" si="5"/>
        <v/>
      </c>
      <c r="C188" s="88"/>
      <c r="D188" s="88" t="str">
        <f>IF(C188="","",VLOOKUP(C188,CAD_FUNC!$C$6:$E$106,2,FALSE))</f>
        <v/>
      </c>
      <c r="E188" s="88" t="str">
        <f>IF(C188="","",VLOOKUP(C188,CAD_FUNC!$C$6:$E$106,3,FALSE))</f>
        <v/>
      </c>
      <c r="F188" s="88"/>
      <c r="G188" s="88" t="str">
        <f>IF(F188="","",VLOOKUP(F188,PCMSO!$C$6:$F$607,4,FALSE))</f>
        <v/>
      </c>
      <c r="H188" s="87"/>
      <c r="I188" s="87"/>
      <c r="J188" s="87"/>
      <c r="K188" s="57" t="str">
        <f t="shared" si="10"/>
        <v/>
      </c>
      <c r="L188" s="58" t="str">
        <f t="shared" ca="1" si="11"/>
        <v/>
      </c>
      <c r="M188" s="47" t="str">
        <f>IF(H188="","",VLOOKUP(MONTH(H188),'C-A'!$K$6:$L$17,2,FALSE))</f>
        <v/>
      </c>
      <c r="S188" s="47">
        <f t="shared" si="12"/>
        <v>1.829999999999996E-4</v>
      </c>
      <c r="T188" s="52" t="str">
        <f t="shared" ca="1" si="13"/>
        <v/>
      </c>
    </row>
    <row r="189" spans="2:20" ht="30" customHeight="1" x14ac:dyDescent="0.25">
      <c r="B189" s="52" t="str">
        <f t="shared" ca="1" si="5"/>
        <v/>
      </c>
      <c r="C189" s="88"/>
      <c r="D189" s="88" t="str">
        <f>IF(C189="","",VLOOKUP(C189,CAD_FUNC!$C$6:$E$106,2,FALSE))</f>
        <v/>
      </c>
      <c r="E189" s="88" t="str">
        <f>IF(C189="","",VLOOKUP(C189,CAD_FUNC!$C$6:$E$106,3,FALSE))</f>
        <v/>
      </c>
      <c r="F189" s="88"/>
      <c r="G189" s="88" t="str">
        <f>IF(F189="","",VLOOKUP(F189,PCMSO!$C$6:$F$607,4,FALSE))</f>
        <v/>
      </c>
      <c r="H189" s="87"/>
      <c r="I189" s="87"/>
      <c r="J189" s="87"/>
      <c r="K189" s="57" t="str">
        <f t="shared" si="10"/>
        <v/>
      </c>
      <c r="L189" s="58" t="str">
        <f t="shared" ca="1" si="11"/>
        <v/>
      </c>
      <c r="M189" s="47" t="str">
        <f>IF(H189="","",VLOOKUP(MONTH(H189),'C-A'!$K$6:$L$17,2,FALSE))</f>
        <v/>
      </c>
      <c r="S189" s="47">
        <f t="shared" si="12"/>
        <v>1.8399999999999959E-4</v>
      </c>
      <c r="T189" s="52" t="str">
        <f t="shared" ca="1" si="13"/>
        <v/>
      </c>
    </row>
    <row r="190" spans="2:20" ht="30" customHeight="1" x14ac:dyDescent="0.25">
      <c r="B190" s="52" t="str">
        <f t="shared" ca="1" si="5"/>
        <v/>
      </c>
      <c r="C190" s="88"/>
      <c r="D190" s="88" t="str">
        <f>IF(C190="","",VLOOKUP(C190,CAD_FUNC!$C$6:$E$106,2,FALSE))</f>
        <v/>
      </c>
      <c r="E190" s="88" t="str">
        <f>IF(C190="","",VLOOKUP(C190,CAD_FUNC!$C$6:$E$106,3,FALSE))</f>
        <v/>
      </c>
      <c r="F190" s="88"/>
      <c r="G190" s="88" t="str">
        <f>IF(F190="","",VLOOKUP(F190,PCMSO!$C$6:$F$607,4,FALSE))</f>
        <v/>
      </c>
      <c r="H190" s="87"/>
      <c r="I190" s="87"/>
      <c r="J190" s="87"/>
      <c r="K190" s="57" t="str">
        <f t="shared" si="10"/>
        <v/>
      </c>
      <c r="L190" s="58" t="str">
        <f t="shared" ca="1" si="11"/>
        <v/>
      </c>
      <c r="M190" s="47" t="str">
        <f>IF(H190="","",VLOOKUP(MONTH(H190),'C-A'!$K$6:$L$17,2,FALSE))</f>
        <v/>
      </c>
      <c r="S190" s="47">
        <f t="shared" si="12"/>
        <v>1.8499999999999959E-4</v>
      </c>
      <c r="T190" s="52" t="str">
        <f t="shared" ca="1" si="13"/>
        <v/>
      </c>
    </row>
    <row r="191" spans="2:20" ht="30" customHeight="1" x14ac:dyDescent="0.25">
      <c r="B191" s="52" t="str">
        <f t="shared" ca="1" si="5"/>
        <v/>
      </c>
      <c r="C191" s="88"/>
      <c r="D191" s="88" t="str">
        <f>IF(C191="","",VLOOKUP(C191,CAD_FUNC!$C$6:$E$106,2,FALSE))</f>
        <v/>
      </c>
      <c r="E191" s="88" t="str">
        <f>IF(C191="","",VLOOKUP(C191,CAD_FUNC!$C$6:$E$106,3,FALSE))</f>
        <v/>
      </c>
      <c r="F191" s="88"/>
      <c r="G191" s="88" t="str">
        <f>IF(F191="","",VLOOKUP(F191,PCMSO!$C$6:$F$607,4,FALSE))</f>
        <v/>
      </c>
      <c r="H191" s="87"/>
      <c r="I191" s="87"/>
      <c r="J191" s="87"/>
      <c r="K191" s="57" t="str">
        <f t="shared" si="10"/>
        <v/>
      </c>
      <c r="L191" s="58" t="str">
        <f t="shared" ca="1" si="11"/>
        <v/>
      </c>
      <c r="M191" s="47" t="str">
        <f>IF(H191="","",VLOOKUP(MONTH(H191),'C-A'!$K$6:$L$17,2,FALSE))</f>
        <v/>
      </c>
      <c r="S191" s="47">
        <f t="shared" si="12"/>
        <v>1.8599999999999959E-4</v>
      </c>
      <c r="T191" s="52" t="str">
        <f t="shared" ca="1" si="13"/>
        <v/>
      </c>
    </row>
    <row r="192" spans="2:20" ht="30" customHeight="1" x14ac:dyDescent="0.25">
      <c r="B192" s="52" t="str">
        <f t="shared" ca="1" si="5"/>
        <v/>
      </c>
      <c r="C192" s="88"/>
      <c r="D192" s="88" t="str">
        <f>IF(C192="","",VLOOKUP(C192,CAD_FUNC!$C$6:$E$106,2,FALSE))</f>
        <v/>
      </c>
      <c r="E192" s="88" t="str">
        <f>IF(C192="","",VLOOKUP(C192,CAD_FUNC!$C$6:$E$106,3,FALSE))</f>
        <v/>
      </c>
      <c r="F192" s="88"/>
      <c r="G192" s="88" t="str">
        <f>IF(F192="","",VLOOKUP(F192,PCMSO!$C$6:$F$607,4,FALSE))</f>
        <v/>
      </c>
      <c r="H192" s="87"/>
      <c r="I192" s="87"/>
      <c r="J192" s="87"/>
      <c r="K192" s="57" t="str">
        <f t="shared" si="10"/>
        <v/>
      </c>
      <c r="L192" s="58" t="str">
        <f t="shared" ca="1" si="11"/>
        <v/>
      </c>
      <c r="M192" s="47" t="str">
        <f>IF(H192="","",VLOOKUP(MONTH(H192),'C-A'!$K$6:$L$17,2,FALSE))</f>
        <v/>
      </c>
      <c r="S192" s="47">
        <f t="shared" si="12"/>
        <v>1.8699999999999959E-4</v>
      </c>
      <c r="T192" s="52" t="str">
        <f t="shared" ca="1" si="13"/>
        <v/>
      </c>
    </row>
    <row r="193" spans="2:20" ht="30" customHeight="1" x14ac:dyDescent="0.25">
      <c r="B193" s="52" t="str">
        <f t="shared" ca="1" si="5"/>
        <v/>
      </c>
      <c r="C193" s="88"/>
      <c r="D193" s="88" t="str">
        <f>IF(C193="","",VLOOKUP(C193,CAD_FUNC!$C$6:$E$106,2,FALSE))</f>
        <v/>
      </c>
      <c r="E193" s="88" t="str">
        <f>IF(C193="","",VLOOKUP(C193,CAD_FUNC!$C$6:$E$106,3,FALSE))</f>
        <v/>
      </c>
      <c r="F193" s="88"/>
      <c r="G193" s="88" t="str">
        <f>IF(F193="","",VLOOKUP(F193,PCMSO!$C$6:$F$607,4,FALSE))</f>
        <v/>
      </c>
      <c r="H193" s="87"/>
      <c r="I193" s="87"/>
      <c r="J193" s="87"/>
      <c r="K193" s="57" t="str">
        <f t="shared" si="10"/>
        <v/>
      </c>
      <c r="L193" s="58" t="str">
        <f t="shared" ca="1" si="11"/>
        <v/>
      </c>
      <c r="M193" s="47" t="str">
        <f>IF(H193="","",VLOOKUP(MONTH(H193),'C-A'!$K$6:$L$17,2,FALSE))</f>
        <v/>
      </c>
      <c r="S193" s="47">
        <f t="shared" si="12"/>
        <v>1.8799999999999958E-4</v>
      </c>
      <c r="T193" s="52" t="str">
        <f t="shared" ca="1" si="13"/>
        <v/>
      </c>
    </row>
    <row r="194" spans="2:20" ht="30" customHeight="1" x14ac:dyDescent="0.25">
      <c r="B194" s="52" t="str">
        <f t="shared" ca="1" si="5"/>
        <v/>
      </c>
      <c r="C194" s="88"/>
      <c r="D194" s="88" t="str">
        <f>IF(C194="","",VLOOKUP(C194,CAD_FUNC!$C$6:$E$106,2,FALSE))</f>
        <v/>
      </c>
      <c r="E194" s="88" t="str">
        <f>IF(C194="","",VLOOKUP(C194,CAD_FUNC!$C$6:$E$106,3,FALSE))</f>
        <v/>
      </c>
      <c r="F194" s="88"/>
      <c r="G194" s="88" t="str">
        <f>IF(F194="","",VLOOKUP(F194,PCMSO!$C$6:$F$607,4,FALSE))</f>
        <v/>
      </c>
      <c r="H194" s="87"/>
      <c r="I194" s="87"/>
      <c r="J194" s="87"/>
      <c r="K194" s="57" t="str">
        <f t="shared" si="10"/>
        <v/>
      </c>
      <c r="L194" s="58" t="str">
        <f t="shared" ca="1" si="11"/>
        <v/>
      </c>
      <c r="M194" s="47" t="str">
        <f>IF(H194="","",VLOOKUP(MONTH(H194),'C-A'!$K$6:$L$17,2,FALSE))</f>
        <v/>
      </c>
      <c r="S194" s="47">
        <f t="shared" si="12"/>
        <v>1.8899999999999958E-4</v>
      </c>
      <c r="T194" s="52" t="str">
        <f t="shared" ca="1" si="13"/>
        <v/>
      </c>
    </row>
    <row r="195" spans="2:20" ht="30" customHeight="1" x14ac:dyDescent="0.25">
      <c r="B195" s="52" t="str">
        <f t="shared" ca="1" si="5"/>
        <v/>
      </c>
      <c r="C195" s="88"/>
      <c r="D195" s="88" t="str">
        <f>IF(C195="","",VLOOKUP(C195,CAD_FUNC!$C$6:$E$106,2,FALSE))</f>
        <v/>
      </c>
      <c r="E195" s="88" t="str">
        <f>IF(C195="","",VLOOKUP(C195,CAD_FUNC!$C$6:$E$106,3,FALSE))</f>
        <v/>
      </c>
      <c r="F195" s="88"/>
      <c r="G195" s="88" t="str">
        <f>IF(F195="","",VLOOKUP(F195,PCMSO!$C$6:$F$607,4,FALSE))</f>
        <v/>
      </c>
      <c r="H195" s="87"/>
      <c r="I195" s="87"/>
      <c r="J195" s="87"/>
      <c r="K195" s="57" t="str">
        <f t="shared" si="10"/>
        <v/>
      </c>
      <c r="L195" s="58" t="str">
        <f t="shared" ca="1" si="11"/>
        <v/>
      </c>
      <c r="M195" s="47" t="str">
        <f>IF(H195="","",VLOOKUP(MONTH(H195),'C-A'!$K$6:$L$17,2,FALSE))</f>
        <v/>
      </c>
      <c r="S195" s="47">
        <f t="shared" si="12"/>
        <v>1.8999999999999958E-4</v>
      </c>
      <c r="T195" s="52" t="str">
        <f t="shared" ca="1" si="13"/>
        <v/>
      </c>
    </row>
    <row r="196" spans="2:20" ht="30" customHeight="1" x14ac:dyDescent="0.25">
      <c r="B196" s="52" t="str">
        <f t="shared" ca="1" si="5"/>
        <v/>
      </c>
      <c r="C196" s="88"/>
      <c r="D196" s="88" t="str">
        <f>IF(C196="","",VLOOKUP(C196,CAD_FUNC!$C$6:$E$106,2,FALSE))</f>
        <v/>
      </c>
      <c r="E196" s="88" t="str">
        <f>IF(C196="","",VLOOKUP(C196,CAD_FUNC!$C$6:$E$106,3,FALSE))</f>
        <v/>
      </c>
      <c r="F196" s="88"/>
      <c r="G196" s="88" t="str">
        <f>IF(F196="","",VLOOKUP(F196,PCMSO!$C$6:$F$607,4,FALSE))</f>
        <v/>
      </c>
      <c r="H196" s="87"/>
      <c r="I196" s="87"/>
      <c r="J196" s="87"/>
      <c r="K196" s="57" t="str">
        <f t="shared" si="10"/>
        <v/>
      </c>
      <c r="L196" s="58" t="str">
        <f t="shared" ca="1" si="11"/>
        <v/>
      </c>
      <c r="M196" s="47" t="str">
        <f>IF(H196="","",VLOOKUP(MONTH(H196),'C-A'!$K$6:$L$17,2,FALSE))</f>
        <v/>
      </c>
      <c r="S196" s="47">
        <f t="shared" si="12"/>
        <v>1.9099999999999957E-4</v>
      </c>
      <c r="T196" s="52" t="str">
        <f t="shared" ca="1" si="13"/>
        <v/>
      </c>
    </row>
    <row r="197" spans="2:20" ht="30" customHeight="1" x14ac:dyDescent="0.25">
      <c r="B197" s="52" t="str">
        <f t="shared" ca="1" si="5"/>
        <v/>
      </c>
      <c r="C197" s="88"/>
      <c r="D197" s="88" t="str">
        <f>IF(C197="","",VLOOKUP(C197,CAD_FUNC!$C$6:$E$106,2,FALSE))</f>
        <v/>
      </c>
      <c r="E197" s="88" t="str">
        <f>IF(C197="","",VLOOKUP(C197,CAD_FUNC!$C$6:$E$106,3,FALSE))</f>
        <v/>
      </c>
      <c r="F197" s="88"/>
      <c r="G197" s="88" t="str">
        <f>IF(F197="","",VLOOKUP(F197,PCMSO!$C$6:$F$607,4,FALSE))</f>
        <v/>
      </c>
      <c r="H197" s="87"/>
      <c r="I197" s="87"/>
      <c r="J197" s="87"/>
      <c r="K197" s="57" t="str">
        <f t="shared" si="10"/>
        <v/>
      </c>
      <c r="L197" s="58" t="str">
        <f t="shared" ca="1" si="11"/>
        <v/>
      </c>
      <c r="M197" s="47" t="str">
        <f>IF(H197="","",VLOOKUP(MONTH(H197),'C-A'!$K$6:$L$17,2,FALSE))</f>
        <v/>
      </c>
      <c r="S197" s="47">
        <f t="shared" si="12"/>
        <v>1.9199999999999957E-4</v>
      </c>
      <c r="T197" s="52" t="str">
        <f t="shared" ca="1" si="13"/>
        <v/>
      </c>
    </row>
    <row r="198" spans="2:20" ht="30" customHeight="1" x14ac:dyDescent="0.25">
      <c r="B198" s="52" t="str">
        <f t="shared" ca="1" si="5"/>
        <v/>
      </c>
      <c r="C198" s="88"/>
      <c r="D198" s="88" t="str">
        <f>IF(C198="","",VLOOKUP(C198,CAD_FUNC!$C$6:$E$106,2,FALSE))</f>
        <v/>
      </c>
      <c r="E198" s="88" t="str">
        <f>IF(C198="","",VLOOKUP(C198,CAD_FUNC!$C$6:$E$106,3,FALSE))</f>
        <v/>
      </c>
      <c r="F198" s="88"/>
      <c r="G198" s="88" t="str">
        <f>IF(F198="","",VLOOKUP(F198,PCMSO!$C$6:$F$607,4,FALSE))</f>
        <v/>
      </c>
      <c r="H198" s="87"/>
      <c r="I198" s="87"/>
      <c r="J198" s="87"/>
      <c r="K198" s="57" t="str">
        <f t="shared" si="10"/>
        <v/>
      </c>
      <c r="L198" s="58" t="str">
        <f t="shared" ca="1" si="11"/>
        <v/>
      </c>
      <c r="M198" s="47" t="str">
        <f>IF(H198="","",VLOOKUP(MONTH(H198),'C-A'!$K$6:$L$17,2,FALSE))</f>
        <v/>
      </c>
      <c r="S198" s="47">
        <f t="shared" si="12"/>
        <v>1.9299999999999957E-4</v>
      </c>
      <c r="T198" s="52" t="str">
        <f t="shared" ca="1" si="13"/>
        <v/>
      </c>
    </row>
    <row r="199" spans="2:20" ht="30" customHeight="1" x14ac:dyDescent="0.25">
      <c r="B199" s="52" t="str">
        <f t="shared" ca="1" si="5"/>
        <v/>
      </c>
      <c r="C199" s="88"/>
      <c r="D199" s="88" t="str">
        <f>IF(C199="","",VLOOKUP(C199,CAD_FUNC!$C$6:$E$106,2,FALSE))</f>
        <v/>
      </c>
      <c r="E199" s="88" t="str">
        <f>IF(C199="","",VLOOKUP(C199,CAD_FUNC!$C$6:$E$106,3,FALSE))</f>
        <v/>
      </c>
      <c r="F199" s="88"/>
      <c r="G199" s="88" t="str">
        <f>IF(F199="","",VLOOKUP(F199,PCMSO!$C$6:$F$607,4,FALSE))</f>
        <v/>
      </c>
      <c r="H199" s="87"/>
      <c r="I199" s="87"/>
      <c r="J199" s="87"/>
      <c r="K199" s="57" t="str">
        <f t="shared" ref="K199:K262" si="14">IF(G199="","",VLOOKUP(G199,$O$6:$P$12,2,FALSE)+H199)</f>
        <v/>
      </c>
      <c r="L199" s="58" t="str">
        <f t="shared" ref="L199:L262" ca="1" si="15">IF(K199="","",IF(K199-TODAY()&lt;0,"Vencido",IF(K199-TODAY()=0,"Realizar hoje","Realizar em "&amp;K199-TODAY()&amp;" dias")))</f>
        <v/>
      </c>
      <c r="M199" s="47" t="str">
        <f>IF(H199="","",VLOOKUP(MONTH(H199),'C-A'!$K$6:$L$17,2,FALSE))</f>
        <v/>
      </c>
      <c r="S199" s="47">
        <f t="shared" si="12"/>
        <v>1.9399999999999957E-4</v>
      </c>
      <c r="T199" s="52" t="str">
        <f t="shared" ca="1" si="13"/>
        <v/>
      </c>
    </row>
    <row r="200" spans="2:20" ht="30" customHeight="1" x14ac:dyDescent="0.25">
      <c r="B200" s="52" t="str">
        <f t="shared" ca="1" si="5"/>
        <v/>
      </c>
      <c r="C200" s="88"/>
      <c r="D200" s="88" t="str">
        <f>IF(C200="","",VLOOKUP(C200,CAD_FUNC!$C$6:$E$106,2,FALSE))</f>
        <v/>
      </c>
      <c r="E200" s="88" t="str">
        <f>IF(C200="","",VLOOKUP(C200,CAD_FUNC!$C$6:$E$106,3,FALSE))</f>
        <v/>
      </c>
      <c r="F200" s="88"/>
      <c r="G200" s="88" t="str">
        <f>IF(F200="","",VLOOKUP(F200,PCMSO!$C$6:$F$607,4,FALSE))</f>
        <v/>
      </c>
      <c r="H200" s="87"/>
      <c r="I200" s="87"/>
      <c r="J200" s="87"/>
      <c r="K200" s="57" t="str">
        <f t="shared" si="14"/>
        <v/>
      </c>
      <c r="L200" s="58" t="str">
        <f t="shared" ca="1" si="15"/>
        <v/>
      </c>
      <c r="M200" s="47" t="str">
        <f>IF(H200="","",VLOOKUP(MONTH(H200),'C-A'!$K$6:$L$17,2,FALSE))</f>
        <v/>
      </c>
      <c r="S200" s="47">
        <f t="shared" ref="S200:S263" si="16">S199+$S$6</f>
        <v>1.9499999999999956E-4</v>
      </c>
      <c r="T200" s="52" t="str">
        <f t="shared" ref="T200:T263" ca="1" si="17">IF(L200="Vencido","",K200)</f>
        <v/>
      </c>
    </row>
    <row r="201" spans="2:20" ht="30" customHeight="1" x14ac:dyDescent="0.25">
      <c r="B201" s="52" t="str">
        <f t="shared" ca="1" si="5"/>
        <v/>
      </c>
      <c r="C201" s="88"/>
      <c r="D201" s="88" t="str">
        <f>IF(C201="","",VLOOKUP(C201,CAD_FUNC!$C$6:$E$106,2,FALSE))</f>
        <v/>
      </c>
      <c r="E201" s="88" t="str">
        <f>IF(C201="","",VLOOKUP(C201,CAD_FUNC!$C$6:$E$106,3,FALSE))</f>
        <v/>
      </c>
      <c r="F201" s="88"/>
      <c r="G201" s="88" t="str">
        <f>IF(F201="","",VLOOKUP(F201,PCMSO!$C$6:$F$607,4,FALSE))</f>
        <v/>
      </c>
      <c r="H201" s="87"/>
      <c r="I201" s="87"/>
      <c r="J201" s="87"/>
      <c r="K201" s="57" t="str">
        <f t="shared" si="14"/>
        <v/>
      </c>
      <c r="L201" s="58" t="str">
        <f t="shared" ca="1" si="15"/>
        <v/>
      </c>
      <c r="M201" s="47" t="str">
        <f>IF(H201="","",VLOOKUP(MONTH(H201),'C-A'!$K$6:$L$17,2,FALSE))</f>
        <v/>
      </c>
      <c r="S201" s="47">
        <f t="shared" si="16"/>
        <v>1.9599999999999956E-4</v>
      </c>
      <c r="T201" s="52" t="str">
        <f t="shared" ca="1" si="17"/>
        <v/>
      </c>
    </row>
    <row r="202" spans="2:20" ht="30" customHeight="1" x14ac:dyDescent="0.25">
      <c r="B202" s="52" t="str">
        <f t="shared" ca="1" si="5"/>
        <v/>
      </c>
      <c r="C202" s="88"/>
      <c r="D202" s="88" t="str">
        <f>IF(C202="","",VLOOKUP(C202,CAD_FUNC!$C$6:$E$106,2,FALSE))</f>
        <v/>
      </c>
      <c r="E202" s="88" t="str">
        <f>IF(C202="","",VLOOKUP(C202,CAD_FUNC!$C$6:$E$106,3,FALSE))</f>
        <v/>
      </c>
      <c r="F202" s="88"/>
      <c r="G202" s="88" t="str">
        <f>IF(F202="","",VLOOKUP(F202,PCMSO!$C$6:$F$607,4,FALSE))</f>
        <v/>
      </c>
      <c r="H202" s="87"/>
      <c r="I202" s="87"/>
      <c r="J202" s="87"/>
      <c r="K202" s="57" t="str">
        <f t="shared" si="14"/>
        <v/>
      </c>
      <c r="L202" s="58" t="str">
        <f t="shared" ca="1" si="15"/>
        <v/>
      </c>
      <c r="M202" s="47" t="str">
        <f>IF(H202="","",VLOOKUP(MONTH(H202),'C-A'!$K$6:$L$17,2,FALSE))</f>
        <v/>
      </c>
      <c r="S202" s="47">
        <f t="shared" si="16"/>
        <v>1.9699999999999956E-4</v>
      </c>
      <c r="T202" s="52" t="str">
        <f t="shared" ca="1" si="17"/>
        <v/>
      </c>
    </row>
    <row r="203" spans="2:20" ht="30" customHeight="1" x14ac:dyDescent="0.25">
      <c r="B203" s="52" t="str">
        <f t="shared" ca="1" si="5"/>
        <v/>
      </c>
      <c r="C203" s="88"/>
      <c r="D203" s="88" t="str">
        <f>IF(C203="","",VLOOKUP(C203,CAD_FUNC!$C$6:$E$106,2,FALSE))</f>
        <v/>
      </c>
      <c r="E203" s="88" t="str">
        <f>IF(C203="","",VLOOKUP(C203,CAD_FUNC!$C$6:$E$106,3,FALSE))</f>
        <v/>
      </c>
      <c r="F203" s="88"/>
      <c r="G203" s="88" t="str">
        <f>IF(F203="","",VLOOKUP(F203,PCMSO!$C$6:$F$607,4,FALSE))</f>
        <v/>
      </c>
      <c r="H203" s="87"/>
      <c r="I203" s="87"/>
      <c r="J203" s="87"/>
      <c r="K203" s="57" t="str">
        <f t="shared" si="14"/>
        <v/>
      </c>
      <c r="L203" s="58" t="str">
        <f t="shared" ca="1" si="15"/>
        <v/>
      </c>
      <c r="M203" s="47" t="str">
        <f>IF(H203="","",VLOOKUP(MONTH(H203),'C-A'!$K$6:$L$17,2,FALSE))</f>
        <v/>
      </c>
      <c r="S203" s="47">
        <f t="shared" si="16"/>
        <v>1.9799999999999955E-4</v>
      </c>
      <c r="T203" s="52" t="str">
        <f t="shared" ca="1" si="17"/>
        <v/>
      </c>
    </row>
    <row r="204" spans="2:20" ht="30" customHeight="1" x14ac:dyDescent="0.25">
      <c r="B204" s="52" t="str">
        <f t="shared" ca="1" si="5"/>
        <v/>
      </c>
      <c r="C204" s="88"/>
      <c r="D204" s="88" t="str">
        <f>IF(C204="","",VLOOKUP(C204,CAD_FUNC!$C$6:$E$106,2,FALSE))</f>
        <v/>
      </c>
      <c r="E204" s="88" t="str">
        <f>IF(C204="","",VLOOKUP(C204,CAD_FUNC!$C$6:$E$106,3,FALSE))</f>
        <v/>
      </c>
      <c r="F204" s="88"/>
      <c r="G204" s="88" t="str">
        <f>IF(F204="","",VLOOKUP(F204,PCMSO!$C$6:$F$607,4,FALSE))</f>
        <v/>
      </c>
      <c r="H204" s="87"/>
      <c r="I204" s="87"/>
      <c r="J204" s="87"/>
      <c r="K204" s="57" t="str">
        <f t="shared" si="14"/>
        <v/>
      </c>
      <c r="L204" s="58" t="str">
        <f t="shared" ca="1" si="15"/>
        <v/>
      </c>
      <c r="M204" s="47" t="str">
        <f>IF(H204="","",VLOOKUP(MONTH(H204),'C-A'!$K$6:$L$17,2,FALSE))</f>
        <v/>
      </c>
      <c r="S204" s="47">
        <f t="shared" si="16"/>
        <v>1.9899999999999955E-4</v>
      </c>
      <c r="T204" s="52" t="str">
        <f t="shared" ca="1" si="17"/>
        <v/>
      </c>
    </row>
    <row r="205" spans="2:20" ht="30" customHeight="1" x14ac:dyDescent="0.25">
      <c r="B205" s="52" t="str">
        <f t="shared" ca="1" si="5"/>
        <v/>
      </c>
      <c r="C205" s="88"/>
      <c r="D205" s="88" t="str">
        <f>IF(C205="","",VLOOKUP(C205,CAD_FUNC!$C$6:$E$106,2,FALSE))</f>
        <v/>
      </c>
      <c r="E205" s="88" t="str">
        <f>IF(C205="","",VLOOKUP(C205,CAD_FUNC!$C$6:$E$106,3,FALSE))</f>
        <v/>
      </c>
      <c r="F205" s="88"/>
      <c r="G205" s="88" t="str">
        <f>IF(F205="","",VLOOKUP(F205,PCMSO!$C$6:$F$607,4,FALSE))</f>
        <v/>
      </c>
      <c r="H205" s="87"/>
      <c r="I205" s="87"/>
      <c r="J205" s="87"/>
      <c r="K205" s="57" t="str">
        <f t="shared" si="14"/>
        <v/>
      </c>
      <c r="L205" s="58" t="str">
        <f t="shared" ca="1" si="15"/>
        <v/>
      </c>
      <c r="M205" s="47" t="str">
        <f>IF(H205="","",VLOOKUP(MONTH(H205),'C-A'!$K$6:$L$17,2,FALSE))</f>
        <v/>
      </c>
      <c r="S205" s="47">
        <f t="shared" si="16"/>
        <v>1.9999999999999955E-4</v>
      </c>
      <c r="T205" s="52" t="str">
        <f t="shared" ca="1" si="17"/>
        <v/>
      </c>
    </row>
    <row r="206" spans="2:20" ht="30" customHeight="1" x14ac:dyDescent="0.25">
      <c r="B206" s="52" t="str">
        <f t="shared" ca="1" si="5"/>
        <v/>
      </c>
      <c r="C206" s="88"/>
      <c r="D206" s="88" t="str">
        <f>IF(C206="","",VLOOKUP(C206,CAD_FUNC!$C$6:$E$106,2,FALSE))</f>
        <v/>
      </c>
      <c r="E206" s="88" t="str">
        <f>IF(C206="","",VLOOKUP(C206,CAD_FUNC!$C$6:$E$106,3,FALSE))</f>
        <v/>
      </c>
      <c r="F206" s="88"/>
      <c r="G206" s="88" t="str">
        <f>IF(F206="","",VLOOKUP(F206,PCMSO!$C$6:$F$607,4,FALSE))</f>
        <v/>
      </c>
      <c r="H206" s="87"/>
      <c r="I206" s="87"/>
      <c r="J206" s="87"/>
      <c r="K206" s="57" t="str">
        <f t="shared" si="14"/>
        <v/>
      </c>
      <c r="L206" s="58" t="str">
        <f t="shared" ca="1" si="15"/>
        <v/>
      </c>
      <c r="M206" s="47" t="str">
        <f>IF(H206="","",VLOOKUP(MONTH(H206),'C-A'!$K$6:$L$17,2,FALSE))</f>
        <v/>
      </c>
      <c r="S206" s="47">
        <f t="shared" si="16"/>
        <v>2.0099999999999955E-4</v>
      </c>
      <c r="T206" s="52" t="str">
        <f t="shared" ca="1" si="17"/>
        <v/>
      </c>
    </row>
    <row r="207" spans="2:20" ht="30" customHeight="1" x14ac:dyDescent="0.25">
      <c r="B207" s="52" t="str">
        <f t="shared" ca="1" si="5"/>
        <v/>
      </c>
      <c r="C207" s="88"/>
      <c r="D207" s="88" t="str">
        <f>IF(C207="","",VLOOKUP(C207,CAD_FUNC!$C$6:$E$106,2,FALSE))</f>
        <v/>
      </c>
      <c r="E207" s="88" t="str">
        <f>IF(C207="","",VLOOKUP(C207,CAD_FUNC!$C$6:$E$106,3,FALSE))</f>
        <v/>
      </c>
      <c r="F207" s="88"/>
      <c r="G207" s="88" t="str">
        <f>IF(F207="","",VLOOKUP(F207,PCMSO!$C$6:$F$607,4,FALSE))</f>
        <v/>
      </c>
      <c r="H207" s="87"/>
      <c r="I207" s="87"/>
      <c r="J207" s="87"/>
      <c r="K207" s="57" t="str">
        <f t="shared" si="14"/>
        <v/>
      </c>
      <c r="L207" s="58" t="str">
        <f t="shared" ca="1" si="15"/>
        <v/>
      </c>
      <c r="M207" s="47" t="str">
        <f>IF(H207="","",VLOOKUP(MONTH(H207),'C-A'!$K$6:$L$17,2,FALSE))</f>
        <v/>
      </c>
      <c r="S207" s="47">
        <f t="shared" si="16"/>
        <v>2.0199999999999954E-4</v>
      </c>
      <c r="T207" s="52" t="str">
        <f t="shared" ca="1" si="17"/>
        <v/>
      </c>
    </row>
    <row r="208" spans="2:20" ht="30" customHeight="1" x14ac:dyDescent="0.25">
      <c r="B208" s="52" t="str">
        <f t="shared" ca="1" si="5"/>
        <v/>
      </c>
      <c r="C208" s="88"/>
      <c r="D208" s="88" t="str">
        <f>IF(C208="","",VLOOKUP(C208,CAD_FUNC!$C$6:$E$106,2,FALSE))</f>
        <v/>
      </c>
      <c r="E208" s="88" t="str">
        <f>IF(C208="","",VLOOKUP(C208,CAD_FUNC!$C$6:$E$106,3,FALSE))</f>
        <v/>
      </c>
      <c r="F208" s="88"/>
      <c r="G208" s="88" t="str">
        <f>IF(F208="","",VLOOKUP(F208,PCMSO!$C$6:$F$607,4,FALSE))</f>
        <v/>
      </c>
      <c r="H208" s="87"/>
      <c r="I208" s="87"/>
      <c r="J208" s="87"/>
      <c r="K208" s="57" t="str">
        <f t="shared" si="14"/>
        <v/>
      </c>
      <c r="L208" s="58" t="str">
        <f t="shared" ca="1" si="15"/>
        <v/>
      </c>
      <c r="M208" s="47" t="str">
        <f>IF(H208="","",VLOOKUP(MONTH(H208),'C-A'!$K$6:$L$17,2,FALSE))</f>
        <v/>
      </c>
      <c r="S208" s="47">
        <f t="shared" si="16"/>
        <v>2.0299999999999954E-4</v>
      </c>
      <c r="T208" s="52" t="str">
        <f t="shared" ca="1" si="17"/>
        <v/>
      </c>
    </row>
    <row r="209" spans="2:20" ht="30" customHeight="1" x14ac:dyDescent="0.25">
      <c r="B209" s="52" t="str">
        <f t="shared" ca="1" si="5"/>
        <v/>
      </c>
      <c r="C209" s="88"/>
      <c r="D209" s="88" t="str">
        <f>IF(C209="","",VLOOKUP(C209,CAD_FUNC!$C$6:$E$106,2,FALSE))</f>
        <v/>
      </c>
      <c r="E209" s="88" t="str">
        <f>IF(C209="","",VLOOKUP(C209,CAD_FUNC!$C$6:$E$106,3,FALSE))</f>
        <v/>
      </c>
      <c r="F209" s="88"/>
      <c r="G209" s="88" t="str">
        <f>IF(F209="","",VLOOKUP(F209,PCMSO!$C$6:$F$607,4,FALSE))</f>
        <v/>
      </c>
      <c r="H209" s="87"/>
      <c r="I209" s="87"/>
      <c r="J209" s="87"/>
      <c r="K209" s="57" t="str">
        <f t="shared" si="14"/>
        <v/>
      </c>
      <c r="L209" s="58" t="str">
        <f t="shared" ca="1" si="15"/>
        <v/>
      </c>
      <c r="M209" s="47" t="str">
        <f>IF(H209="","",VLOOKUP(MONTH(H209),'C-A'!$K$6:$L$17,2,FALSE))</f>
        <v/>
      </c>
      <c r="S209" s="47">
        <f t="shared" si="16"/>
        <v>2.0399999999999954E-4</v>
      </c>
      <c r="T209" s="52" t="str">
        <f t="shared" ca="1" si="17"/>
        <v/>
      </c>
    </row>
    <row r="210" spans="2:20" ht="30" customHeight="1" x14ac:dyDescent="0.25">
      <c r="B210" s="52" t="str">
        <f t="shared" ca="1" si="5"/>
        <v/>
      </c>
      <c r="C210" s="88"/>
      <c r="D210" s="88" t="str">
        <f>IF(C210="","",VLOOKUP(C210,CAD_FUNC!$C$6:$E$106,2,FALSE))</f>
        <v/>
      </c>
      <c r="E210" s="88" t="str">
        <f>IF(C210="","",VLOOKUP(C210,CAD_FUNC!$C$6:$E$106,3,FALSE))</f>
        <v/>
      </c>
      <c r="F210" s="88"/>
      <c r="G210" s="88" t="str">
        <f>IF(F210="","",VLOOKUP(F210,PCMSO!$C$6:$F$607,4,FALSE))</f>
        <v/>
      </c>
      <c r="H210" s="87"/>
      <c r="I210" s="87"/>
      <c r="J210" s="87"/>
      <c r="K210" s="57" t="str">
        <f t="shared" si="14"/>
        <v/>
      </c>
      <c r="L210" s="58" t="str">
        <f t="shared" ca="1" si="15"/>
        <v/>
      </c>
      <c r="M210" s="47" t="str">
        <f>IF(H210="","",VLOOKUP(MONTH(H210),'C-A'!$K$6:$L$17,2,FALSE))</f>
        <v/>
      </c>
      <c r="S210" s="47">
        <f t="shared" si="16"/>
        <v>2.0499999999999953E-4</v>
      </c>
      <c r="T210" s="52" t="str">
        <f t="shared" ca="1" si="17"/>
        <v/>
      </c>
    </row>
    <row r="211" spans="2:20" ht="30" customHeight="1" x14ac:dyDescent="0.25">
      <c r="B211" s="52" t="str">
        <f t="shared" ca="1" si="5"/>
        <v/>
      </c>
      <c r="C211" s="88"/>
      <c r="D211" s="88" t="str">
        <f>IF(C211="","",VLOOKUP(C211,CAD_FUNC!$C$6:$E$106,2,FALSE))</f>
        <v/>
      </c>
      <c r="E211" s="88" t="str">
        <f>IF(C211="","",VLOOKUP(C211,CAD_FUNC!$C$6:$E$106,3,FALSE))</f>
        <v/>
      </c>
      <c r="F211" s="88"/>
      <c r="G211" s="88" t="str">
        <f>IF(F211="","",VLOOKUP(F211,PCMSO!$C$6:$F$607,4,FALSE))</f>
        <v/>
      </c>
      <c r="H211" s="87"/>
      <c r="I211" s="87"/>
      <c r="J211" s="87"/>
      <c r="K211" s="57" t="str">
        <f t="shared" si="14"/>
        <v/>
      </c>
      <c r="L211" s="58" t="str">
        <f t="shared" ca="1" si="15"/>
        <v/>
      </c>
      <c r="M211" s="47" t="str">
        <f>IF(H211="","",VLOOKUP(MONTH(H211),'C-A'!$K$6:$L$17,2,FALSE))</f>
        <v/>
      </c>
      <c r="S211" s="47">
        <f t="shared" si="16"/>
        <v>2.0599999999999953E-4</v>
      </c>
      <c r="T211" s="52" t="str">
        <f t="shared" ca="1" si="17"/>
        <v/>
      </c>
    </row>
    <row r="212" spans="2:20" ht="30" customHeight="1" x14ac:dyDescent="0.25">
      <c r="B212" s="52" t="str">
        <f t="shared" ca="1" si="5"/>
        <v/>
      </c>
      <c r="C212" s="88"/>
      <c r="D212" s="88" t="str">
        <f>IF(C212="","",VLOOKUP(C212,CAD_FUNC!$C$6:$E$106,2,FALSE))</f>
        <v/>
      </c>
      <c r="E212" s="88" t="str">
        <f>IF(C212="","",VLOOKUP(C212,CAD_FUNC!$C$6:$E$106,3,FALSE))</f>
        <v/>
      </c>
      <c r="F212" s="88"/>
      <c r="G212" s="88" t="str">
        <f>IF(F212="","",VLOOKUP(F212,PCMSO!$C$6:$F$607,4,FALSE))</f>
        <v/>
      </c>
      <c r="H212" s="87"/>
      <c r="I212" s="87"/>
      <c r="J212" s="87"/>
      <c r="K212" s="57" t="str">
        <f t="shared" si="14"/>
        <v/>
      </c>
      <c r="L212" s="58" t="str">
        <f t="shared" ca="1" si="15"/>
        <v/>
      </c>
      <c r="M212" s="47" t="str">
        <f>IF(H212="","",VLOOKUP(MONTH(H212),'C-A'!$K$6:$L$17,2,FALSE))</f>
        <v/>
      </c>
      <c r="S212" s="47">
        <f t="shared" si="16"/>
        <v>2.0699999999999953E-4</v>
      </c>
      <c r="T212" s="52" t="str">
        <f t="shared" ca="1" si="17"/>
        <v/>
      </c>
    </row>
    <row r="213" spans="2:20" ht="30" customHeight="1" x14ac:dyDescent="0.25">
      <c r="B213" s="52" t="str">
        <f t="shared" ca="1" si="5"/>
        <v/>
      </c>
      <c r="C213" s="88"/>
      <c r="D213" s="88" t="str">
        <f>IF(C213="","",VLOOKUP(C213,CAD_FUNC!$C$6:$E$106,2,FALSE))</f>
        <v/>
      </c>
      <c r="E213" s="88" t="str">
        <f>IF(C213="","",VLOOKUP(C213,CAD_FUNC!$C$6:$E$106,3,FALSE))</f>
        <v/>
      </c>
      <c r="F213" s="88"/>
      <c r="G213" s="88" t="str">
        <f>IF(F213="","",VLOOKUP(F213,PCMSO!$C$6:$F$607,4,FALSE))</f>
        <v/>
      </c>
      <c r="H213" s="87"/>
      <c r="I213" s="87"/>
      <c r="J213" s="87"/>
      <c r="K213" s="57" t="str">
        <f t="shared" si="14"/>
        <v/>
      </c>
      <c r="L213" s="58" t="str">
        <f t="shared" ca="1" si="15"/>
        <v/>
      </c>
      <c r="M213" s="47" t="str">
        <f>IF(H213="","",VLOOKUP(MONTH(H213),'C-A'!$K$6:$L$17,2,FALSE))</f>
        <v/>
      </c>
      <c r="S213" s="47">
        <f t="shared" si="16"/>
        <v>2.0799999999999953E-4</v>
      </c>
      <c r="T213" s="52" t="str">
        <f t="shared" ca="1" si="17"/>
        <v/>
      </c>
    </row>
    <row r="214" spans="2:20" ht="30" customHeight="1" x14ac:dyDescent="0.25">
      <c r="B214" s="52" t="str">
        <f t="shared" ca="1" si="5"/>
        <v/>
      </c>
      <c r="C214" s="88"/>
      <c r="D214" s="88" t="str">
        <f>IF(C214="","",VLOOKUP(C214,CAD_FUNC!$C$6:$E$106,2,FALSE))</f>
        <v/>
      </c>
      <c r="E214" s="88" t="str">
        <f>IF(C214="","",VLOOKUP(C214,CAD_FUNC!$C$6:$E$106,3,FALSE))</f>
        <v/>
      </c>
      <c r="F214" s="88"/>
      <c r="G214" s="88" t="str">
        <f>IF(F214="","",VLOOKUP(F214,PCMSO!$C$6:$F$607,4,FALSE))</f>
        <v/>
      </c>
      <c r="H214" s="87"/>
      <c r="I214" s="87"/>
      <c r="J214" s="87"/>
      <c r="K214" s="57" t="str">
        <f t="shared" si="14"/>
        <v/>
      </c>
      <c r="L214" s="58" t="str">
        <f t="shared" ca="1" si="15"/>
        <v/>
      </c>
      <c r="M214" s="47" t="str">
        <f>IF(H214="","",VLOOKUP(MONTH(H214),'C-A'!$K$6:$L$17,2,FALSE))</f>
        <v/>
      </c>
      <c r="S214" s="47">
        <f t="shared" si="16"/>
        <v>2.0899999999999952E-4</v>
      </c>
      <c r="T214" s="52" t="str">
        <f t="shared" ca="1" si="17"/>
        <v/>
      </c>
    </row>
    <row r="215" spans="2:20" ht="30" customHeight="1" x14ac:dyDescent="0.25">
      <c r="B215" s="52" t="str">
        <f t="shared" ca="1" si="5"/>
        <v/>
      </c>
      <c r="C215" s="88"/>
      <c r="D215" s="88" t="str">
        <f>IF(C215="","",VLOOKUP(C215,CAD_FUNC!$C$6:$E$106,2,FALSE))</f>
        <v/>
      </c>
      <c r="E215" s="88" t="str">
        <f>IF(C215="","",VLOOKUP(C215,CAD_FUNC!$C$6:$E$106,3,FALSE))</f>
        <v/>
      </c>
      <c r="F215" s="88"/>
      <c r="G215" s="88" t="str">
        <f>IF(F215="","",VLOOKUP(F215,PCMSO!$C$6:$F$607,4,FALSE))</f>
        <v/>
      </c>
      <c r="H215" s="87"/>
      <c r="I215" s="87"/>
      <c r="J215" s="87"/>
      <c r="K215" s="57" t="str">
        <f t="shared" si="14"/>
        <v/>
      </c>
      <c r="L215" s="58" t="str">
        <f t="shared" ca="1" si="15"/>
        <v/>
      </c>
      <c r="M215" s="47" t="str">
        <f>IF(H215="","",VLOOKUP(MONTH(H215),'C-A'!$K$6:$L$17,2,FALSE))</f>
        <v/>
      </c>
      <c r="S215" s="47">
        <f t="shared" si="16"/>
        <v>2.0999999999999952E-4</v>
      </c>
      <c r="T215" s="52" t="str">
        <f t="shared" ca="1" si="17"/>
        <v/>
      </c>
    </row>
    <row r="216" spans="2:20" ht="30" customHeight="1" x14ac:dyDescent="0.25">
      <c r="B216" s="52" t="str">
        <f t="shared" ca="1" si="5"/>
        <v/>
      </c>
      <c r="C216" s="88"/>
      <c r="D216" s="88" t="str">
        <f>IF(C216="","",VLOOKUP(C216,CAD_FUNC!$C$6:$E$106,2,FALSE))</f>
        <v/>
      </c>
      <c r="E216" s="88" t="str">
        <f>IF(C216="","",VLOOKUP(C216,CAD_FUNC!$C$6:$E$106,3,FALSE))</f>
        <v/>
      </c>
      <c r="F216" s="88"/>
      <c r="G216" s="88" t="str">
        <f>IF(F216="","",VLOOKUP(F216,PCMSO!$C$6:$F$607,4,FALSE))</f>
        <v/>
      </c>
      <c r="H216" s="87"/>
      <c r="I216" s="87"/>
      <c r="J216" s="87"/>
      <c r="K216" s="57" t="str">
        <f t="shared" si="14"/>
        <v/>
      </c>
      <c r="L216" s="58" t="str">
        <f t="shared" ca="1" si="15"/>
        <v/>
      </c>
      <c r="M216" s="47" t="str">
        <f>IF(H216="","",VLOOKUP(MONTH(H216),'C-A'!$K$6:$L$17,2,FALSE))</f>
        <v/>
      </c>
      <c r="S216" s="47">
        <f t="shared" si="16"/>
        <v>2.1099999999999952E-4</v>
      </c>
      <c r="T216" s="52" t="str">
        <f t="shared" ca="1" si="17"/>
        <v/>
      </c>
    </row>
    <row r="217" spans="2:20" ht="30" customHeight="1" x14ac:dyDescent="0.25">
      <c r="B217" s="52" t="str">
        <f t="shared" ca="1" si="5"/>
        <v/>
      </c>
      <c r="C217" s="88"/>
      <c r="D217" s="88" t="str">
        <f>IF(C217="","",VLOOKUP(C217,CAD_FUNC!$C$6:$E$106,2,FALSE))</f>
        <v/>
      </c>
      <c r="E217" s="88" t="str">
        <f>IF(C217="","",VLOOKUP(C217,CAD_FUNC!$C$6:$E$106,3,FALSE))</f>
        <v/>
      </c>
      <c r="F217" s="88"/>
      <c r="G217" s="88" t="str">
        <f>IF(F217="","",VLOOKUP(F217,PCMSO!$C$6:$F$607,4,FALSE))</f>
        <v/>
      </c>
      <c r="H217" s="87"/>
      <c r="I217" s="87"/>
      <c r="J217" s="87"/>
      <c r="K217" s="57" t="str">
        <f t="shared" si="14"/>
        <v/>
      </c>
      <c r="L217" s="58" t="str">
        <f t="shared" ca="1" si="15"/>
        <v/>
      </c>
      <c r="M217" s="47" t="str">
        <f>IF(H217="","",VLOOKUP(MONTH(H217),'C-A'!$K$6:$L$17,2,FALSE))</f>
        <v/>
      </c>
      <c r="S217" s="47">
        <f t="shared" si="16"/>
        <v>2.1199999999999952E-4</v>
      </c>
      <c r="T217" s="52" t="str">
        <f t="shared" ca="1" si="17"/>
        <v/>
      </c>
    </row>
    <row r="218" spans="2:20" ht="30" customHeight="1" x14ac:dyDescent="0.25">
      <c r="B218" s="52" t="str">
        <f t="shared" ca="1" si="5"/>
        <v/>
      </c>
      <c r="C218" s="88"/>
      <c r="D218" s="88" t="str">
        <f>IF(C218="","",VLOOKUP(C218,CAD_FUNC!$C$6:$E$106,2,FALSE))</f>
        <v/>
      </c>
      <c r="E218" s="88" t="str">
        <f>IF(C218="","",VLOOKUP(C218,CAD_FUNC!$C$6:$E$106,3,FALSE))</f>
        <v/>
      </c>
      <c r="F218" s="88"/>
      <c r="G218" s="88" t="str">
        <f>IF(F218="","",VLOOKUP(F218,PCMSO!$C$6:$F$607,4,FALSE))</f>
        <v/>
      </c>
      <c r="H218" s="87"/>
      <c r="I218" s="87"/>
      <c r="J218" s="87"/>
      <c r="K218" s="57" t="str">
        <f t="shared" si="14"/>
        <v/>
      </c>
      <c r="L218" s="58" t="str">
        <f t="shared" ca="1" si="15"/>
        <v/>
      </c>
      <c r="M218" s="47" t="str">
        <f>IF(H218="","",VLOOKUP(MONTH(H218),'C-A'!$K$6:$L$17,2,FALSE))</f>
        <v/>
      </c>
      <c r="S218" s="47">
        <f t="shared" si="16"/>
        <v>2.1299999999999951E-4</v>
      </c>
      <c r="T218" s="52" t="str">
        <f t="shared" ca="1" si="17"/>
        <v/>
      </c>
    </row>
    <row r="219" spans="2:20" ht="30" customHeight="1" x14ac:dyDescent="0.25">
      <c r="B219" s="52" t="str">
        <f t="shared" ca="1" si="5"/>
        <v/>
      </c>
      <c r="C219" s="88"/>
      <c r="D219" s="88" t="str">
        <f>IF(C219="","",VLOOKUP(C219,CAD_FUNC!$C$6:$E$106,2,FALSE))</f>
        <v/>
      </c>
      <c r="E219" s="88" t="str">
        <f>IF(C219="","",VLOOKUP(C219,CAD_FUNC!$C$6:$E$106,3,FALSE))</f>
        <v/>
      </c>
      <c r="F219" s="88"/>
      <c r="G219" s="88" t="str">
        <f>IF(F219="","",VLOOKUP(F219,PCMSO!$C$6:$F$607,4,FALSE))</f>
        <v/>
      </c>
      <c r="H219" s="87"/>
      <c r="I219" s="87"/>
      <c r="J219" s="87"/>
      <c r="K219" s="57" t="str">
        <f t="shared" si="14"/>
        <v/>
      </c>
      <c r="L219" s="58" t="str">
        <f t="shared" ca="1" si="15"/>
        <v/>
      </c>
      <c r="M219" s="47" t="str">
        <f>IF(H219="","",VLOOKUP(MONTH(H219),'C-A'!$K$6:$L$17,2,FALSE))</f>
        <v/>
      </c>
      <c r="S219" s="47">
        <f t="shared" si="16"/>
        <v>2.1399999999999951E-4</v>
      </c>
      <c r="T219" s="52" t="str">
        <f t="shared" ca="1" si="17"/>
        <v/>
      </c>
    </row>
    <row r="220" spans="2:20" ht="30" customHeight="1" x14ac:dyDescent="0.25">
      <c r="B220" s="52" t="str">
        <f t="shared" ca="1" si="5"/>
        <v/>
      </c>
      <c r="C220" s="88"/>
      <c r="D220" s="88" t="str">
        <f>IF(C220="","",VLOOKUP(C220,CAD_FUNC!$C$6:$E$106,2,FALSE))</f>
        <v/>
      </c>
      <c r="E220" s="88" t="str">
        <f>IF(C220="","",VLOOKUP(C220,CAD_FUNC!$C$6:$E$106,3,FALSE))</f>
        <v/>
      </c>
      <c r="F220" s="88"/>
      <c r="G220" s="88" t="str">
        <f>IF(F220="","",VLOOKUP(F220,PCMSO!$C$6:$F$607,4,FALSE))</f>
        <v/>
      </c>
      <c r="H220" s="87"/>
      <c r="I220" s="87"/>
      <c r="J220" s="87"/>
      <c r="K220" s="57" t="str">
        <f t="shared" si="14"/>
        <v/>
      </c>
      <c r="L220" s="58" t="str">
        <f t="shared" ca="1" si="15"/>
        <v/>
      </c>
      <c r="M220" s="47" t="str">
        <f>IF(H220="","",VLOOKUP(MONTH(H220),'C-A'!$K$6:$L$17,2,FALSE))</f>
        <v/>
      </c>
      <c r="S220" s="47">
        <f t="shared" si="16"/>
        <v>2.1499999999999951E-4</v>
      </c>
      <c r="T220" s="52" t="str">
        <f t="shared" ca="1" si="17"/>
        <v/>
      </c>
    </row>
    <row r="221" spans="2:20" ht="30" customHeight="1" x14ac:dyDescent="0.25">
      <c r="B221" s="52" t="str">
        <f t="shared" ca="1" si="5"/>
        <v/>
      </c>
      <c r="C221" s="88"/>
      <c r="D221" s="88" t="str">
        <f>IF(C221="","",VLOOKUP(C221,CAD_FUNC!$C$6:$E$106,2,FALSE))</f>
        <v/>
      </c>
      <c r="E221" s="88" t="str">
        <f>IF(C221="","",VLOOKUP(C221,CAD_FUNC!$C$6:$E$106,3,FALSE))</f>
        <v/>
      </c>
      <c r="F221" s="88"/>
      <c r="G221" s="88" t="str">
        <f>IF(F221="","",VLOOKUP(F221,PCMSO!$C$6:$F$607,4,FALSE))</f>
        <v/>
      </c>
      <c r="H221" s="87"/>
      <c r="I221" s="87"/>
      <c r="J221" s="87"/>
      <c r="K221" s="57" t="str">
        <f t="shared" si="14"/>
        <v/>
      </c>
      <c r="L221" s="58" t="str">
        <f t="shared" ca="1" si="15"/>
        <v/>
      </c>
      <c r="M221" s="47" t="str">
        <f>IF(H221="","",VLOOKUP(MONTH(H221),'C-A'!$K$6:$L$17,2,FALSE))</f>
        <v/>
      </c>
      <c r="S221" s="47">
        <f t="shared" si="16"/>
        <v>2.159999999999995E-4</v>
      </c>
      <c r="T221" s="52" t="str">
        <f t="shared" ca="1" si="17"/>
        <v/>
      </c>
    </row>
    <row r="222" spans="2:20" ht="30" customHeight="1" x14ac:dyDescent="0.25">
      <c r="B222" s="52" t="str">
        <f t="shared" ca="1" si="5"/>
        <v/>
      </c>
      <c r="C222" s="88"/>
      <c r="D222" s="88" t="str">
        <f>IF(C222="","",VLOOKUP(C222,CAD_FUNC!$C$6:$E$106,2,FALSE))</f>
        <v/>
      </c>
      <c r="E222" s="88" t="str">
        <f>IF(C222="","",VLOOKUP(C222,CAD_FUNC!$C$6:$E$106,3,FALSE))</f>
        <v/>
      </c>
      <c r="F222" s="88"/>
      <c r="G222" s="88" t="str">
        <f>IF(F222="","",VLOOKUP(F222,PCMSO!$C$6:$F$607,4,FALSE))</f>
        <v/>
      </c>
      <c r="H222" s="87"/>
      <c r="I222" s="87"/>
      <c r="J222" s="87"/>
      <c r="K222" s="57" t="str">
        <f t="shared" si="14"/>
        <v/>
      </c>
      <c r="L222" s="58" t="str">
        <f t="shared" ca="1" si="15"/>
        <v/>
      </c>
      <c r="M222" s="47" t="str">
        <f>IF(H222="","",VLOOKUP(MONTH(H222),'C-A'!$K$6:$L$17,2,FALSE))</f>
        <v/>
      </c>
      <c r="S222" s="47">
        <f t="shared" si="16"/>
        <v>2.169999999999995E-4</v>
      </c>
      <c r="T222" s="52" t="str">
        <f t="shared" ca="1" si="17"/>
        <v/>
      </c>
    </row>
    <row r="223" spans="2:20" ht="30" customHeight="1" x14ac:dyDescent="0.25">
      <c r="B223" s="52" t="str">
        <f t="shared" ca="1" si="5"/>
        <v/>
      </c>
      <c r="C223" s="88"/>
      <c r="D223" s="88" t="str">
        <f>IF(C223="","",VLOOKUP(C223,CAD_FUNC!$C$6:$E$106,2,FALSE))</f>
        <v/>
      </c>
      <c r="E223" s="88" t="str">
        <f>IF(C223="","",VLOOKUP(C223,CAD_FUNC!$C$6:$E$106,3,FALSE))</f>
        <v/>
      </c>
      <c r="F223" s="88"/>
      <c r="G223" s="88" t="str">
        <f>IF(F223="","",VLOOKUP(F223,PCMSO!$C$6:$F$607,4,FALSE))</f>
        <v/>
      </c>
      <c r="H223" s="87"/>
      <c r="I223" s="87"/>
      <c r="J223" s="87"/>
      <c r="K223" s="57" t="str">
        <f t="shared" si="14"/>
        <v/>
      </c>
      <c r="L223" s="58" t="str">
        <f t="shared" ca="1" si="15"/>
        <v/>
      </c>
      <c r="M223" s="47" t="str">
        <f>IF(H223="","",VLOOKUP(MONTH(H223),'C-A'!$K$6:$L$17,2,FALSE))</f>
        <v/>
      </c>
      <c r="S223" s="47">
        <f t="shared" si="16"/>
        <v>2.179999999999995E-4</v>
      </c>
      <c r="T223" s="52" t="str">
        <f t="shared" ca="1" si="17"/>
        <v/>
      </c>
    </row>
    <row r="224" spans="2:20" ht="30" customHeight="1" x14ac:dyDescent="0.25">
      <c r="B224" s="52" t="str">
        <f t="shared" ca="1" si="5"/>
        <v/>
      </c>
      <c r="C224" s="88"/>
      <c r="D224" s="88" t="str">
        <f>IF(C224="","",VLOOKUP(C224,CAD_FUNC!$C$6:$E$106,2,FALSE))</f>
        <v/>
      </c>
      <c r="E224" s="88" t="str">
        <f>IF(C224="","",VLOOKUP(C224,CAD_FUNC!$C$6:$E$106,3,FALSE))</f>
        <v/>
      </c>
      <c r="F224" s="88"/>
      <c r="G224" s="88" t="str">
        <f>IF(F224="","",VLOOKUP(F224,PCMSO!$C$6:$F$607,4,FALSE))</f>
        <v/>
      </c>
      <c r="H224" s="87"/>
      <c r="I224" s="87"/>
      <c r="J224" s="87"/>
      <c r="K224" s="57" t="str">
        <f t="shared" si="14"/>
        <v/>
      </c>
      <c r="L224" s="58" t="str">
        <f t="shared" ca="1" si="15"/>
        <v/>
      </c>
      <c r="M224" s="47" t="str">
        <f>IF(H224="","",VLOOKUP(MONTH(H224),'C-A'!$K$6:$L$17,2,FALSE))</f>
        <v/>
      </c>
      <c r="S224" s="47">
        <f t="shared" si="16"/>
        <v>2.189999999999995E-4</v>
      </c>
      <c r="T224" s="52" t="str">
        <f t="shared" ca="1" si="17"/>
        <v/>
      </c>
    </row>
    <row r="225" spans="2:20" ht="30" customHeight="1" x14ac:dyDescent="0.25">
      <c r="B225" s="52" t="str">
        <f t="shared" ca="1" si="5"/>
        <v/>
      </c>
      <c r="C225" s="88"/>
      <c r="D225" s="88" t="str">
        <f>IF(C225="","",VLOOKUP(C225,CAD_FUNC!$C$6:$E$106,2,FALSE))</f>
        <v/>
      </c>
      <c r="E225" s="88" t="str">
        <f>IF(C225="","",VLOOKUP(C225,CAD_FUNC!$C$6:$E$106,3,FALSE))</f>
        <v/>
      </c>
      <c r="F225" s="88"/>
      <c r="G225" s="88" t="str">
        <f>IF(F225="","",VLOOKUP(F225,PCMSO!$C$6:$F$607,4,FALSE))</f>
        <v/>
      </c>
      <c r="H225" s="87"/>
      <c r="I225" s="87"/>
      <c r="J225" s="87"/>
      <c r="K225" s="57" t="str">
        <f t="shared" si="14"/>
        <v/>
      </c>
      <c r="L225" s="58" t="str">
        <f t="shared" ca="1" si="15"/>
        <v/>
      </c>
      <c r="M225" s="47" t="str">
        <f>IF(H225="","",VLOOKUP(MONTH(H225),'C-A'!$K$6:$L$17,2,FALSE))</f>
        <v/>
      </c>
      <c r="S225" s="47">
        <f t="shared" si="16"/>
        <v>2.1999999999999949E-4</v>
      </c>
      <c r="T225" s="52" t="str">
        <f t="shared" ca="1" si="17"/>
        <v/>
      </c>
    </row>
    <row r="226" spans="2:20" ht="30" customHeight="1" x14ac:dyDescent="0.25">
      <c r="B226" s="52" t="str">
        <f t="shared" ca="1" si="5"/>
        <v/>
      </c>
      <c r="C226" s="88"/>
      <c r="D226" s="88" t="str">
        <f>IF(C226="","",VLOOKUP(C226,CAD_FUNC!$C$6:$E$106,2,FALSE))</f>
        <v/>
      </c>
      <c r="E226" s="88" t="str">
        <f>IF(C226="","",VLOOKUP(C226,CAD_FUNC!$C$6:$E$106,3,FALSE))</f>
        <v/>
      </c>
      <c r="F226" s="88"/>
      <c r="G226" s="88" t="str">
        <f>IF(F226="","",VLOOKUP(F226,PCMSO!$C$6:$F$607,4,FALSE))</f>
        <v/>
      </c>
      <c r="H226" s="87"/>
      <c r="I226" s="87"/>
      <c r="J226" s="87"/>
      <c r="K226" s="57" t="str">
        <f t="shared" si="14"/>
        <v/>
      </c>
      <c r="L226" s="58" t="str">
        <f t="shared" ca="1" si="15"/>
        <v/>
      </c>
      <c r="M226" s="47" t="str">
        <f>IF(H226="","",VLOOKUP(MONTH(H226),'C-A'!$K$6:$L$17,2,FALSE))</f>
        <v/>
      </c>
      <c r="S226" s="47">
        <f t="shared" si="16"/>
        <v>2.2099999999999949E-4</v>
      </c>
      <c r="T226" s="52" t="str">
        <f t="shared" ca="1" si="17"/>
        <v/>
      </c>
    </row>
    <row r="227" spans="2:20" ht="30" customHeight="1" x14ac:dyDescent="0.25">
      <c r="B227" s="52" t="str">
        <f t="shared" ca="1" si="5"/>
        <v/>
      </c>
      <c r="C227" s="88"/>
      <c r="D227" s="88" t="str">
        <f>IF(C227="","",VLOOKUP(C227,CAD_FUNC!$C$6:$E$106,2,FALSE))</f>
        <v/>
      </c>
      <c r="E227" s="88" t="str">
        <f>IF(C227="","",VLOOKUP(C227,CAD_FUNC!$C$6:$E$106,3,FALSE))</f>
        <v/>
      </c>
      <c r="F227" s="88"/>
      <c r="G227" s="88" t="str">
        <f>IF(F227="","",VLOOKUP(F227,PCMSO!$C$6:$F$607,4,FALSE))</f>
        <v/>
      </c>
      <c r="H227" s="87"/>
      <c r="I227" s="87"/>
      <c r="J227" s="87"/>
      <c r="K227" s="57" t="str">
        <f t="shared" si="14"/>
        <v/>
      </c>
      <c r="L227" s="58" t="str">
        <f t="shared" ca="1" si="15"/>
        <v/>
      </c>
      <c r="M227" s="47" t="str">
        <f>IF(H227="","",VLOOKUP(MONTH(H227),'C-A'!$K$6:$L$17,2,FALSE))</f>
        <v/>
      </c>
      <c r="S227" s="47">
        <f t="shared" si="16"/>
        <v>2.2199999999999949E-4</v>
      </c>
      <c r="T227" s="52" t="str">
        <f t="shared" ca="1" si="17"/>
        <v/>
      </c>
    </row>
    <row r="228" spans="2:20" ht="30" customHeight="1" x14ac:dyDescent="0.25">
      <c r="B228" s="52" t="str">
        <f t="shared" ca="1" si="5"/>
        <v/>
      </c>
      <c r="C228" s="88"/>
      <c r="D228" s="88" t="str">
        <f>IF(C228="","",VLOOKUP(C228,CAD_FUNC!$C$6:$E$106,2,FALSE))</f>
        <v/>
      </c>
      <c r="E228" s="88" t="str">
        <f>IF(C228="","",VLOOKUP(C228,CAD_FUNC!$C$6:$E$106,3,FALSE))</f>
        <v/>
      </c>
      <c r="F228" s="88"/>
      <c r="G228" s="88" t="str">
        <f>IF(F228="","",VLOOKUP(F228,PCMSO!$C$6:$F$607,4,FALSE))</f>
        <v/>
      </c>
      <c r="H228" s="87"/>
      <c r="I228" s="87"/>
      <c r="J228" s="87"/>
      <c r="K228" s="57" t="str">
        <f t="shared" si="14"/>
        <v/>
      </c>
      <c r="L228" s="58" t="str">
        <f t="shared" ca="1" si="15"/>
        <v/>
      </c>
      <c r="M228" s="47" t="str">
        <f>IF(H228="","",VLOOKUP(MONTH(H228),'C-A'!$K$6:$L$17,2,FALSE))</f>
        <v/>
      </c>
      <c r="S228" s="47">
        <f t="shared" si="16"/>
        <v>2.2299999999999948E-4</v>
      </c>
      <c r="T228" s="52" t="str">
        <f t="shared" ca="1" si="17"/>
        <v/>
      </c>
    </row>
    <row r="229" spans="2:20" ht="30" customHeight="1" x14ac:dyDescent="0.25">
      <c r="B229" s="52" t="str">
        <f t="shared" ca="1" si="5"/>
        <v/>
      </c>
      <c r="C229" s="88"/>
      <c r="D229" s="88" t="str">
        <f>IF(C229="","",VLOOKUP(C229,CAD_FUNC!$C$6:$E$106,2,FALSE))</f>
        <v/>
      </c>
      <c r="E229" s="88" t="str">
        <f>IF(C229="","",VLOOKUP(C229,CAD_FUNC!$C$6:$E$106,3,FALSE))</f>
        <v/>
      </c>
      <c r="F229" s="88"/>
      <c r="G229" s="88" t="str">
        <f>IF(F229="","",VLOOKUP(F229,PCMSO!$C$6:$F$607,4,FALSE))</f>
        <v/>
      </c>
      <c r="H229" s="87"/>
      <c r="I229" s="87"/>
      <c r="J229" s="87"/>
      <c r="K229" s="57" t="str">
        <f t="shared" si="14"/>
        <v/>
      </c>
      <c r="L229" s="58" t="str">
        <f t="shared" ca="1" si="15"/>
        <v/>
      </c>
      <c r="M229" s="47" t="str">
        <f>IF(H229="","",VLOOKUP(MONTH(H229),'C-A'!$K$6:$L$17,2,FALSE))</f>
        <v/>
      </c>
      <c r="S229" s="47">
        <f t="shared" si="16"/>
        <v>2.2399999999999948E-4</v>
      </c>
      <c r="T229" s="52" t="str">
        <f t="shared" ca="1" si="17"/>
        <v/>
      </c>
    </row>
    <row r="230" spans="2:20" ht="30" customHeight="1" x14ac:dyDescent="0.25">
      <c r="B230" s="52" t="str">
        <f t="shared" ca="1" si="5"/>
        <v/>
      </c>
      <c r="C230" s="88"/>
      <c r="D230" s="88" t="str">
        <f>IF(C230="","",VLOOKUP(C230,CAD_FUNC!$C$6:$E$106,2,FALSE))</f>
        <v/>
      </c>
      <c r="E230" s="88" t="str">
        <f>IF(C230="","",VLOOKUP(C230,CAD_FUNC!$C$6:$E$106,3,FALSE))</f>
        <v/>
      </c>
      <c r="F230" s="88"/>
      <c r="G230" s="88" t="str">
        <f>IF(F230="","",VLOOKUP(F230,PCMSO!$C$6:$F$607,4,FALSE))</f>
        <v/>
      </c>
      <c r="H230" s="87"/>
      <c r="I230" s="87"/>
      <c r="J230" s="87"/>
      <c r="K230" s="57" t="str">
        <f t="shared" si="14"/>
        <v/>
      </c>
      <c r="L230" s="58" t="str">
        <f t="shared" ca="1" si="15"/>
        <v/>
      </c>
      <c r="M230" s="47" t="str">
        <f>IF(H230="","",VLOOKUP(MONTH(H230),'C-A'!$K$6:$L$17,2,FALSE))</f>
        <v/>
      </c>
      <c r="S230" s="47">
        <f t="shared" si="16"/>
        <v>2.2499999999999948E-4</v>
      </c>
      <c r="T230" s="52" t="str">
        <f t="shared" ca="1" si="17"/>
        <v/>
      </c>
    </row>
    <row r="231" spans="2:20" ht="30" customHeight="1" x14ac:dyDescent="0.25">
      <c r="B231" s="52" t="str">
        <f t="shared" ca="1" si="5"/>
        <v/>
      </c>
      <c r="C231" s="88"/>
      <c r="D231" s="88" t="str">
        <f>IF(C231="","",VLOOKUP(C231,CAD_FUNC!$C$6:$E$106,2,FALSE))</f>
        <v/>
      </c>
      <c r="E231" s="88" t="str">
        <f>IF(C231="","",VLOOKUP(C231,CAD_FUNC!$C$6:$E$106,3,FALSE))</f>
        <v/>
      </c>
      <c r="F231" s="88"/>
      <c r="G231" s="88" t="str">
        <f>IF(F231="","",VLOOKUP(F231,PCMSO!$C$6:$F$607,4,FALSE))</f>
        <v/>
      </c>
      <c r="H231" s="87"/>
      <c r="I231" s="87"/>
      <c r="J231" s="87"/>
      <c r="K231" s="57" t="str">
        <f t="shared" si="14"/>
        <v/>
      </c>
      <c r="L231" s="58" t="str">
        <f t="shared" ca="1" si="15"/>
        <v/>
      </c>
      <c r="M231" s="47" t="str">
        <f>IF(H231="","",VLOOKUP(MONTH(H231),'C-A'!$K$6:$L$17,2,FALSE))</f>
        <v/>
      </c>
      <c r="S231" s="47">
        <f t="shared" si="16"/>
        <v>2.2599999999999948E-4</v>
      </c>
      <c r="T231" s="52" t="str">
        <f t="shared" ca="1" si="17"/>
        <v/>
      </c>
    </row>
    <row r="232" spans="2:20" ht="30" customHeight="1" x14ac:dyDescent="0.25">
      <c r="B232" s="52" t="str">
        <f t="shared" ca="1" si="5"/>
        <v/>
      </c>
      <c r="C232" s="88"/>
      <c r="D232" s="88" t="str">
        <f>IF(C232="","",VLOOKUP(C232,CAD_FUNC!$C$6:$E$106,2,FALSE))</f>
        <v/>
      </c>
      <c r="E232" s="88" t="str">
        <f>IF(C232="","",VLOOKUP(C232,CAD_FUNC!$C$6:$E$106,3,FALSE))</f>
        <v/>
      </c>
      <c r="F232" s="88"/>
      <c r="G232" s="88" t="str">
        <f>IF(F232="","",VLOOKUP(F232,PCMSO!$C$6:$F$607,4,FALSE))</f>
        <v/>
      </c>
      <c r="H232" s="87"/>
      <c r="I232" s="87"/>
      <c r="J232" s="87"/>
      <c r="K232" s="57" t="str">
        <f t="shared" si="14"/>
        <v/>
      </c>
      <c r="L232" s="58" t="str">
        <f t="shared" ca="1" si="15"/>
        <v/>
      </c>
      <c r="M232" s="47" t="str">
        <f>IF(H232="","",VLOOKUP(MONTH(H232),'C-A'!$K$6:$L$17,2,FALSE))</f>
        <v/>
      </c>
      <c r="S232" s="47">
        <f t="shared" si="16"/>
        <v>2.2699999999999947E-4</v>
      </c>
      <c r="T232" s="52" t="str">
        <f t="shared" ca="1" si="17"/>
        <v/>
      </c>
    </row>
    <row r="233" spans="2:20" ht="30" customHeight="1" x14ac:dyDescent="0.25">
      <c r="B233" s="52" t="str">
        <f t="shared" ca="1" si="5"/>
        <v/>
      </c>
      <c r="C233" s="88"/>
      <c r="D233" s="88" t="str">
        <f>IF(C233="","",VLOOKUP(C233,CAD_FUNC!$C$6:$E$106,2,FALSE))</f>
        <v/>
      </c>
      <c r="E233" s="88" t="str">
        <f>IF(C233="","",VLOOKUP(C233,CAD_FUNC!$C$6:$E$106,3,FALSE))</f>
        <v/>
      </c>
      <c r="F233" s="88"/>
      <c r="G233" s="88" t="str">
        <f>IF(F233="","",VLOOKUP(F233,PCMSO!$C$6:$F$607,4,FALSE))</f>
        <v/>
      </c>
      <c r="H233" s="87"/>
      <c r="I233" s="87"/>
      <c r="J233" s="87"/>
      <c r="K233" s="57" t="str">
        <f t="shared" si="14"/>
        <v/>
      </c>
      <c r="L233" s="58" t="str">
        <f t="shared" ca="1" si="15"/>
        <v/>
      </c>
      <c r="M233" s="47" t="str">
        <f>IF(H233="","",VLOOKUP(MONTH(H233),'C-A'!$K$6:$L$17,2,FALSE))</f>
        <v/>
      </c>
      <c r="S233" s="47">
        <f t="shared" si="16"/>
        <v>2.2799999999999947E-4</v>
      </c>
      <c r="T233" s="52" t="str">
        <f t="shared" ca="1" si="17"/>
        <v/>
      </c>
    </row>
    <row r="234" spans="2:20" ht="30" customHeight="1" x14ac:dyDescent="0.25">
      <c r="B234" s="52" t="str">
        <f t="shared" ca="1" si="5"/>
        <v/>
      </c>
      <c r="C234" s="88"/>
      <c r="D234" s="88" t="str">
        <f>IF(C234="","",VLOOKUP(C234,CAD_FUNC!$C$6:$E$106,2,FALSE))</f>
        <v/>
      </c>
      <c r="E234" s="88" t="str">
        <f>IF(C234="","",VLOOKUP(C234,CAD_FUNC!$C$6:$E$106,3,FALSE))</f>
        <v/>
      </c>
      <c r="F234" s="88"/>
      <c r="G234" s="88" t="str">
        <f>IF(F234="","",VLOOKUP(F234,PCMSO!$C$6:$F$607,4,FALSE))</f>
        <v/>
      </c>
      <c r="H234" s="87"/>
      <c r="I234" s="87"/>
      <c r="J234" s="87"/>
      <c r="K234" s="57" t="str">
        <f t="shared" si="14"/>
        <v/>
      </c>
      <c r="L234" s="58" t="str">
        <f t="shared" ca="1" si="15"/>
        <v/>
      </c>
      <c r="M234" s="47" t="str">
        <f>IF(H234="","",VLOOKUP(MONTH(H234),'C-A'!$K$6:$L$17,2,FALSE))</f>
        <v/>
      </c>
      <c r="S234" s="47">
        <f t="shared" si="16"/>
        <v>2.2899999999999947E-4</v>
      </c>
      <c r="T234" s="52" t="str">
        <f t="shared" ca="1" si="17"/>
        <v/>
      </c>
    </row>
    <row r="235" spans="2:20" ht="30" customHeight="1" x14ac:dyDescent="0.25">
      <c r="B235" s="52" t="str">
        <f t="shared" ca="1" si="5"/>
        <v/>
      </c>
      <c r="C235" s="88"/>
      <c r="D235" s="88" t="str">
        <f>IF(C235="","",VLOOKUP(C235,CAD_FUNC!$C$6:$E$106,2,FALSE))</f>
        <v/>
      </c>
      <c r="E235" s="88" t="str">
        <f>IF(C235="","",VLOOKUP(C235,CAD_FUNC!$C$6:$E$106,3,FALSE))</f>
        <v/>
      </c>
      <c r="F235" s="88"/>
      <c r="G235" s="88" t="str">
        <f>IF(F235="","",VLOOKUP(F235,PCMSO!$C$6:$F$607,4,FALSE))</f>
        <v/>
      </c>
      <c r="H235" s="87"/>
      <c r="I235" s="87"/>
      <c r="J235" s="87"/>
      <c r="K235" s="57" t="str">
        <f t="shared" si="14"/>
        <v/>
      </c>
      <c r="L235" s="58" t="str">
        <f t="shared" ca="1" si="15"/>
        <v/>
      </c>
      <c r="M235" s="47" t="str">
        <f>IF(H235="","",VLOOKUP(MONTH(H235),'C-A'!$K$6:$L$17,2,FALSE))</f>
        <v/>
      </c>
      <c r="S235" s="47">
        <f t="shared" si="16"/>
        <v>2.2999999999999946E-4</v>
      </c>
      <c r="T235" s="52" t="str">
        <f t="shared" ca="1" si="17"/>
        <v/>
      </c>
    </row>
    <row r="236" spans="2:20" ht="30" customHeight="1" x14ac:dyDescent="0.25">
      <c r="B236" s="52" t="str">
        <f t="shared" ca="1" si="5"/>
        <v/>
      </c>
      <c r="C236" s="88"/>
      <c r="D236" s="88" t="str">
        <f>IF(C236="","",VLOOKUP(C236,CAD_FUNC!$C$6:$E$106,2,FALSE))</f>
        <v/>
      </c>
      <c r="E236" s="88" t="str">
        <f>IF(C236="","",VLOOKUP(C236,CAD_FUNC!$C$6:$E$106,3,FALSE))</f>
        <v/>
      </c>
      <c r="F236" s="88"/>
      <c r="G236" s="88" t="str">
        <f>IF(F236="","",VLOOKUP(F236,PCMSO!$C$6:$F$607,4,FALSE))</f>
        <v/>
      </c>
      <c r="H236" s="87"/>
      <c r="I236" s="87"/>
      <c r="J236" s="87"/>
      <c r="K236" s="57" t="str">
        <f t="shared" si="14"/>
        <v/>
      </c>
      <c r="L236" s="58" t="str">
        <f t="shared" ca="1" si="15"/>
        <v/>
      </c>
      <c r="M236" s="47" t="str">
        <f>IF(H236="","",VLOOKUP(MONTH(H236),'C-A'!$K$6:$L$17,2,FALSE))</f>
        <v/>
      </c>
      <c r="S236" s="47">
        <f t="shared" si="16"/>
        <v>2.3099999999999946E-4</v>
      </c>
      <c r="T236" s="52" t="str">
        <f t="shared" ca="1" si="17"/>
        <v/>
      </c>
    </row>
    <row r="237" spans="2:20" ht="30" customHeight="1" x14ac:dyDescent="0.25">
      <c r="B237" s="52" t="str">
        <f t="shared" ca="1" si="5"/>
        <v/>
      </c>
      <c r="C237" s="88"/>
      <c r="D237" s="88" t="str">
        <f>IF(C237="","",VLOOKUP(C237,CAD_FUNC!$C$6:$E$106,2,FALSE))</f>
        <v/>
      </c>
      <c r="E237" s="88" t="str">
        <f>IF(C237="","",VLOOKUP(C237,CAD_FUNC!$C$6:$E$106,3,FALSE))</f>
        <v/>
      </c>
      <c r="F237" s="88"/>
      <c r="G237" s="88" t="str">
        <f>IF(F237="","",VLOOKUP(F237,PCMSO!$C$6:$F$607,4,FALSE))</f>
        <v/>
      </c>
      <c r="H237" s="87"/>
      <c r="I237" s="87"/>
      <c r="J237" s="87"/>
      <c r="K237" s="57" t="str">
        <f t="shared" si="14"/>
        <v/>
      </c>
      <c r="L237" s="58" t="str">
        <f t="shared" ca="1" si="15"/>
        <v/>
      </c>
      <c r="M237" s="47" t="str">
        <f>IF(H237="","",VLOOKUP(MONTH(H237),'C-A'!$K$6:$L$17,2,FALSE))</f>
        <v/>
      </c>
      <c r="S237" s="47">
        <f t="shared" si="16"/>
        <v>2.3199999999999946E-4</v>
      </c>
      <c r="T237" s="52" t="str">
        <f t="shared" ca="1" si="17"/>
        <v/>
      </c>
    </row>
    <row r="238" spans="2:20" ht="30" customHeight="1" x14ac:dyDescent="0.25">
      <c r="B238" s="52" t="str">
        <f t="shared" ca="1" si="5"/>
        <v/>
      </c>
      <c r="C238" s="88"/>
      <c r="D238" s="88" t="str">
        <f>IF(C238="","",VLOOKUP(C238,CAD_FUNC!$C$6:$E$106,2,FALSE))</f>
        <v/>
      </c>
      <c r="E238" s="88" t="str">
        <f>IF(C238="","",VLOOKUP(C238,CAD_FUNC!$C$6:$E$106,3,FALSE))</f>
        <v/>
      </c>
      <c r="F238" s="88"/>
      <c r="G238" s="88" t="str">
        <f>IF(F238="","",VLOOKUP(F238,PCMSO!$C$6:$F$607,4,FALSE))</f>
        <v/>
      </c>
      <c r="H238" s="87"/>
      <c r="I238" s="87"/>
      <c r="J238" s="87"/>
      <c r="K238" s="57" t="str">
        <f t="shared" si="14"/>
        <v/>
      </c>
      <c r="L238" s="58" t="str">
        <f t="shared" ca="1" si="15"/>
        <v/>
      </c>
      <c r="M238" s="47" t="str">
        <f>IF(H238="","",VLOOKUP(MONTH(H238),'C-A'!$K$6:$L$17,2,FALSE))</f>
        <v/>
      </c>
      <c r="S238" s="47">
        <f t="shared" si="16"/>
        <v>2.3299999999999946E-4</v>
      </c>
      <c r="T238" s="52" t="str">
        <f t="shared" ca="1" si="17"/>
        <v/>
      </c>
    </row>
    <row r="239" spans="2:20" ht="30" customHeight="1" x14ac:dyDescent="0.25">
      <c r="B239" s="52" t="str">
        <f t="shared" ca="1" si="5"/>
        <v/>
      </c>
      <c r="C239" s="88"/>
      <c r="D239" s="88" t="str">
        <f>IF(C239="","",VLOOKUP(C239,CAD_FUNC!$C$6:$E$106,2,FALSE))</f>
        <v/>
      </c>
      <c r="E239" s="88" t="str">
        <f>IF(C239="","",VLOOKUP(C239,CAD_FUNC!$C$6:$E$106,3,FALSE))</f>
        <v/>
      </c>
      <c r="F239" s="88"/>
      <c r="G239" s="88" t="str">
        <f>IF(F239="","",VLOOKUP(F239,PCMSO!$C$6:$F$607,4,FALSE))</f>
        <v/>
      </c>
      <c r="H239" s="87"/>
      <c r="I239" s="87"/>
      <c r="J239" s="87"/>
      <c r="K239" s="57" t="str">
        <f t="shared" si="14"/>
        <v/>
      </c>
      <c r="L239" s="58" t="str">
        <f t="shared" ca="1" si="15"/>
        <v/>
      </c>
      <c r="M239" s="47" t="str">
        <f>IF(H239="","",VLOOKUP(MONTH(H239),'C-A'!$K$6:$L$17,2,FALSE))</f>
        <v/>
      </c>
      <c r="S239" s="47">
        <f t="shared" si="16"/>
        <v>2.3399999999999945E-4</v>
      </c>
      <c r="T239" s="52" t="str">
        <f t="shared" ca="1" si="17"/>
        <v/>
      </c>
    </row>
    <row r="240" spans="2:20" ht="30" customHeight="1" x14ac:dyDescent="0.25">
      <c r="B240" s="52" t="str">
        <f t="shared" ca="1" si="5"/>
        <v/>
      </c>
      <c r="C240" s="88"/>
      <c r="D240" s="88" t="str">
        <f>IF(C240="","",VLOOKUP(C240,CAD_FUNC!$C$6:$E$106,2,FALSE))</f>
        <v/>
      </c>
      <c r="E240" s="88" t="str">
        <f>IF(C240="","",VLOOKUP(C240,CAD_FUNC!$C$6:$E$106,3,FALSE))</f>
        <v/>
      </c>
      <c r="F240" s="88"/>
      <c r="G240" s="88" t="str">
        <f>IF(F240="","",VLOOKUP(F240,PCMSO!$C$6:$F$607,4,FALSE))</f>
        <v/>
      </c>
      <c r="H240" s="87"/>
      <c r="I240" s="87"/>
      <c r="J240" s="87"/>
      <c r="K240" s="57" t="str">
        <f t="shared" si="14"/>
        <v/>
      </c>
      <c r="L240" s="58" t="str">
        <f t="shared" ca="1" si="15"/>
        <v/>
      </c>
      <c r="M240" s="47" t="str">
        <f>IF(H240="","",VLOOKUP(MONTH(H240),'C-A'!$K$6:$L$17,2,FALSE))</f>
        <v/>
      </c>
      <c r="S240" s="47">
        <f t="shared" si="16"/>
        <v>2.3499999999999945E-4</v>
      </c>
      <c r="T240" s="52" t="str">
        <f t="shared" ca="1" si="17"/>
        <v/>
      </c>
    </row>
    <row r="241" spans="2:20" ht="30" customHeight="1" x14ac:dyDescent="0.25">
      <c r="B241" s="52" t="str">
        <f t="shared" ca="1" si="5"/>
        <v/>
      </c>
      <c r="C241" s="88"/>
      <c r="D241" s="88" t="str">
        <f>IF(C241="","",VLOOKUP(C241,CAD_FUNC!$C$6:$E$106,2,FALSE))</f>
        <v/>
      </c>
      <c r="E241" s="88" t="str">
        <f>IF(C241="","",VLOOKUP(C241,CAD_FUNC!$C$6:$E$106,3,FALSE))</f>
        <v/>
      </c>
      <c r="F241" s="88"/>
      <c r="G241" s="88" t="str">
        <f>IF(F241="","",VLOOKUP(F241,PCMSO!$C$6:$F$607,4,FALSE))</f>
        <v/>
      </c>
      <c r="H241" s="87"/>
      <c r="I241" s="87"/>
      <c r="J241" s="87"/>
      <c r="K241" s="57" t="str">
        <f t="shared" si="14"/>
        <v/>
      </c>
      <c r="L241" s="58" t="str">
        <f t="shared" ca="1" si="15"/>
        <v/>
      </c>
      <c r="M241" s="47" t="str">
        <f>IF(H241="","",VLOOKUP(MONTH(H241),'C-A'!$K$6:$L$17,2,FALSE))</f>
        <v/>
      </c>
      <c r="S241" s="47">
        <f t="shared" si="16"/>
        <v>2.3599999999999945E-4</v>
      </c>
      <c r="T241" s="52" t="str">
        <f t="shared" ca="1" si="17"/>
        <v/>
      </c>
    </row>
    <row r="242" spans="2:20" ht="30" customHeight="1" x14ac:dyDescent="0.25">
      <c r="B242" s="52" t="str">
        <f t="shared" ca="1" si="5"/>
        <v/>
      </c>
      <c r="C242" s="88"/>
      <c r="D242" s="88" t="str">
        <f>IF(C242="","",VLOOKUP(C242,CAD_FUNC!$C$6:$E$106,2,FALSE))</f>
        <v/>
      </c>
      <c r="E242" s="88" t="str">
        <f>IF(C242="","",VLOOKUP(C242,CAD_FUNC!$C$6:$E$106,3,FALSE))</f>
        <v/>
      </c>
      <c r="F242" s="88"/>
      <c r="G242" s="88" t="str">
        <f>IF(F242="","",VLOOKUP(F242,PCMSO!$C$6:$F$607,4,FALSE))</f>
        <v/>
      </c>
      <c r="H242" s="87"/>
      <c r="I242" s="87"/>
      <c r="J242" s="87"/>
      <c r="K242" s="57" t="str">
        <f t="shared" si="14"/>
        <v/>
      </c>
      <c r="L242" s="58" t="str">
        <f t="shared" ca="1" si="15"/>
        <v/>
      </c>
      <c r="M242" s="47" t="str">
        <f>IF(H242="","",VLOOKUP(MONTH(H242),'C-A'!$K$6:$L$17,2,FALSE))</f>
        <v/>
      </c>
      <c r="S242" s="47">
        <f t="shared" si="16"/>
        <v>2.3699999999999945E-4</v>
      </c>
      <c r="T242" s="52" t="str">
        <f t="shared" ca="1" si="17"/>
        <v/>
      </c>
    </row>
    <row r="243" spans="2:20" ht="30" customHeight="1" x14ac:dyDescent="0.25">
      <c r="B243" s="52" t="str">
        <f t="shared" ca="1" si="5"/>
        <v/>
      </c>
      <c r="C243" s="88"/>
      <c r="D243" s="88" t="str">
        <f>IF(C243="","",VLOOKUP(C243,CAD_FUNC!$C$6:$E$106,2,FALSE))</f>
        <v/>
      </c>
      <c r="E243" s="88" t="str">
        <f>IF(C243="","",VLOOKUP(C243,CAD_FUNC!$C$6:$E$106,3,FALSE))</f>
        <v/>
      </c>
      <c r="F243" s="88"/>
      <c r="G243" s="88" t="str">
        <f>IF(F243="","",VLOOKUP(F243,PCMSO!$C$6:$F$607,4,FALSE))</f>
        <v/>
      </c>
      <c r="H243" s="87"/>
      <c r="I243" s="87"/>
      <c r="J243" s="87"/>
      <c r="K243" s="57" t="str">
        <f t="shared" si="14"/>
        <v/>
      </c>
      <c r="L243" s="58" t="str">
        <f t="shared" ca="1" si="15"/>
        <v/>
      </c>
      <c r="M243" s="47" t="str">
        <f>IF(H243="","",VLOOKUP(MONTH(H243),'C-A'!$K$6:$L$17,2,FALSE))</f>
        <v/>
      </c>
      <c r="S243" s="47">
        <f t="shared" si="16"/>
        <v>2.3799999999999944E-4</v>
      </c>
      <c r="T243" s="52" t="str">
        <f t="shared" ca="1" si="17"/>
        <v/>
      </c>
    </row>
    <row r="244" spans="2:20" ht="30" customHeight="1" x14ac:dyDescent="0.25">
      <c r="B244" s="52" t="str">
        <f t="shared" ca="1" si="5"/>
        <v/>
      </c>
      <c r="C244" s="88"/>
      <c r="D244" s="88" t="str">
        <f>IF(C244="","",VLOOKUP(C244,CAD_FUNC!$C$6:$E$106,2,FALSE))</f>
        <v/>
      </c>
      <c r="E244" s="88" t="str">
        <f>IF(C244="","",VLOOKUP(C244,CAD_FUNC!$C$6:$E$106,3,FALSE))</f>
        <v/>
      </c>
      <c r="F244" s="88"/>
      <c r="G244" s="88" t="str">
        <f>IF(F244="","",VLOOKUP(F244,PCMSO!$C$6:$F$607,4,FALSE))</f>
        <v/>
      </c>
      <c r="H244" s="87"/>
      <c r="I244" s="87"/>
      <c r="J244" s="87"/>
      <c r="K244" s="57" t="str">
        <f t="shared" si="14"/>
        <v/>
      </c>
      <c r="L244" s="58" t="str">
        <f t="shared" ca="1" si="15"/>
        <v/>
      </c>
      <c r="M244" s="47" t="str">
        <f>IF(H244="","",VLOOKUP(MONTH(H244),'C-A'!$K$6:$L$17,2,FALSE))</f>
        <v/>
      </c>
      <c r="S244" s="47">
        <f t="shared" si="16"/>
        <v>2.3899999999999944E-4</v>
      </c>
      <c r="T244" s="52" t="str">
        <f t="shared" ca="1" si="17"/>
        <v/>
      </c>
    </row>
    <row r="245" spans="2:20" ht="30" customHeight="1" x14ac:dyDescent="0.25">
      <c r="B245" s="52" t="str">
        <f t="shared" ca="1" si="5"/>
        <v/>
      </c>
      <c r="C245" s="88"/>
      <c r="D245" s="88" t="str">
        <f>IF(C245="","",VLOOKUP(C245,CAD_FUNC!$C$6:$E$106,2,FALSE))</f>
        <v/>
      </c>
      <c r="E245" s="88" t="str">
        <f>IF(C245="","",VLOOKUP(C245,CAD_FUNC!$C$6:$E$106,3,FALSE))</f>
        <v/>
      </c>
      <c r="F245" s="88"/>
      <c r="G245" s="88" t="str">
        <f>IF(F245="","",VLOOKUP(F245,PCMSO!$C$6:$F$607,4,FALSE))</f>
        <v/>
      </c>
      <c r="H245" s="87"/>
      <c r="I245" s="87"/>
      <c r="J245" s="87"/>
      <c r="K245" s="57" t="str">
        <f t="shared" si="14"/>
        <v/>
      </c>
      <c r="L245" s="58" t="str">
        <f t="shared" ca="1" si="15"/>
        <v/>
      </c>
      <c r="M245" s="47" t="str">
        <f>IF(H245="","",VLOOKUP(MONTH(H245),'C-A'!$K$6:$L$17,2,FALSE))</f>
        <v/>
      </c>
      <c r="S245" s="47">
        <f t="shared" si="16"/>
        <v>2.3999999999999944E-4</v>
      </c>
      <c r="T245" s="52" t="str">
        <f t="shared" ca="1" si="17"/>
        <v/>
      </c>
    </row>
    <row r="246" spans="2:20" ht="30" customHeight="1" x14ac:dyDescent="0.25">
      <c r="B246" s="52" t="str">
        <f t="shared" ca="1" si="5"/>
        <v/>
      </c>
      <c r="C246" s="88"/>
      <c r="D246" s="88" t="str">
        <f>IF(C246="","",VLOOKUP(C246,CAD_FUNC!$C$6:$E$106,2,FALSE))</f>
        <v/>
      </c>
      <c r="E246" s="88" t="str">
        <f>IF(C246="","",VLOOKUP(C246,CAD_FUNC!$C$6:$E$106,3,FALSE))</f>
        <v/>
      </c>
      <c r="F246" s="88"/>
      <c r="G246" s="88" t="str">
        <f>IF(F246="","",VLOOKUP(F246,PCMSO!$C$6:$F$607,4,FALSE))</f>
        <v/>
      </c>
      <c r="H246" s="87"/>
      <c r="I246" s="87"/>
      <c r="J246" s="87"/>
      <c r="K246" s="57" t="str">
        <f t="shared" si="14"/>
        <v/>
      </c>
      <c r="L246" s="58" t="str">
        <f t="shared" ca="1" si="15"/>
        <v/>
      </c>
      <c r="M246" s="47" t="str">
        <f>IF(H246="","",VLOOKUP(MONTH(H246),'C-A'!$K$6:$L$17,2,FALSE))</f>
        <v/>
      </c>
      <c r="S246" s="47">
        <f t="shared" si="16"/>
        <v>2.4099999999999943E-4</v>
      </c>
      <c r="T246" s="52" t="str">
        <f t="shared" ca="1" si="17"/>
        <v/>
      </c>
    </row>
    <row r="247" spans="2:20" ht="30" customHeight="1" x14ac:dyDescent="0.25">
      <c r="B247" s="52" t="str">
        <f t="shared" ca="1" si="5"/>
        <v/>
      </c>
      <c r="C247" s="88"/>
      <c r="D247" s="88" t="str">
        <f>IF(C247="","",VLOOKUP(C247,CAD_FUNC!$C$6:$E$106,2,FALSE))</f>
        <v/>
      </c>
      <c r="E247" s="88" t="str">
        <f>IF(C247="","",VLOOKUP(C247,CAD_FUNC!$C$6:$E$106,3,FALSE))</f>
        <v/>
      </c>
      <c r="F247" s="88"/>
      <c r="G247" s="88" t="str">
        <f>IF(F247="","",VLOOKUP(F247,PCMSO!$C$6:$F$607,4,FALSE))</f>
        <v/>
      </c>
      <c r="H247" s="87"/>
      <c r="I247" s="87"/>
      <c r="J247" s="87"/>
      <c r="K247" s="57" t="str">
        <f t="shared" si="14"/>
        <v/>
      </c>
      <c r="L247" s="58" t="str">
        <f t="shared" ca="1" si="15"/>
        <v/>
      </c>
      <c r="M247" s="47" t="str">
        <f>IF(H247="","",VLOOKUP(MONTH(H247),'C-A'!$K$6:$L$17,2,FALSE))</f>
        <v/>
      </c>
      <c r="S247" s="47">
        <f t="shared" si="16"/>
        <v>2.4199999999999943E-4</v>
      </c>
      <c r="T247" s="52" t="str">
        <f t="shared" ca="1" si="17"/>
        <v/>
      </c>
    </row>
    <row r="248" spans="2:20" ht="30" customHeight="1" x14ac:dyDescent="0.25">
      <c r="B248" s="52" t="str">
        <f t="shared" ca="1" si="5"/>
        <v/>
      </c>
      <c r="C248" s="88"/>
      <c r="D248" s="88" t="str">
        <f>IF(C248="","",VLOOKUP(C248,CAD_FUNC!$C$6:$E$106,2,FALSE))</f>
        <v/>
      </c>
      <c r="E248" s="88" t="str">
        <f>IF(C248="","",VLOOKUP(C248,CAD_FUNC!$C$6:$E$106,3,FALSE))</f>
        <v/>
      </c>
      <c r="F248" s="88"/>
      <c r="G248" s="88" t="str">
        <f>IF(F248="","",VLOOKUP(F248,PCMSO!$C$6:$F$607,4,FALSE))</f>
        <v/>
      </c>
      <c r="H248" s="87"/>
      <c r="I248" s="87"/>
      <c r="J248" s="87"/>
      <c r="K248" s="57" t="str">
        <f t="shared" si="14"/>
        <v/>
      </c>
      <c r="L248" s="58" t="str">
        <f t="shared" ca="1" si="15"/>
        <v/>
      </c>
      <c r="M248" s="47" t="str">
        <f>IF(H248="","",VLOOKUP(MONTH(H248),'C-A'!$K$6:$L$17,2,FALSE))</f>
        <v/>
      </c>
      <c r="S248" s="47">
        <f t="shared" si="16"/>
        <v>2.4299999999999943E-4</v>
      </c>
      <c r="T248" s="52" t="str">
        <f t="shared" ca="1" si="17"/>
        <v/>
      </c>
    </row>
    <row r="249" spans="2:20" ht="30" customHeight="1" x14ac:dyDescent="0.25">
      <c r="B249" s="52" t="str">
        <f t="shared" ca="1" si="5"/>
        <v/>
      </c>
      <c r="C249" s="88"/>
      <c r="D249" s="88" t="str">
        <f>IF(C249="","",VLOOKUP(C249,CAD_FUNC!$C$6:$E$106,2,FALSE))</f>
        <v/>
      </c>
      <c r="E249" s="88" t="str">
        <f>IF(C249="","",VLOOKUP(C249,CAD_FUNC!$C$6:$E$106,3,FALSE))</f>
        <v/>
      </c>
      <c r="F249" s="88"/>
      <c r="G249" s="88" t="str">
        <f>IF(F249="","",VLOOKUP(F249,PCMSO!$C$6:$F$607,4,FALSE))</f>
        <v/>
      </c>
      <c r="H249" s="87"/>
      <c r="I249" s="87"/>
      <c r="J249" s="87"/>
      <c r="K249" s="57" t="str">
        <f t="shared" si="14"/>
        <v/>
      </c>
      <c r="L249" s="58" t="str">
        <f t="shared" ca="1" si="15"/>
        <v/>
      </c>
      <c r="M249" s="47" t="str">
        <f>IF(H249="","",VLOOKUP(MONTH(H249),'C-A'!$K$6:$L$17,2,FALSE))</f>
        <v/>
      </c>
      <c r="S249" s="47">
        <f t="shared" si="16"/>
        <v>2.4399999999999943E-4</v>
      </c>
      <c r="T249" s="52" t="str">
        <f t="shared" ca="1" si="17"/>
        <v/>
      </c>
    </row>
    <row r="250" spans="2:20" ht="30" customHeight="1" x14ac:dyDescent="0.25">
      <c r="B250" s="52" t="str">
        <f t="shared" ca="1" si="5"/>
        <v/>
      </c>
      <c r="C250" s="88"/>
      <c r="D250" s="88" t="str">
        <f>IF(C250="","",VLOOKUP(C250,CAD_FUNC!$C$6:$E$106,2,FALSE))</f>
        <v/>
      </c>
      <c r="E250" s="88" t="str">
        <f>IF(C250="","",VLOOKUP(C250,CAD_FUNC!$C$6:$E$106,3,FALSE))</f>
        <v/>
      </c>
      <c r="F250" s="88"/>
      <c r="G250" s="88" t="str">
        <f>IF(F250="","",VLOOKUP(F250,PCMSO!$C$6:$F$607,4,FALSE))</f>
        <v/>
      </c>
      <c r="H250" s="87"/>
      <c r="I250" s="87"/>
      <c r="J250" s="87"/>
      <c r="K250" s="57" t="str">
        <f t="shared" si="14"/>
        <v/>
      </c>
      <c r="L250" s="58" t="str">
        <f t="shared" ca="1" si="15"/>
        <v/>
      </c>
      <c r="M250" s="47" t="str">
        <f>IF(H250="","",VLOOKUP(MONTH(H250),'C-A'!$K$6:$L$17,2,FALSE))</f>
        <v/>
      </c>
      <c r="S250" s="47">
        <f t="shared" si="16"/>
        <v>2.4499999999999945E-4</v>
      </c>
      <c r="T250" s="52" t="str">
        <f t="shared" ca="1" si="17"/>
        <v/>
      </c>
    </row>
    <row r="251" spans="2:20" ht="30" customHeight="1" x14ac:dyDescent="0.25">
      <c r="B251" s="52" t="str">
        <f t="shared" ca="1" si="5"/>
        <v/>
      </c>
      <c r="C251" s="88"/>
      <c r="D251" s="88" t="str">
        <f>IF(C251="","",VLOOKUP(C251,CAD_FUNC!$C$6:$E$106,2,FALSE))</f>
        <v/>
      </c>
      <c r="E251" s="88" t="str">
        <f>IF(C251="","",VLOOKUP(C251,CAD_FUNC!$C$6:$E$106,3,FALSE))</f>
        <v/>
      </c>
      <c r="F251" s="88"/>
      <c r="G251" s="88" t="str">
        <f>IF(F251="","",VLOOKUP(F251,PCMSO!$C$6:$F$607,4,FALSE))</f>
        <v/>
      </c>
      <c r="H251" s="87"/>
      <c r="I251" s="87"/>
      <c r="J251" s="87"/>
      <c r="K251" s="57" t="str">
        <f t="shared" si="14"/>
        <v/>
      </c>
      <c r="L251" s="58" t="str">
        <f t="shared" ca="1" si="15"/>
        <v/>
      </c>
      <c r="M251" s="47" t="str">
        <f>IF(H251="","",VLOOKUP(MONTH(H251),'C-A'!$K$6:$L$17,2,FALSE))</f>
        <v/>
      </c>
      <c r="S251" s="47">
        <f t="shared" si="16"/>
        <v>2.4599999999999947E-4</v>
      </c>
      <c r="T251" s="52" t="str">
        <f t="shared" ca="1" si="17"/>
        <v/>
      </c>
    </row>
    <row r="252" spans="2:20" ht="30" customHeight="1" x14ac:dyDescent="0.25">
      <c r="B252" s="52" t="str">
        <f t="shared" ca="1" si="5"/>
        <v/>
      </c>
      <c r="C252" s="88"/>
      <c r="D252" s="88" t="str">
        <f>IF(C252="","",VLOOKUP(C252,CAD_FUNC!$C$6:$E$106,2,FALSE))</f>
        <v/>
      </c>
      <c r="E252" s="88" t="str">
        <f>IF(C252="","",VLOOKUP(C252,CAD_FUNC!$C$6:$E$106,3,FALSE))</f>
        <v/>
      </c>
      <c r="F252" s="88"/>
      <c r="G252" s="88" t="str">
        <f>IF(F252="","",VLOOKUP(F252,PCMSO!$C$6:$F$607,4,FALSE))</f>
        <v/>
      </c>
      <c r="H252" s="87"/>
      <c r="I252" s="87"/>
      <c r="J252" s="87"/>
      <c r="K252" s="57" t="str">
        <f t="shared" si="14"/>
        <v/>
      </c>
      <c r="L252" s="58" t="str">
        <f t="shared" ca="1" si="15"/>
        <v/>
      </c>
      <c r="M252" s="47" t="str">
        <f>IF(H252="","",VLOOKUP(MONTH(H252),'C-A'!$K$6:$L$17,2,FALSE))</f>
        <v/>
      </c>
      <c r="S252" s="47">
        <f t="shared" si="16"/>
        <v>2.469999999999995E-4</v>
      </c>
      <c r="T252" s="52" t="str">
        <f t="shared" ca="1" si="17"/>
        <v/>
      </c>
    </row>
    <row r="253" spans="2:20" ht="30" customHeight="1" x14ac:dyDescent="0.25">
      <c r="B253" s="52" t="str">
        <f t="shared" ca="1" si="5"/>
        <v/>
      </c>
      <c r="C253" s="88"/>
      <c r="D253" s="88" t="str">
        <f>IF(C253="","",VLOOKUP(C253,CAD_FUNC!$C$6:$E$106,2,FALSE))</f>
        <v/>
      </c>
      <c r="E253" s="88" t="str">
        <f>IF(C253="","",VLOOKUP(C253,CAD_FUNC!$C$6:$E$106,3,FALSE))</f>
        <v/>
      </c>
      <c r="F253" s="88"/>
      <c r="G253" s="88" t="str">
        <f>IF(F253="","",VLOOKUP(F253,PCMSO!$C$6:$F$607,4,FALSE))</f>
        <v/>
      </c>
      <c r="H253" s="87"/>
      <c r="I253" s="87"/>
      <c r="J253" s="87"/>
      <c r="K253" s="57" t="str">
        <f t="shared" si="14"/>
        <v/>
      </c>
      <c r="L253" s="58" t="str">
        <f t="shared" ca="1" si="15"/>
        <v/>
      </c>
      <c r="M253" s="47" t="str">
        <f>IF(H253="","",VLOOKUP(MONTH(H253),'C-A'!$K$6:$L$17,2,FALSE))</f>
        <v/>
      </c>
      <c r="S253" s="47">
        <f t="shared" si="16"/>
        <v>2.4799999999999952E-4</v>
      </c>
      <c r="T253" s="52" t="str">
        <f t="shared" ca="1" si="17"/>
        <v/>
      </c>
    </row>
    <row r="254" spans="2:20" ht="30" customHeight="1" x14ac:dyDescent="0.25">
      <c r="B254" s="52" t="str">
        <f t="shared" ca="1" si="5"/>
        <v/>
      </c>
      <c r="C254" s="88"/>
      <c r="D254" s="88" t="str">
        <f>IF(C254="","",VLOOKUP(C254,CAD_FUNC!$C$6:$E$106,2,FALSE))</f>
        <v/>
      </c>
      <c r="E254" s="88" t="str">
        <f>IF(C254="","",VLOOKUP(C254,CAD_FUNC!$C$6:$E$106,3,FALSE))</f>
        <v/>
      </c>
      <c r="F254" s="88"/>
      <c r="G254" s="88" t="str">
        <f>IF(F254="","",VLOOKUP(F254,PCMSO!$C$6:$F$607,4,FALSE))</f>
        <v/>
      </c>
      <c r="H254" s="87"/>
      <c r="I254" s="87"/>
      <c r="J254" s="87"/>
      <c r="K254" s="57" t="str">
        <f t="shared" si="14"/>
        <v/>
      </c>
      <c r="L254" s="58" t="str">
        <f t="shared" ca="1" si="15"/>
        <v/>
      </c>
      <c r="M254" s="47" t="str">
        <f>IF(H254="","",VLOOKUP(MONTH(H254),'C-A'!$K$6:$L$17,2,FALSE))</f>
        <v/>
      </c>
      <c r="S254" s="47">
        <f t="shared" si="16"/>
        <v>2.4899999999999955E-4</v>
      </c>
      <c r="T254" s="52" t="str">
        <f t="shared" ca="1" si="17"/>
        <v/>
      </c>
    </row>
    <row r="255" spans="2:20" ht="30" customHeight="1" x14ac:dyDescent="0.25">
      <c r="B255" s="52" t="str">
        <f t="shared" ca="1" si="5"/>
        <v/>
      </c>
      <c r="C255" s="88"/>
      <c r="D255" s="88" t="str">
        <f>IF(C255="","",VLOOKUP(C255,CAD_FUNC!$C$6:$E$106,2,FALSE))</f>
        <v/>
      </c>
      <c r="E255" s="88" t="str">
        <f>IF(C255="","",VLOOKUP(C255,CAD_FUNC!$C$6:$E$106,3,FALSE))</f>
        <v/>
      </c>
      <c r="F255" s="88"/>
      <c r="G255" s="88" t="str">
        <f>IF(F255="","",VLOOKUP(F255,PCMSO!$C$6:$F$607,4,FALSE))</f>
        <v/>
      </c>
      <c r="H255" s="87"/>
      <c r="I255" s="87"/>
      <c r="J255" s="87"/>
      <c r="K255" s="57" t="str">
        <f t="shared" si="14"/>
        <v/>
      </c>
      <c r="L255" s="58" t="str">
        <f t="shared" ca="1" si="15"/>
        <v/>
      </c>
      <c r="M255" s="47" t="str">
        <f>IF(H255="","",VLOOKUP(MONTH(H255),'C-A'!$K$6:$L$17,2,FALSE))</f>
        <v/>
      </c>
      <c r="S255" s="47">
        <f t="shared" si="16"/>
        <v>2.4999999999999957E-4</v>
      </c>
      <c r="T255" s="52" t="str">
        <f t="shared" ca="1" si="17"/>
        <v/>
      </c>
    </row>
    <row r="256" spans="2:20" ht="30" customHeight="1" x14ac:dyDescent="0.25">
      <c r="B256" s="52" t="str">
        <f t="shared" ca="1" si="5"/>
        <v/>
      </c>
      <c r="C256" s="88"/>
      <c r="D256" s="88" t="str">
        <f>IF(C256="","",VLOOKUP(C256,CAD_FUNC!$C$6:$E$106,2,FALSE))</f>
        <v/>
      </c>
      <c r="E256" s="88" t="str">
        <f>IF(C256="","",VLOOKUP(C256,CAD_FUNC!$C$6:$E$106,3,FALSE))</f>
        <v/>
      </c>
      <c r="F256" s="88"/>
      <c r="G256" s="88" t="str">
        <f>IF(F256="","",VLOOKUP(F256,PCMSO!$C$6:$F$607,4,FALSE))</f>
        <v/>
      </c>
      <c r="H256" s="87"/>
      <c r="I256" s="87"/>
      <c r="J256" s="87"/>
      <c r="K256" s="57" t="str">
        <f t="shared" si="14"/>
        <v/>
      </c>
      <c r="L256" s="58" t="str">
        <f t="shared" ca="1" si="15"/>
        <v/>
      </c>
      <c r="M256" s="47" t="str">
        <f>IF(H256="","",VLOOKUP(MONTH(H256),'C-A'!$K$6:$L$17,2,FALSE))</f>
        <v/>
      </c>
      <c r="S256" s="47">
        <f t="shared" si="16"/>
        <v>2.509999999999996E-4</v>
      </c>
      <c r="T256" s="52" t="str">
        <f t="shared" ca="1" si="17"/>
        <v/>
      </c>
    </row>
    <row r="257" spans="2:20" ht="30" customHeight="1" x14ac:dyDescent="0.25">
      <c r="B257" s="52" t="str">
        <f t="shared" ca="1" si="5"/>
        <v/>
      </c>
      <c r="C257" s="88"/>
      <c r="D257" s="88" t="str">
        <f>IF(C257="","",VLOOKUP(C257,CAD_FUNC!$C$6:$E$106,2,FALSE))</f>
        <v/>
      </c>
      <c r="E257" s="88" t="str">
        <f>IF(C257="","",VLOOKUP(C257,CAD_FUNC!$C$6:$E$106,3,FALSE))</f>
        <v/>
      </c>
      <c r="F257" s="88"/>
      <c r="G257" s="88" t="str">
        <f>IF(F257="","",VLOOKUP(F257,PCMSO!$C$6:$F$607,4,FALSE))</f>
        <v/>
      </c>
      <c r="H257" s="87"/>
      <c r="I257" s="87"/>
      <c r="J257" s="87"/>
      <c r="K257" s="57" t="str">
        <f t="shared" si="14"/>
        <v/>
      </c>
      <c r="L257" s="58" t="str">
        <f t="shared" ca="1" si="15"/>
        <v/>
      </c>
      <c r="M257" s="47" t="str">
        <f>IF(H257="","",VLOOKUP(MONTH(H257),'C-A'!$K$6:$L$17,2,FALSE))</f>
        <v/>
      </c>
      <c r="S257" s="47">
        <f t="shared" si="16"/>
        <v>2.5199999999999962E-4</v>
      </c>
      <c r="T257" s="52" t="str">
        <f t="shared" ca="1" si="17"/>
        <v/>
      </c>
    </row>
    <row r="258" spans="2:20" ht="30" customHeight="1" x14ac:dyDescent="0.25">
      <c r="B258" s="52" t="str">
        <f t="shared" ca="1" si="5"/>
        <v/>
      </c>
      <c r="C258" s="88"/>
      <c r="D258" s="88" t="str">
        <f>IF(C258="","",VLOOKUP(C258,CAD_FUNC!$C$6:$E$106,2,FALSE))</f>
        <v/>
      </c>
      <c r="E258" s="88" t="str">
        <f>IF(C258="","",VLOOKUP(C258,CAD_FUNC!$C$6:$E$106,3,FALSE))</f>
        <v/>
      </c>
      <c r="F258" s="88"/>
      <c r="G258" s="88" t="str">
        <f>IF(F258="","",VLOOKUP(F258,PCMSO!$C$6:$F$607,4,FALSE))</f>
        <v/>
      </c>
      <c r="H258" s="87"/>
      <c r="I258" s="87"/>
      <c r="J258" s="87"/>
      <c r="K258" s="57" t="str">
        <f t="shared" si="14"/>
        <v/>
      </c>
      <c r="L258" s="58" t="str">
        <f t="shared" ca="1" si="15"/>
        <v/>
      </c>
      <c r="M258" s="47" t="str">
        <f>IF(H258="","",VLOOKUP(MONTH(H258),'C-A'!$K$6:$L$17,2,FALSE))</f>
        <v/>
      </c>
      <c r="S258" s="47">
        <f t="shared" si="16"/>
        <v>2.5299999999999964E-4</v>
      </c>
      <c r="T258" s="52" t="str">
        <f t="shared" ca="1" si="17"/>
        <v/>
      </c>
    </row>
    <row r="259" spans="2:20" ht="30" customHeight="1" x14ac:dyDescent="0.25">
      <c r="B259" s="52" t="str">
        <f t="shared" ca="1" si="5"/>
        <v/>
      </c>
      <c r="C259" s="88"/>
      <c r="D259" s="88" t="str">
        <f>IF(C259="","",VLOOKUP(C259,CAD_FUNC!$C$6:$E$106,2,FALSE))</f>
        <v/>
      </c>
      <c r="E259" s="88" t="str">
        <f>IF(C259="","",VLOOKUP(C259,CAD_FUNC!$C$6:$E$106,3,FALSE))</f>
        <v/>
      </c>
      <c r="F259" s="88"/>
      <c r="G259" s="88" t="str">
        <f>IF(F259="","",VLOOKUP(F259,PCMSO!$C$6:$F$607,4,FALSE))</f>
        <v/>
      </c>
      <c r="H259" s="87"/>
      <c r="I259" s="87"/>
      <c r="J259" s="87"/>
      <c r="K259" s="57" t="str">
        <f t="shared" si="14"/>
        <v/>
      </c>
      <c r="L259" s="58" t="str">
        <f t="shared" ca="1" si="15"/>
        <v/>
      </c>
      <c r="M259" s="47" t="str">
        <f>IF(H259="","",VLOOKUP(MONTH(H259),'C-A'!$K$6:$L$17,2,FALSE))</f>
        <v/>
      </c>
      <c r="S259" s="47">
        <f t="shared" si="16"/>
        <v>2.5399999999999967E-4</v>
      </c>
      <c r="T259" s="52" t="str">
        <f t="shared" ca="1" si="17"/>
        <v/>
      </c>
    </row>
    <row r="260" spans="2:20" ht="30" customHeight="1" x14ac:dyDescent="0.25">
      <c r="B260" s="52" t="str">
        <f t="shared" ca="1" si="5"/>
        <v/>
      </c>
      <c r="C260" s="88"/>
      <c r="D260" s="88" t="str">
        <f>IF(C260="","",VLOOKUP(C260,CAD_FUNC!$C$6:$E$106,2,FALSE))</f>
        <v/>
      </c>
      <c r="E260" s="88" t="str">
        <f>IF(C260="","",VLOOKUP(C260,CAD_FUNC!$C$6:$E$106,3,FALSE))</f>
        <v/>
      </c>
      <c r="F260" s="88"/>
      <c r="G260" s="88" t="str">
        <f>IF(F260="","",VLOOKUP(F260,PCMSO!$C$6:$F$607,4,FALSE))</f>
        <v/>
      </c>
      <c r="H260" s="87"/>
      <c r="I260" s="87"/>
      <c r="J260" s="87"/>
      <c r="K260" s="57" t="str">
        <f t="shared" si="14"/>
        <v/>
      </c>
      <c r="L260" s="58" t="str">
        <f t="shared" ca="1" si="15"/>
        <v/>
      </c>
      <c r="M260" s="47" t="str">
        <f>IF(H260="","",VLOOKUP(MONTH(H260),'C-A'!$K$6:$L$17,2,FALSE))</f>
        <v/>
      </c>
      <c r="S260" s="47">
        <f t="shared" si="16"/>
        <v>2.5499999999999969E-4</v>
      </c>
      <c r="T260" s="52" t="str">
        <f t="shared" ca="1" si="17"/>
        <v/>
      </c>
    </row>
    <row r="261" spans="2:20" ht="30" customHeight="1" x14ac:dyDescent="0.25">
      <c r="B261" s="52" t="str">
        <f t="shared" ca="1" si="5"/>
        <v/>
      </c>
      <c r="C261" s="88"/>
      <c r="D261" s="88" t="str">
        <f>IF(C261="","",VLOOKUP(C261,CAD_FUNC!$C$6:$E$106,2,FALSE))</f>
        <v/>
      </c>
      <c r="E261" s="88" t="str">
        <f>IF(C261="","",VLOOKUP(C261,CAD_FUNC!$C$6:$E$106,3,FALSE))</f>
        <v/>
      </c>
      <c r="F261" s="88"/>
      <c r="G261" s="88" t="str">
        <f>IF(F261="","",VLOOKUP(F261,PCMSO!$C$6:$F$607,4,FALSE))</f>
        <v/>
      </c>
      <c r="H261" s="87"/>
      <c r="I261" s="87"/>
      <c r="J261" s="87"/>
      <c r="K261" s="57" t="str">
        <f t="shared" si="14"/>
        <v/>
      </c>
      <c r="L261" s="58" t="str">
        <f t="shared" ca="1" si="15"/>
        <v/>
      </c>
      <c r="M261" s="47" t="str">
        <f>IF(H261="","",VLOOKUP(MONTH(H261),'C-A'!$K$6:$L$17,2,FALSE))</f>
        <v/>
      </c>
      <c r="S261" s="47">
        <f t="shared" si="16"/>
        <v>2.5599999999999972E-4</v>
      </c>
      <c r="T261" s="52" t="str">
        <f t="shared" ca="1" si="17"/>
        <v/>
      </c>
    </row>
    <row r="262" spans="2:20" ht="30" customHeight="1" x14ac:dyDescent="0.25">
      <c r="B262" s="52" t="str">
        <f t="shared" ca="1" si="5"/>
        <v/>
      </c>
      <c r="C262" s="88"/>
      <c r="D262" s="88" t="str">
        <f>IF(C262="","",VLOOKUP(C262,CAD_FUNC!$C$6:$E$106,2,FALSE))</f>
        <v/>
      </c>
      <c r="E262" s="88" t="str">
        <f>IF(C262="","",VLOOKUP(C262,CAD_FUNC!$C$6:$E$106,3,FALSE))</f>
        <v/>
      </c>
      <c r="F262" s="88"/>
      <c r="G262" s="88" t="str">
        <f>IF(F262="","",VLOOKUP(F262,PCMSO!$C$6:$F$607,4,FALSE))</f>
        <v/>
      </c>
      <c r="H262" s="87"/>
      <c r="I262" s="87"/>
      <c r="J262" s="87"/>
      <c r="K262" s="57" t="str">
        <f t="shared" si="14"/>
        <v/>
      </c>
      <c r="L262" s="58" t="str">
        <f t="shared" ca="1" si="15"/>
        <v/>
      </c>
      <c r="M262" s="47" t="str">
        <f>IF(H262="","",VLOOKUP(MONTH(H262),'C-A'!$K$6:$L$17,2,FALSE))</f>
        <v/>
      </c>
      <c r="S262" s="47">
        <f t="shared" si="16"/>
        <v>2.5699999999999974E-4</v>
      </c>
      <c r="T262" s="52" t="str">
        <f t="shared" ca="1" si="17"/>
        <v/>
      </c>
    </row>
    <row r="263" spans="2:20" ht="30" customHeight="1" x14ac:dyDescent="0.25">
      <c r="B263" s="52" t="str">
        <f t="shared" ca="1" si="5"/>
        <v/>
      </c>
      <c r="C263" s="88"/>
      <c r="D263" s="88" t="str">
        <f>IF(C263="","",VLOOKUP(C263,CAD_FUNC!$C$6:$E$106,2,FALSE))</f>
        <v/>
      </c>
      <c r="E263" s="88" t="str">
        <f>IF(C263="","",VLOOKUP(C263,CAD_FUNC!$C$6:$E$106,3,FALSE))</f>
        <v/>
      </c>
      <c r="F263" s="88"/>
      <c r="G263" s="88" t="str">
        <f>IF(F263="","",VLOOKUP(F263,PCMSO!$C$6:$F$607,4,FALSE))</f>
        <v/>
      </c>
      <c r="H263" s="87"/>
      <c r="I263" s="87"/>
      <c r="J263" s="87"/>
      <c r="K263" s="57" t="str">
        <f t="shared" ref="K263:K326" si="18">IF(G263="","",VLOOKUP(G263,$O$6:$P$12,2,FALSE)+H263)</f>
        <v/>
      </c>
      <c r="L263" s="58" t="str">
        <f t="shared" ref="L263:L326" ca="1" si="19">IF(K263="","",IF(K263-TODAY()&lt;0,"Vencido",IF(K263-TODAY()=0,"Realizar hoje","Realizar em "&amp;K263-TODAY()&amp;" dias")))</f>
        <v/>
      </c>
      <c r="M263" s="47" t="str">
        <f>IF(H263="","",VLOOKUP(MONTH(H263),'C-A'!$K$6:$L$17,2,FALSE))</f>
        <v/>
      </c>
      <c r="S263" s="47">
        <f t="shared" si="16"/>
        <v>2.5799999999999977E-4</v>
      </c>
      <c r="T263" s="52" t="str">
        <f t="shared" ca="1" si="17"/>
        <v/>
      </c>
    </row>
    <row r="264" spans="2:20" ht="30" customHeight="1" x14ac:dyDescent="0.25">
      <c r="B264" s="52" t="str">
        <f t="shared" ca="1" si="5"/>
        <v/>
      </c>
      <c r="C264" s="88"/>
      <c r="D264" s="88" t="str">
        <f>IF(C264="","",VLOOKUP(C264,CAD_FUNC!$C$6:$E$106,2,FALSE))</f>
        <v/>
      </c>
      <c r="E264" s="88" t="str">
        <f>IF(C264="","",VLOOKUP(C264,CAD_FUNC!$C$6:$E$106,3,FALSE))</f>
        <v/>
      </c>
      <c r="F264" s="88"/>
      <c r="G264" s="88" t="str">
        <f>IF(F264="","",VLOOKUP(F264,PCMSO!$C$6:$F$607,4,FALSE))</f>
        <v/>
      </c>
      <c r="H264" s="87"/>
      <c r="I264" s="87"/>
      <c r="J264" s="87"/>
      <c r="K264" s="57" t="str">
        <f t="shared" si="18"/>
        <v/>
      </c>
      <c r="L264" s="58" t="str">
        <f t="shared" ca="1" si="19"/>
        <v/>
      </c>
      <c r="M264" s="47" t="str">
        <f>IF(H264="","",VLOOKUP(MONTH(H264),'C-A'!$K$6:$L$17,2,FALSE))</f>
        <v/>
      </c>
      <c r="S264" s="47">
        <f t="shared" ref="S264:S327" si="20">S263+$S$6</f>
        <v>2.5899999999999979E-4</v>
      </c>
      <c r="T264" s="52" t="str">
        <f t="shared" ref="T264:T327" ca="1" si="21">IF(L264="Vencido","",K264)</f>
        <v/>
      </c>
    </row>
    <row r="265" spans="2:20" ht="30" customHeight="1" x14ac:dyDescent="0.25">
      <c r="B265" s="52" t="str">
        <f t="shared" ca="1" si="5"/>
        <v/>
      </c>
      <c r="C265" s="88"/>
      <c r="D265" s="88" t="str">
        <f>IF(C265="","",VLOOKUP(C265,CAD_FUNC!$C$6:$E$106,2,FALSE))</f>
        <v/>
      </c>
      <c r="E265" s="88" t="str">
        <f>IF(C265="","",VLOOKUP(C265,CAD_FUNC!$C$6:$E$106,3,FALSE))</f>
        <v/>
      </c>
      <c r="F265" s="88"/>
      <c r="G265" s="88" t="str">
        <f>IF(F265="","",VLOOKUP(F265,PCMSO!$C$6:$F$607,4,FALSE))</f>
        <v/>
      </c>
      <c r="H265" s="87"/>
      <c r="I265" s="87"/>
      <c r="J265" s="87"/>
      <c r="K265" s="57" t="str">
        <f t="shared" si="18"/>
        <v/>
      </c>
      <c r="L265" s="58" t="str">
        <f t="shared" ca="1" si="19"/>
        <v/>
      </c>
      <c r="M265" s="47" t="str">
        <f>IF(H265="","",VLOOKUP(MONTH(H265),'C-A'!$K$6:$L$17,2,FALSE))</f>
        <v/>
      </c>
      <c r="S265" s="47">
        <f t="shared" si="20"/>
        <v>2.5999999999999981E-4</v>
      </c>
      <c r="T265" s="52" t="str">
        <f t="shared" ca="1" si="21"/>
        <v/>
      </c>
    </row>
    <row r="266" spans="2:20" ht="30" customHeight="1" x14ac:dyDescent="0.25">
      <c r="B266" s="52" t="str">
        <f t="shared" ca="1" si="5"/>
        <v/>
      </c>
      <c r="C266" s="88"/>
      <c r="D266" s="88" t="str">
        <f>IF(C266="","",VLOOKUP(C266,CAD_FUNC!$C$6:$E$106,2,FALSE))</f>
        <v/>
      </c>
      <c r="E266" s="88" t="str">
        <f>IF(C266="","",VLOOKUP(C266,CAD_FUNC!$C$6:$E$106,3,FALSE))</f>
        <v/>
      </c>
      <c r="F266" s="88"/>
      <c r="G266" s="88" t="str">
        <f>IF(F266="","",VLOOKUP(F266,PCMSO!$C$6:$F$607,4,FALSE))</f>
        <v/>
      </c>
      <c r="H266" s="87"/>
      <c r="I266" s="87"/>
      <c r="J266" s="87"/>
      <c r="K266" s="57" t="str">
        <f t="shared" si="18"/>
        <v/>
      </c>
      <c r="L266" s="58" t="str">
        <f t="shared" ca="1" si="19"/>
        <v/>
      </c>
      <c r="M266" s="47" t="str">
        <f>IF(H266="","",VLOOKUP(MONTH(H266),'C-A'!$K$6:$L$17,2,FALSE))</f>
        <v/>
      </c>
      <c r="S266" s="47">
        <f t="shared" si="20"/>
        <v>2.6099999999999984E-4</v>
      </c>
      <c r="T266" s="52" t="str">
        <f t="shared" ca="1" si="21"/>
        <v/>
      </c>
    </row>
    <row r="267" spans="2:20" ht="30" customHeight="1" x14ac:dyDescent="0.25">
      <c r="B267" s="52" t="str">
        <f t="shared" ca="1" si="5"/>
        <v/>
      </c>
      <c r="C267" s="88"/>
      <c r="D267" s="88" t="str">
        <f>IF(C267="","",VLOOKUP(C267,CAD_FUNC!$C$6:$E$106,2,FALSE))</f>
        <v/>
      </c>
      <c r="E267" s="88" t="str">
        <f>IF(C267="","",VLOOKUP(C267,CAD_FUNC!$C$6:$E$106,3,FALSE))</f>
        <v/>
      </c>
      <c r="F267" s="88"/>
      <c r="G267" s="88" t="str">
        <f>IF(F267="","",VLOOKUP(F267,PCMSO!$C$6:$F$607,4,FALSE))</f>
        <v/>
      </c>
      <c r="H267" s="87"/>
      <c r="I267" s="87"/>
      <c r="J267" s="87"/>
      <c r="K267" s="57" t="str">
        <f t="shared" si="18"/>
        <v/>
      </c>
      <c r="L267" s="58" t="str">
        <f t="shared" ca="1" si="19"/>
        <v/>
      </c>
      <c r="M267" s="47" t="str">
        <f>IF(H267="","",VLOOKUP(MONTH(H267),'C-A'!$K$6:$L$17,2,FALSE))</f>
        <v/>
      </c>
      <c r="S267" s="47">
        <f t="shared" si="20"/>
        <v>2.6199999999999986E-4</v>
      </c>
      <c r="T267" s="52" t="str">
        <f t="shared" ca="1" si="21"/>
        <v/>
      </c>
    </row>
    <row r="268" spans="2:20" ht="30" customHeight="1" x14ac:dyDescent="0.25">
      <c r="B268" s="52" t="str">
        <f t="shared" ca="1" si="5"/>
        <v/>
      </c>
      <c r="C268" s="88"/>
      <c r="D268" s="88" t="str">
        <f>IF(C268="","",VLOOKUP(C268,CAD_FUNC!$C$6:$E$106,2,FALSE))</f>
        <v/>
      </c>
      <c r="E268" s="88" t="str">
        <f>IF(C268="","",VLOOKUP(C268,CAD_FUNC!$C$6:$E$106,3,FALSE))</f>
        <v/>
      </c>
      <c r="F268" s="88"/>
      <c r="G268" s="88" t="str">
        <f>IF(F268="","",VLOOKUP(F268,PCMSO!$C$6:$F$607,4,FALSE))</f>
        <v/>
      </c>
      <c r="H268" s="87"/>
      <c r="I268" s="87"/>
      <c r="J268" s="87"/>
      <c r="K268" s="57" t="str">
        <f t="shared" si="18"/>
        <v/>
      </c>
      <c r="L268" s="58" t="str">
        <f t="shared" ca="1" si="19"/>
        <v/>
      </c>
      <c r="M268" s="47" t="str">
        <f>IF(H268="","",VLOOKUP(MONTH(H268),'C-A'!$K$6:$L$17,2,FALSE))</f>
        <v/>
      </c>
      <c r="S268" s="47">
        <f t="shared" si="20"/>
        <v>2.6299999999999989E-4</v>
      </c>
      <c r="T268" s="52" t="str">
        <f t="shared" ca="1" si="21"/>
        <v/>
      </c>
    </row>
    <row r="269" spans="2:20" ht="30" customHeight="1" x14ac:dyDescent="0.25">
      <c r="B269" s="52" t="str">
        <f t="shared" ca="1" si="5"/>
        <v/>
      </c>
      <c r="C269" s="88"/>
      <c r="D269" s="88" t="str">
        <f>IF(C269="","",VLOOKUP(C269,CAD_FUNC!$C$6:$E$106,2,FALSE))</f>
        <v/>
      </c>
      <c r="E269" s="88" t="str">
        <f>IF(C269="","",VLOOKUP(C269,CAD_FUNC!$C$6:$E$106,3,FALSE))</f>
        <v/>
      </c>
      <c r="F269" s="88"/>
      <c r="G269" s="88" t="str">
        <f>IF(F269="","",VLOOKUP(F269,PCMSO!$C$6:$F$607,4,FALSE))</f>
        <v/>
      </c>
      <c r="H269" s="87"/>
      <c r="I269" s="87"/>
      <c r="J269" s="87"/>
      <c r="K269" s="57" t="str">
        <f t="shared" si="18"/>
        <v/>
      </c>
      <c r="L269" s="58" t="str">
        <f t="shared" ca="1" si="19"/>
        <v/>
      </c>
      <c r="M269" s="47" t="str">
        <f>IF(H269="","",VLOOKUP(MONTH(H269),'C-A'!$K$6:$L$17,2,FALSE))</f>
        <v/>
      </c>
      <c r="S269" s="47">
        <f t="shared" si="20"/>
        <v>2.6399999999999991E-4</v>
      </c>
      <c r="T269" s="52" t="str">
        <f t="shared" ca="1" si="21"/>
        <v/>
      </c>
    </row>
    <row r="270" spans="2:20" ht="30" customHeight="1" x14ac:dyDescent="0.25">
      <c r="B270" s="52" t="str">
        <f t="shared" ca="1" si="5"/>
        <v/>
      </c>
      <c r="C270" s="88"/>
      <c r="D270" s="88" t="str">
        <f>IF(C270="","",VLOOKUP(C270,CAD_FUNC!$C$6:$E$106,2,FALSE))</f>
        <v/>
      </c>
      <c r="E270" s="88" t="str">
        <f>IF(C270="","",VLOOKUP(C270,CAD_FUNC!$C$6:$E$106,3,FALSE))</f>
        <v/>
      </c>
      <c r="F270" s="88"/>
      <c r="G270" s="88" t="str">
        <f>IF(F270="","",VLOOKUP(F270,PCMSO!$C$6:$F$607,4,FALSE))</f>
        <v/>
      </c>
      <c r="H270" s="87"/>
      <c r="I270" s="87"/>
      <c r="J270" s="87"/>
      <c r="K270" s="57" t="str">
        <f t="shared" si="18"/>
        <v/>
      </c>
      <c r="L270" s="58" t="str">
        <f t="shared" ca="1" si="19"/>
        <v/>
      </c>
      <c r="M270" s="47" t="str">
        <f>IF(H270="","",VLOOKUP(MONTH(H270),'C-A'!$K$6:$L$17,2,FALSE))</f>
        <v/>
      </c>
      <c r="S270" s="47">
        <f t="shared" si="20"/>
        <v>2.6499999999999994E-4</v>
      </c>
      <c r="T270" s="52" t="str">
        <f t="shared" ca="1" si="21"/>
        <v/>
      </c>
    </row>
    <row r="271" spans="2:20" ht="30" customHeight="1" x14ac:dyDescent="0.25">
      <c r="B271" s="52" t="str">
        <f t="shared" ca="1" si="5"/>
        <v/>
      </c>
      <c r="C271" s="88"/>
      <c r="D271" s="88" t="str">
        <f>IF(C271="","",VLOOKUP(C271,CAD_FUNC!$C$6:$E$106,2,FALSE))</f>
        <v/>
      </c>
      <c r="E271" s="88" t="str">
        <f>IF(C271="","",VLOOKUP(C271,CAD_FUNC!$C$6:$E$106,3,FALSE))</f>
        <v/>
      </c>
      <c r="F271" s="88"/>
      <c r="G271" s="88" t="str">
        <f>IF(F271="","",VLOOKUP(F271,PCMSO!$C$6:$F$607,4,FALSE))</f>
        <v/>
      </c>
      <c r="H271" s="87"/>
      <c r="I271" s="87"/>
      <c r="J271" s="87"/>
      <c r="K271" s="57" t="str">
        <f t="shared" si="18"/>
        <v/>
      </c>
      <c r="L271" s="58" t="str">
        <f t="shared" ca="1" si="19"/>
        <v/>
      </c>
      <c r="M271" s="47" t="str">
        <f>IF(H271="","",VLOOKUP(MONTH(H271),'C-A'!$K$6:$L$17,2,FALSE))</f>
        <v/>
      </c>
      <c r="S271" s="47">
        <f t="shared" si="20"/>
        <v>2.6599999999999996E-4</v>
      </c>
      <c r="T271" s="52" t="str">
        <f t="shared" ca="1" si="21"/>
        <v/>
      </c>
    </row>
    <row r="272" spans="2:20" ht="30" customHeight="1" x14ac:dyDescent="0.25">
      <c r="B272" s="52" t="str">
        <f t="shared" ca="1" si="5"/>
        <v/>
      </c>
      <c r="C272" s="88"/>
      <c r="D272" s="88" t="str">
        <f>IF(C272="","",VLOOKUP(C272,CAD_FUNC!$C$6:$E$106,2,FALSE))</f>
        <v/>
      </c>
      <c r="E272" s="88" t="str">
        <f>IF(C272="","",VLOOKUP(C272,CAD_FUNC!$C$6:$E$106,3,FALSE))</f>
        <v/>
      </c>
      <c r="F272" s="88"/>
      <c r="G272" s="88" t="str">
        <f>IF(F272="","",VLOOKUP(F272,PCMSO!$C$6:$F$607,4,FALSE))</f>
        <v/>
      </c>
      <c r="H272" s="87"/>
      <c r="I272" s="87"/>
      <c r="J272" s="87"/>
      <c r="K272" s="57" t="str">
        <f t="shared" si="18"/>
        <v/>
      </c>
      <c r="L272" s="58" t="str">
        <f t="shared" ca="1" si="19"/>
        <v/>
      </c>
      <c r="M272" s="47" t="str">
        <f>IF(H272="","",VLOOKUP(MONTH(H272),'C-A'!$K$6:$L$17,2,FALSE))</f>
        <v/>
      </c>
      <c r="S272" s="47">
        <f t="shared" si="20"/>
        <v>2.6699999999999998E-4</v>
      </c>
      <c r="T272" s="52" t="str">
        <f t="shared" ca="1" si="21"/>
        <v/>
      </c>
    </row>
    <row r="273" spans="2:20" ht="30" customHeight="1" x14ac:dyDescent="0.25">
      <c r="B273" s="52" t="str">
        <f t="shared" ca="1" si="5"/>
        <v/>
      </c>
      <c r="C273" s="88"/>
      <c r="D273" s="88" t="str">
        <f>IF(C273="","",VLOOKUP(C273,CAD_FUNC!$C$6:$E$106,2,FALSE))</f>
        <v/>
      </c>
      <c r="E273" s="88" t="str">
        <f>IF(C273="","",VLOOKUP(C273,CAD_FUNC!$C$6:$E$106,3,FALSE))</f>
        <v/>
      </c>
      <c r="F273" s="88"/>
      <c r="G273" s="88" t="str">
        <f>IF(F273="","",VLOOKUP(F273,PCMSO!$C$6:$F$607,4,FALSE))</f>
        <v/>
      </c>
      <c r="H273" s="87"/>
      <c r="I273" s="87"/>
      <c r="J273" s="87"/>
      <c r="K273" s="57" t="str">
        <f t="shared" si="18"/>
        <v/>
      </c>
      <c r="L273" s="58" t="str">
        <f t="shared" ca="1" si="19"/>
        <v/>
      </c>
      <c r="M273" s="47" t="str">
        <f>IF(H273="","",VLOOKUP(MONTH(H273),'C-A'!$K$6:$L$17,2,FALSE))</f>
        <v/>
      </c>
      <c r="S273" s="47">
        <f t="shared" si="20"/>
        <v>2.6800000000000001E-4</v>
      </c>
      <c r="T273" s="52" t="str">
        <f t="shared" ca="1" si="21"/>
        <v/>
      </c>
    </row>
    <row r="274" spans="2:20" ht="30" customHeight="1" x14ac:dyDescent="0.25">
      <c r="B274" s="52" t="str">
        <f t="shared" ref="B274:B337" ca="1" si="22">IF(T274="","",SUM(S274:T274))</f>
        <v/>
      </c>
      <c r="C274" s="88"/>
      <c r="D274" s="88" t="str">
        <f>IF(C274="","",VLOOKUP(C274,CAD_FUNC!$C$6:$E$106,2,FALSE))</f>
        <v/>
      </c>
      <c r="E274" s="88" t="str">
        <f>IF(C274="","",VLOOKUP(C274,CAD_FUNC!$C$6:$E$106,3,FALSE))</f>
        <v/>
      </c>
      <c r="F274" s="88"/>
      <c r="G274" s="88" t="str">
        <f>IF(F274="","",VLOOKUP(F274,PCMSO!$C$6:$F$607,4,FALSE))</f>
        <v/>
      </c>
      <c r="H274" s="87"/>
      <c r="I274" s="87"/>
      <c r="J274" s="87"/>
      <c r="K274" s="57" t="str">
        <f t="shared" si="18"/>
        <v/>
      </c>
      <c r="L274" s="58" t="str">
        <f t="shared" ca="1" si="19"/>
        <v/>
      </c>
      <c r="M274" s="47" t="str">
        <f>IF(H274="","",VLOOKUP(MONTH(H274),'C-A'!$K$6:$L$17,2,FALSE))</f>
        <v/>
      </c>
      <c r="S274" s="47">
        <f t="shared" si="20"/>
        <v>2.6900000000000003E-4</v>
      </c>
      <c r="T274" s="52" t="str">
        <f t="shared" ca="1" si="21"/>
        <v/>
      </c>
    </row>
    <row r="275" spans="2:20" ht="30" customHeight="1" x14ac:dyDescent="0.25">
      <c r="B275" s="52" t="str">
        <f t="shared" ca="1" si="22"/>
        <v/>
      </c>
      <c r="C275" s="88"/>
      <c r="D275" s="88" t="str">
        <f>IF(C275="","",VLOOKUP(C275,CAD_FUNC!$C$6:$E$106,2,FALSE))</f>
        <v/>
      </c>
      <c r="E275" s="88" t="str">
        <f>IF(C275="","",VLOOKUP(C275,CAD_FUNC!$C$6:$E$106,3,FALSE))</f>
        <v/>
      </c>
      <c r="F275" s="88"/>
      <c r="G275" s="88" t="str">
        <f>IF(F275="","",VLOOKUP(F275,PCMSO!$C$6:$F$607,4,FALSE))</f>
        <v/>
      </c>
      <c r="H275" s="87"/>
      <c r="I275" s="87"/>
      <c r="J275" s="87"/>
      <c r="K275" s="57" t="str">
        <f t="shared" si="18"/>
        <v/>
      </c>
      <c r="L275" s="58" t="str">
        <f t="shared" ca="1" si="19"/>
        <v/>
      </c>
      <c r="M275" s="47" t="str">
        <f>IF(H275="","",VLOOKUP(MONTH(H275),'C-A'!$K$6:$L$17,2,FALSE))</f>
        <v/>
      </c>
      <c r="S275" s="47">
        <f t="shared" si="20"/>
        <v>2.7000000000000006E-4</v>
      </c>
      <c r="T275" s="52" t="str">
        <f t="shared" ca="1" si="21"/>
        <v/>
      </c>
    </row>
    <row r="276" spans="2:20" ht="30" customHeight="1" x14ac:dyDescent="0.25">
      <c r="B276" s="52" t="str">
        <f t="shared" ca="1" si="22"/>
        <v/>
      </c>
      <c r="C276" s="88"/>
      <c r="D276" s="88" t="str">
        <f>IF(C276="","",VLOOKUP(C276,CAD_FUNC!$C$6:$E$106,2,FALSE))</f>
        <v/>
      </c>
      <c r="E276" s="88" t="str">
        <f>IF(C276="","",VLOOKUP(C276,CAD_FUNC!$C$6:$E$106,3,FALSE))</f>
        <v/>
      </c>
      <c r="F276" s="88"/>
      <c r="G276" s="88" t="str">
        <f>IF(F276="","",VLOOKUP(F276,PCMSO!$C$6:$F$607,4,FALSE))</f>
        <v/>
      </c>
      <c r="H276" s="87"/>
      <c r="I276" s="87"/>
      <c r="J276" s="87"/>
      <c r="K276" s="57" t="str">
        <f t="shared" si="18"/>
        <v/>
      </c>
      <c r="L276" s="58" t="str">
        <f t="shared" ca="1" si="19"/>
        <v/>
      </c>
      <c r="M276" s="47" t="str">
        <f>IF(H276="","",VLOOKUP(MONTH(H276),'C-A'!$K$6:$L$17,2,FALSE))</f>
        <v/>
      </c>
      <c r="S276" s="47">
        <f t="shared" si="20"/>
        <v>2.7100000000000008E-4</v>
      </c>
      <c r="T276" s="52" t="str">
        <f t="shared" ca="1" si="21"/>
        <v/>
      </c>
    </row>
    <row r="277" spans="2:20" ht="30" customHeight="1" x14ac:dyDescent="0.25">
      <c r="B277" s="52" t="str">
        <f t="shared" ca="1" si="22"/>
        <v/>
      </c>
      <c r="C277" s="88"/>
      <c r="D277" s="88" t="str">
        <f>IF(C277="","",VLOOKUP(C277,CAD_FUNC!$C$6:$E$106,2,FALSE))</f>
        <v/>
      </c>
      <c r="E277" s="88" t="str">
        <f>IF(C277="","",VLOOKUP(C277,CAD_FUNC!$C$6:$E$106,3,FALSE))</f>
        <v/>
      </c>
      <c r="F277" s="88"/>
      <c r="G277" s="88" t="str">
        <f>IF(F277="","",VLOOKUP(F277,PCMSO!$C$6:$F$607,4,FALSE))</f>
        <v/>
      </c>
      <c r="H277" s="87"/>
      <c r="I277" s="87"/>
      <c r="J277" s="87"/>
      <c r="K277" s="57" t="str">
        <f t="shared" si="18"/>
        <v/>
      </c>
      <c r="L277" s="58" t="str">
        <f t="shared" ca="1" si="19"/>
        <v/>
      </c>
      <c r="M277" s="47" t="str">
        <f>IF(H277="","",VLOOKUP(MONTH(H277),'C-A'!$K$6:$L$17,2,FALSE))</f>
        <v/>
      </c>
      <c r="S277" s="47">
        <f t="shared" si="20"/>
        <v>2.7200000000000011E-4</v>
      </c>
      <c r="T277" s="52" t="str">
        <f t="shared" ca="1" si="21"/>
        <v/>
      </c>
    </row>
    <row r="278" spans="2:20" ht="30" customHeight="1" x14ac:dyDescent="0.25">
      <c r="B278" s="52" t="str">
        <f t="shared" ca="1" si="22"/>
        <v/>
      </c>
      <c r="C278" s="88"/>
      <c r="D278" s="88" t="str">
        <f>IF(C278="","",VLOOKUP(C278,CAD_FUNC!$C$6:$E$106,2,FALSE))</f>
        <v/>
      </c>
      <c r="E278" s="88" t="str">
        <f>IF(C278="","",VLOOKUP(C278,CAD_FUNC!$C$6:$E$106,3,FALSE))</f>
        <v/>
      </c>
      <c r="F278" s="88"/>
      <c r="G278" s="88" t="str">
        <f>IF(F278="","",VLOOKUP(F278,PCMSO!$C$6:$F$607,4,FALSE))</f>
        <v/>
      </c>
      <c r="H278" s="87"/>
      <c r="I278" s="87"/>
      <c r="J278" s="87"/>
      <c r="K278" s="57" t="str">
        <f t="shared" si="18"/>
        <v/>
      </c>
      <c r="L278" s="58" t="str">
        <f t="shared" ca="1" si="19"/>
        <v/>
      </c>
      <c r="M278" s="47" t="str">
        <f>IF(H278="","",VLOOKUP(MONTH(H278),'C-A'!$K$6:$L$17,2,FALSE))</f>
        <v/>
      </c>
      <c r="S278" s="47">
        <f t="shared" si="20"/>
        <v>2.7300000000000013E-4</v>
      </c>
      <c r="T278" s="52" t="str">
        <f t="shared" ca="1" si="21"/>
        <v/>
      </c>
    </row>
    <row r="279" spans="2:20" ht="30" customHeight="1" x14ac:dyDescent="0.25">
      <c r="B279" s="52" t="str">
        <f t="shared" ca="1" si="22"/>
        <v/>
      </c>
      <c r="C279" s="88"/>
      <c r="D279" s="88" t="str">
        <f>IF(C279="","",VLOOKUP(C279,CAD_FUNC!$C$6:$E$106,2,FALSE))</f>
        <v/>
      </c>
      <c r="E279" s="88" t="str">
        <f>IF(C279="","",VLOOKUP(C279,CAD_FUNC!$C$6:$E$106,3,FALSE))</f>
        <v/>
      </c>
      <c r="F279" s="88"/>
      <c r="G279" s="88" t="str">
        <f>IF(F279="","",VLOOKUP(F279,PCMSO!$C$6:$F$607,4,FALSE))</f>
        <v/>
      </c>
      <c r="H279" s="87"/>
      <c r="I279" s="87"/>
      <c r="J279" s="87"/>
      <c r="K279" s="57" t="str">
        <f t="shared" si="18"/>
        <v/>
      </c>
      <c r="L279" s="58" t="str">
        <f t="shared" ca="1" si="19"/>
        <v/>
      </c>
      <c r="M279" s="47" t="str">
        <f>IF(H279="","",VLOOKUP(MONTH(H279),'C-A'!$K$6:$L$17,2,FALSE))</f>
        <v/>
      </c>
      <c r="S279" s="47">
        <f t="shared" si="20"/>
        <v>2.7400000000000015E-4</v>
      </c>
      <c r="T279" s="52" t="str">
        <f t="shared" ca="1" si="21"/>
        <v/>
      </c>
    </row>
    <row r="280" spans="2:20" ht="30" customHeight="1" x14ac:dyDescent="0.25">
      <c r="B280" s="52" t="str">
        <f t="shared" ca="1" si="22"/>
        <v/>
      </c>
      <c r="C280" s="88"/>
      <c r="D280" s="88" t="str">
        <f>IF(C280="","",VLOOKUP(C280,CAD_FUNC!$C$6:$E$106,2,FALSE))</f>
        <v/>
      </c>
      <c r="E280" s="88" t="str">
        <f>IF(C280="","",VLOOKUP(C280,CAD_FUNC!$C$6:$E$106,3,FALSE))</f>
        <v/>
      </c>
      <c r="F280" s="88"/>
      <c r="G280" s="88" t="str">
        <f>IF(F280="","",VLOOKUP(F280,PCMSO!$C$6:$F$607,4,FALSE))</f>
        <v/>
      </c>
      <c r="H280" s="87"/>
      <c r="I280" s="87"/>
      <c r="J280" s="87"/>
      <c r="K280" s="57" t="str">
        <f t="shared" si="18"/>
        <v/>
      </c>
      <c r="L280" s="58" t="str">
        <f t="shared" ca="1" si="19"/>
        <v/>
      </c>
      <c r="M280" s="47" t="str">
        <f>IF(H280="","",VLOOKUP(MONTH(H280),'C-A'!$K$6:$L$17,2,FALSE))</f>
        <v/>
      </c>
      <c r="S280" s="47">
        <f t="shared" si="20"/>
        <v>2.7500000000000018E-4</v>
      </c>
      <c r="T280" s="52" t="str">
        <f t="shared" ca="1" si="21"/>
        <v/>
      </c>
    </row>
    <row r="281" spans="2:20" ht="30" customHeight="1" x14ac:dyDescent="0.25">
      <c r="B281" s="52" t="str">
        <f t="shared" ca="1" si="22"/>
        <v/>
      </c>
      <c r="C281" s="88"/>
      <c r="D281" s="88" t="str">
        <f>IF(C281="","",VLOOKUP(C281,CAD_FUNC!$C$6:$E$106,2,FALSE))</f>
        <v/>
      </c>
      <c r="E281" s="88" t="str">
        <f>IF(C281="","",VLOOKUP(C281,CAD_FUNC!$C$6:$E$106,3,FALSE))</f>
        <v/>
      </c>
      <c r="F281" s="88"/>
      <c r="G281" s="88" t="str">
        <f>IF(F281="","",VLOOKUP(F281,PCMSO!$C$6:$F$607,4,FALSE))</f>
        <v/>
      </c>
      <c r="H281" s="87"/>
      <c r="I281" s="87"/>
      <c r="J281" s="87"/>
      <c r="K281" s="57" t="str">
        <f t="shared" si="18"/>
        <v/>
      </c>
      <c r="L281" s="58" t="str">
        <f t="shared" ca="1" si="19"/>
        <v/>
      </c>
      <c r="M281" s="47" t="str">
        <f>IF(H281="","",VLOOKUP(MONTH(H281),'C-A'!$K$6:$L$17,2,FALSE))</f>
        <v/>
      </c>
      <c r="S281" s="47">
        <f t="shared" si="20"/>
        <v>2.760000000000002E-4</v>
      </c>
      <c r="T281" s="52" t="str">
        <f t="shared" ca="1" si="21"/>
        <v/>
      </c>
    </row>
    <row r="282" spans="2:20" ht="30" customHeight="1" x14ac:dyDescent="0.25">
      <c r="B282" s="52" t="str">
        <f t="shared" ca="1" si="22"/>
        <v/>
      </c>
      <c r="C282" s="88"/>
      <c r="D282" s="88" t="str">
        <f>IF(C282="","",VLOOKUP(C282,CAD_FUNC!$C$6:$E$106,2,FALSE))</f>
        <v/>
      </c>
      <c r="E282" s="88" t="str">
        <f>IF(C282="","",VLOOKUP(C282,CAD_FUNC!$C$6:$E$106,3,FALSE))</f>
        <v/>
      </c>
      <c r="F282" s="88"/>
      <c r="G282" s="88" t="str">
        <f>IF(F282="","",VLOOKUP(F282,PCMSO!$C$6:$F$607,4,FALSE))</f>
        <v/>
      </c>
      <c r="H282" s="87"/>
      <c r="I282" s="87"/>
      <c r="J282" s="87"/>
      <c r="K282" s="57" t="str">
        <f t="shared" si="18"/>
        <v/>
      </c>
      <c r="L282" s="58" t="str">
        <f t="shared" ca="1" si="19"/>
        <v/>
      </c>
      <c r="M282" s="47" t="str">
        <f>IF(H282="","",VLOOKUP(MONTH(H282),'C-A'!$K$6:$L$17,2,FALSE))</f>
        <v/>
      </c>
      <c r="S282" s="47">
        <f t="shared" si="20"/>
        <v>2.7700000000000023E-4</v>
      </c>
      <c r="T282" s="52" t="str">
        <f t="shared" ca="1" si="21"/>
        <v/>
      </c>
    </row>
    <row r="283" spans="2:20" ht="30" customHeight="1" x14ac:dyDescent="0.25">
      <c r="B283" s="52" t="str">
        <f t="shared" ca="1" si="22"/>
        <v/>
      </c>
      <c r="C283" s="88"/>
      <c r="D283" s="88" t="str">
        <f>IF(C283="","",VLOOKUP(C283,CAD_FUNC!$C$6:$E$106,2,FALSE))</f>
        <v/>
      </c>
      <c r="E283" s="88" t="str">
        <f>IF(C283="","",VLOOKUP(C283,CAD_FUNC!$C$6:$E$106,3,FALSE))</f>
        <v/>
      </c>
      <c r="F283" s="88"/>
      <c r="G283" s="88" t="str">
        <f>IF(F283="","",VLOOKUP(F283,PCMSO!$C$6:$F$607,4,FALSE))</f>
        <v/>
      </c>
      <c r="H283" s="87"/>
      <c r="I283" s="87"/>
      <c r="J283" s="87"/>
      <c r="K283" s="57" t="str">
        <f t="shared" si="18"/>
        <v/>
      </c>
      <c r="L283" s="58" t="str">
        <f t="shared" ca="1" si="19"/>
        <v/>
      </c>
      <c r="M283" s="47" t="str">
        <f>IF(H283="","",VLOOKUP(MONTH(H283),'C-A'!$K$6:$L$17,2,FALSE))</f>
        <v/>
      </c>
      <c r="S283" s="47">
        <f t="shared" si="20"/>
        <v>2.7800000000000025E-4</v>
      </c>
      <c r="T283" s="52" t="str">
        <f t="shared" ca="1" si="21"/>
        <v/>
      </c>
    </row>
    <row r="284" spans="2:20" ht="30" customHeight="1" x14ac:dyDescent="0.25">
      <c r="B284" s="52" t="str">
        <f t="shared" ca="1" si="22"/>
        <v/>
      </c>
      <c r="C284" s="88"/>
      <c r="D284" s="88" t="str">
        <f>IF(C284="","",VLOOKUP(C284,CAD_FUNC!$C$6:$E$106,2,FALSE))</f>
        <v/>
      </c>
      <c r="E284" s="88" t="str">
        <f>IF(C284="","",VLOOKUP(C284,CAD_FUNC!$C$6:$E$106,3,FALSE))</f>
        <v/>
      </c>
      <c r="F284" s="88"/>
      <c r="G284" s="88" t="str">
        <f>IF(F284="","",VLOOKUP(F284,PCMSO!$C$6:$F$607,4,FALSE))</f>
        <v/>
      </c>
      <c r="H284" s="87"/>
      <c r="I284" s="87"/>
      <c r="J284" s="87"/>
      <c r="K284" s="57" t="str">
        <f t="shared" si="18"/>
        <v/>
      </c>
      <c r="L284" s="58" t="str">
        <f t="shared" ca="1" si="19"/>
        <v/>
      </c>
      <c r="M284" s="47" t="str">
        <f>IF(H284="","",VLOOKUP(MONTH(H284),'C-A'!$K$6:$L$17,2,FALSE))</f>
        <v/>
      </c>
      <c r="S284" s="47">
        <f t="shared" si="20"/>
        <v>2.7900000000000028E-4</v>
      </c>
      <c r="T284" s="52" t="str">
        <f t="shared" ca="1" si="21"/>
        <v/>
      </c>
    </row>
    <row r="285" spans="2:20" ht="30" customHeight="1" x14ac:dyDescent="0.25">
      <c r="B285" s="52" t="str">
        <f t="shared" ca="1" si="22"/>
        <v/>
      </c>
      <c r="C285" s="88"/>
      <c r="D285" s="88" t="str">
        <f>IF(C285="","",VLOOKUP(C285,CAD_FUNC!$C$6:$E$106,2,FALSE))</f>
        <v/>
      </c>
      <c r="E285" s="88" t="str">
        <f>IF(C285="","",VLOOKUP(C285,CAD_FUNC!$C$6:$E$106,3,FALSE))</f>
        <v/>
      </c>
      <c r="F285" s="88"/>
      <c r="G285" s="88" t="str">
        <f>IF(F285="","",VLOOKUP(F285,PCMSO!$C$6:$F$607,4,FALSE))</f>
        <v/>
      </c>
      <c r="H285" s="87"/>
      <c r="I285" s="87"/>
      <c r="J285" s="87"/>
      <c r="K285" s="57" t="str">
        <f t="shared" si="18"/>
        <v/>
      </c>
      <c r="L285" s="58" t="str">
        <f t="shared" ca="1" si="19"/>
        <v/>
      </c>
      <c r="M285" s="47" t="str">
        <f>IF(H285="","",VLOOKUP(MONTH(H285),'C-A'!$K$6:$L$17,2,FALSE))</f>
        <v/>
      </c>
      <c r="S285" s="47">
        <f t="shared" si="20"/>
        <v>2.800000000000003E-4</v>
      </c>
      <c r="T285" s="52" t="str">
        <f t="shared" ca="1" si="21"/>
        <v/>
      </c>
    </row>
    <row r="286" spans="2:20" ht="30" customHeight="1" x14ac:dyDescent="0.25">
      <c r="B286" s="52" t="str">
        <f t="shared" ca="1" si="22"/>
        <v/>
      </c>
      <c r="C286" s="88"/>
      <c r="D286" s="88" t="str">
        <f>IF(C286="","",VLOOKUP(C286,CAD_FUNC!$C$6:$E$106,2,FALSE))</f>
        <v/>
      </c>
      <c r="E286" s="88" t="str">
        <f>IF(C286="","",VLOOKUP(C286,CAD_FUNC!$C$6:$E$106,3,FALSE))</f>
        <v/>
      </c>
      <c r="F286" s="88"/>
      <c r="G286" s="88" t="str">
        <f>IF(F286="","",VLOOKUP(F286,PCMSO!$C$6:$F$607,4,FALSE))</f>
        <v/>
      </c>
      <c r="H286" s="87"/>
      <c r="I286" s="87"/>
      <c r="J286" s="87"/>
      <c r="K286" s="57" t="str">
        <f t="shared" si="18"/>
        <v/>
      </c>
      <c r="L286" s="58" t="str">
        <f t="shared" ca="1" si="19"/>
        <v/>
      </c>
      <c r="M286" s="47" t="str">
        <f>IF(H286="","",VLOOKUP(MONTH(H286),'C-A'!$K$6:$L$17,2,FALSE))</f>
        <v/>
      </c>
      <c r="S286" s="47">
        <f t="shared" si="20"/>
        <v>2.8100000000000033E-4</v>
      </c>
      <c r="T286" s="52" t="str">
        <f t="shared" ca="1" si="21"/>
        <v/>
      </c>
    </row>
    <row r="287" spans="2:20" ht="30" customHeight="1" x14ac:dyDescent="0.25">
      <c r="B287" s="52" t="str">
        <f t="shared" ca="1" si="22"/>
        <v/>
      </c>
      <c r="C287" s="88"/>
      <c r="D287" s="88" t="str">
        <f>IF(C287="","",VLOOKUP(C287,CAD_FUNC!$C$6:$E$106,2,FALSE))</f>
        <v/>
      </c>
      <c r="E287" s="88" t="str">
        <f>IF(C287="","",VLOOKUP(C287,CAD_FUNC!$C$6:$E$106,3,FALSE))</f>
        <v/>
      </c>
      <c r="F287" s="88"/>
      <c r="G287" s="88" t="str">
        <f>IF(F287="","",VLOOKUP(F287,PCMSO!$C$6:$F$607,4,FALSE))</f>
        <v/>
      </c>
      <c r="H287" s="87"/>
      <c r="I287" s="87"/>
      <c r="J287" s="87"/>
      <c r="K287" s="57" t="str">
        <f t="shared" si="18"/>
        <v/>
      </c>
      <c r="L287" s="58" t="str">
        <f t="shared" ca="1" si="19"/>
        <v/>
      </c>
      <c r="M287" s="47" t="str">
        <f>IF(H287="","",VLOOKUP(MONTH(H287),'C-A'!$K$6:$L$17,2,FALSE))</f>
        <v/>
      </c>
      <c r="S287" s="47">
        <f t="shared" si="20"/>
        <v>2.8200000000000035E-4</v>
      </c>
      <c r="T287" s="52" t="str">
        <f t="shared" ca="1" si="21"/>
        <v/>
      </c>
    </row>
    <row r="288" spans="2:20" ht="30" customHeight="1" x14ac:dyDescent="0.25">
      <c r="B288" s="52" t="str">
        <f t="shared" ca="1" si="22"/>
        <v/>
      </c>
      <c r="C288" s="88"/>
      <c r="D288" s="88" t="str">
        <f>IF(C288="","",VLOOKUP(C288,CAD_FUNC!$C$6:$E$106,2,FALSE))</f>
        <v/>
      </c>
      <c r="E288" s="88" t="str">
        <f>IF(C288="","",VLOOKUP(C288,CAD_FUNC!$C$6:$E$106,3,FALSE))</f>
        <v/>
      </c>
      <c r="F288" s="88"/>
      <c r="G288" s="88" t="str">
        <f>IF(F288="","",VLOOKUP(F288,PCMSO!$C$6:$F$607,4,FALSE))</f>
        <v/>
      </c>
      <c r="H288" s="87"/>
      <c r="I288" s="87"/>
      <c r="J288" s="87"/>
      <c r="K288" s="57" t="str">
        <f t="shared" si="18"/>
        <v/>
      </c>
      <c r="L288" s="58" t="str">
        <f t="shared" ca="1" si="19"/>
        <v/>
      </c>
      <c r="M288" s="47" t="str">
        <f>IF(H288="","",VLOOKUP(MONTH(H288),'C-A'!$K$6:$L$17,2,FALSE))</f>
        <v/>
      </c>
      <c r="S288" s="47">
        <f t="shared" si="20"/>
        <v>2.8300000000000037E-4</v>
      </c>
      <c r="T288" s="52" t="str">
        <f t="shared" ca="1" si="21"/>
        <v/>
      </c>
    </row>
    <row r="289" spans="2:20" ht="30" customHeight="1" x14ac:dyDescent="0.25">
      <c r="B289" s="52" t="str">
        <f t="shared" ca="1" si="22"/>
        <v/>
      </c>
      <c r="C289" s="88"/>
      <c r="D289" s="88" t="str">
        <f>IF(C289="","",VLOOKUP(C289,CAD_FUNC!$C$6:$E$106,2,FALSE))</f>
        <v/>
      </c>
      <c r="E289" s="88" t="str">
        <f>IF(C289="","",VLOOKUP(C289,CAD_FUNC!$C$6:$E$106,3,FALSE))</f>
        <v/>
      </c>
      <c r="F289" s="88"/>
      <c r="G289" s="88" t="str">
        <f>IF(F289="","",VLOOKUP(F289,PCMSO!$C$6:$F$607,4,FALSE))</f>
        <v/>
      </c>
      <c r="H289" s="87"/>
      <c r="I289" s="87"/>
      <c r="J289" s="87"/>
      <c r="K289" s="57" t="str">
        <f t="shared" si="18"/>
        <v/>
      </c>
      <c r="L289" s="58" t="str">
        <f t="shared" ca="1" si="19"/>
        <v/>
      </c>
      <c r="M289" s="47" t="str">
        <f>IF(H289="","",VLOOKUP(MONTH(H289),'C-A'!$K$6:$L$17,2,FALSE))</f>
        <v/>
      </c>
      <c r="S289" s="47">
        <f t="shared" si="20"/>
        <v>2.840000000000004E-4</v>
      </c>
      <c r="T289" s="52" t="str">
        <f t="shared" ca="1" si="21"/>
        <v/>
      </c>
    </row>
    <row r="290" spans="2:20" ht="30" customHeight="1" x14ac:dyDescent="0.25">
      <c r="B290" s="52" t="str">
        <f t="shared" ca="1" si="22"/>
        <v/>
      </c>
      <c r="C290" s="88"/>
      <c r="D290" s="88" t="str">
        <f>IF(C290="","",VLOOKUP(C290,CAD_FUNC!$C$6:$E$106,2,FALSE))</f>
        <v/>
      </c>
      <c r="E290" s="88" t="str">
        <f>IF(C290="","",VLOOKUP(C290,CAD_FUNC!$C$6:$E$106,3,FALSE))</f>
        <v/>
      </c>
      <c r="F290" s="88"/>
      <c r="G290" s="88" t="str">
        <f>IF(F290="","",VLOOKUP(F290,PCMSO!$C$6:$F$607,4,FALSE))</f>
        <v/>
      </c>
      <c r="H290" s="87"/>
      <c r="I290" s="87"/>
      <c r="J290" s="87"/>
      <c r="K290" s="57" t="str">
        <f t="shared" si="18"/>
        <v/>
      </c>
      <c r="L290" s="58" t="str">
        <f t="shared" ca="1" si="19"/>
        <v/>
      </c>
      <c r="M290" s="47" t="str">
        <f>IF(H290="","",VLOOKUP(MONTH(H290),'C-A'!$K$6:$L$17,2,FALSE))</f>
        <v/>
      </c>
      <c r="S290" s="47">
        <f t="shared" si="20"/>
        <v>2.8500000000000042E-4</v>
      </c>
      <c r="T290" s="52" t="str">
        <f t="shared" ca="1" si="21"/>
        <v/>
      </c>
    </row>
    <row r="291" spans="2:20" ht="30" customHeight="1" x14ac:dyDescent="0.25">
      <c r="B291" s="52" t="str">
        <f t="shared" ca="1" si="22"/>
        <v/>
      </c>
      <c r="C291" s="88"/>
      <c r="D291" s="88" t="str">
        <f>IF(C291="","",VLOOKUP(C291,CAD_FUNC!$C$6:$E$106,2,FALSE))</f>
        <v/>
      </c>
      <c r="E291" s="88" t="str">
        <f>IF(C291="","",VLOOKUP(C291,CAD_FUNC!$C$6:$E$106,3,FALSE))</f>
        <v/>
      </c>
      <c r="F291" s="88"/>
      <c r="G291" s="88" t="str">
        <f>IF(F291="","",VLOOKUP(F291,PCMSO!$C$6:$F$607,4,FALSE))</f>
        <v/>
      </c>
      <c r="H291" s="87"/>
      <c r="I291" s="87"/>
      <c r="J291" s="87"/>
      <c r="K291" s="57" t="str">
        <f t="shared" si="18"/>
        <v/>
      </c>
      <c r="L291" s="58" t="str">
        <f t="shared" ca="1" si="19"/>
        <v/>
      </c>
      <c r="M291" s="47" t="str">
        <f>IF(H291="","",VLOOKUP(MONTH(H291),'C-A'!$K$6:$L$17,2,FALSE))</f>
        <v/>
      </c>
      <c r="S291" s="47">
        <f t="shared" si="20"/>
        <v>2.8600000000000045E-4</v>
      </c>
      <c r="T291" s="52" t="str">
        <f t="shared" ca="1" si="21"/>
        <v/>
      </c>
    </row>
    <row r="292" spans="2:20" ht="30" customHeight="1" x14ac:dyDescent="0.25">
      <c r="B292" s="52" t="str">
        <f t="shared" ca="1" si="22"/>
        <v/>
      </c>
      <c r="C292" s="88"/>
      <c r="D292" s="88" t="str">
        <f>IF(C292="","",VLOOKUP(C292,CAD_FUNC!$C$6:$E$106,2,FALSE))</f>
        <v/>
      </c>
      <c r="E292" s="88" t="str">
        <f>IF(C292="","",VLOOKUP(C292,CAD_FUNC!$C$6:$E$106,3,FALSE))</f>
        <v/>
      </c>
      <c r="F292" s="88"/>
      <c r="G292" s="88" t="str">
        <f>IF(F292="","",VLOOKUP(F292,PCMSO!$C$6:$F$607,4,FALSE))</f>
        <v/>
      </c>
      <c r="H292" s="87"/>
      <c r="I292" s="87"/>
      <c r="J292" s="87"/>
      <c r="K292" s="57" t="str">
        <f t="shared" si="18"/>
        <v/>
      </c>
      <c r="L292" s="58" t="str">
        <f t="shared" ca="1" si="19"/>
        <v/>
      </c>
      <c r="M292" s="47" t="str">
        <f>IF(H292="","",VLOOKUP(MONTH(H292),'C-A'!$K$6:$L$17,2,FALSE))</f>
        <v/>
      </c>
      <c r="S292" s="47">
        <f t="shared" si="20"/>
        <v>2.8700000000000047E-4</v>
      </c>
      <c r="T292" s="52" t="str">
        <f t="shared" ca="1" si="21"/>
        <v/>
      </c>
    </row>
    <row r="293" spans="2:20" ht="30" customHeight="1" x14ac:dyDescent="0.25">
      <c r="B293" s="52" t="str">
        <f t="shared" ca="1" si="22"/>
        <v/>
      </c>
      <c r="C293" s="88"/>
      <c r="D293" s="88" t="str">
        <f>IF(C293="","",VLOOKUP(C293,CAD_FUNC!$C$6:$E$106,2,FALSE))</f>
        <v/>
      </c>
      <c r="E293" s="88" t="str">
        <f>IF(C293="","",VLOOKUP(C293,CAD_FUNC!$C$6:$E$106,3,FALSE))</f>
        <v/>
      </c>
      <c r="F293" s="88"/>
      <c r="G293" s="88" t="str">
        <f>IF(F293="","",VLOOKUP(F293,PCMSO!$C$6:$F$607,4,FALSE))</f>
        <v/>
      </c>
      <c r="H293" s="87"/>
      <c r="I293" s="87"/>
      <c r="J293" s="87"/>
      <c r="K293" s="57" t="str">
        <f t="shared" si="18"/>
        <v/>
      </c>
      <c r="L293" s="58" t="str">
        <f t="shared" ca="1" si="19"/>
        <v/>
      </c>
      <c r="M293" s="47" t="str">
        <f>IF(H293="","",VLOOKUP(MONTH(H293),'C-A'!$K$6:$L$17,2,FALSE))</f>
        <v/>
      </c>
      <c r="S293" s="47">
        <f t="shared" si="20"/>
        <v>2.880000000000005E-4</v>
      </c>
      <c r="T293" s="52" t="str">
        <f t="shared" ca="1" si="21"/>
        <v/>
      </c>
    </row>
    <row r="294" spans="2:20" ht="30" customHeight="1" x14ac:dyDescent="0.25">
      <c r="B294" s="52" t="str">
        <f t="shared" ca="1" si="22"/>
        <v/>
      </c>
      <c r="C294" s="88"/>
      <c r="D294" s="88" t="str">
        <f>IF(C294="","",VLOOKUP(C294,CAD_FUNC!$C$6:$E$106,2,FALSE))</f>
        <v/>
      </c>
      <c r="E294" s="88" t="str">
        <f>IF(C294="","",VLOOKUP(C294,CAD_FUNC!$C$6:$E$106,3,FALSE))</f>
        <v/>
      </c>
      <c r="F294" s="88"/>
      <c r="G294" s="88" t="str">
        <f>IF(F294="","",VLOOKUP(F294,PCMSO!$C$6:$F$607,4,FALSE))</f>
        <v/>
      </c>
      <c r="H294" s="87"/>
      <c r="I294" s="87"/>
      <c r="J294" s="87"/>
      <c r="K294" s="57" t="str">
        <f t="shared" si="18"/>
        <v/>
      </c>
      <c r="L294" s="58" t="str">
        <f t="shared" ca="1" si="19"/>
        <v/>
      </c>
      <c r="M294" s="47" t="str">
        <f>IF(H294="","",VLOOKUP(MONTH(H294),'C-A'!$K$6:$L$17,2,FALSE))</f>
        <v/>
      </c>
      <c r="S294" s="47">
        <f t="shared" si="20"/>
        <v>2.8900000000000052E-4</v>
      </c>
      <c r="T294" s="52" t="str">
        <f t="shared" ca="1" si="21"/>
        <v/>
      </c>
    </row>
    <row r="295" spans="2:20" ht="30" customHeight="1" x14ac:dyDescent="0.25">
      <c r="B295" s="52" t="str">
        <f t="shared" ca="1" si="22"/>
        <v/>
      </c>
      <c r="C295" s="88"/>
      <c r="D295" s="88" t="str">
        <f>IF(C295="","",VLOOKUP(C295,CAD_FUNC!$C$6:$E$106,2,FALSE))</f>
        <v/>
      </c>
      <c r="E295" s="88" t="str">
        <f>IF(C295="","",VLOOKUP(C295,CAD_FUNC!$C$6:$E$106,3,FALSE))</f>
        <v/>
      </c>
      <c r="F295" s="88"/>
      <c r="G295" s="88" t="str">
        <f>IF(F295="","",VLOOKUP(F295,PCMSO!$C$6:$F$607,4,FALSE))</f>
        <v/>
      </c>
      <c r="H295" s="87"/>
      <c r="I295" s="87"/>
      <c r="J295" s="87"/>
      <c r="K295" s="57" t="str">
        <f t="shared" si="18"/>
        <v/>
      </c>
      <c r="L295" s="58" t="str">
        <f t="shared" ca="1" si="19"/>
        <v/>
      </c>
      <c r="M295" s="47" t="str">
        <f>IF(H295="","",VLOOKUP(MONTH(H295),'C-A'!$K$6:$L$17,2,FALSE))</f>
        <v/>
      </c>
      <c r="S295" s="47">
        <f t="shared" si="20"/>
        <v>2.9000000000000054E-4</v>
      </c>
      <c r="T295" s="52" t="str">
        <f t="shared" ca="1" si="21"/>
        <v/>
      </c>
    </row>
    <row r="296" spans="2:20" ht="30" customHeight="1" x14ac:dyDescent="0.25">
      <c r="B296" s="52" t="str">
        <f t="shared" ca="1" si="22"/>
        <v/>
      </c>
      <c r="C296" s="88"/>
      <c r="D296" s="88" t="str">
        <f>IF(C296="","",VLOOKUP(C296,CAD_FUNC!$C$6:$E$106,2,FALSE))</f>
        <v/>
      </c>
      <c r="E296" s="88" t="str">
        <f>IF(C296="","",VLOOKUP(C296,CAD_FUNC!$C$6:$E$106,3,FALSE))</f>
        <v/>
      </c>
      <c r="F296" s="88"/>
      <c r="G296" s="88" t="str">
        <f>IF(F296="","",VLOOKUP(F296,PCMSO!$C$6:$F$607,4,FALSE))</f>
        <v/>
      </c>
      <c r="H296" s="87"/>
      <c r="I296" s="87"/>
      <c r="J296" s="87"/>
      <c r="K296" s="57" t="str">
        <f t="shared" si="18"/>
        <v/>
      </c>
      <c r="L296" s="58" t="str">
        <f t="shared" ca="1" si="19"/>
        <v/>
      </c>
      <c r="M296" s="47" t="str">
        <f>IF(H296="","",VLOOKUP(MONTH(H296),'C-A'!$K$6:$L$17,2,FALSE))</f>
        <v/>
      </c>
      <c r="S296" s="47">
        <f t="shared" si="20"/>
        <v>2.9100000000000057E-4</v>
      </c>
      <c r="T296" s="52" t="str">
        <f t="shared" ca="1" si="21"/>
        <v/>
      </c>
    </row>
    <row r="297" spans="2:20" ht="30" customHeight="1" x14ac:dyDescent="0.25">
      <c r="B297" s="52" t="str">
        <f t="shared" ca="1" si="22"/>
        <v/>
      </c>
      <c r="C297" s="88"/>
      <c r="D297" s="88" t="str">
        <f>IF(C297="","",VLOOKUP(C297,CAD_FUNC!$C$6:$E$106,2,FALSE))</f>
        <v/>
      </c>
      <c r="E297" s="88" t="str">
        <f>IF(C297="","",VLOOKUP(C297,CAD_FUNC!$C$6:$E$106,3,FALSE))</f>
        <v/>
      </c>
      <c r="F297" s="88"/>
      <c r="G297" s="88" t="str">
        <f>IF(F297="","",VLOOKUP(F297,PCMSO!$C$6:$F$607,4,FALSE))</f>
        <v/>
      </c>
      <c r="H297" s="87"/>
      <c r="I297" s="87"/>
      <c r="J297" s="87"/>
      <c r="K297" s="57" t="str">
        <f t="shared" si="18"/>
        <v/>
      </c>
      <c r="L297" s="58" t="str">
        <f t="shared" ca="1" si="19"/>
        <v/>
      </c>
      <c r="M297" s="47" t="str">
        <f>IF(H297="","",VLOOKUP(MONTH(H297),'C-A'!$K$6:$L$17,2,FALSE))</f>
        <v/>
      </c>
      <c r="S297" s="47">
        <f t="shared" si="20"/>
        <v>2.9200000000000059E-4</v>
      </c>
      <c r="T297" s="52" t="str">
        <f t="shared" ca="1" si="21"/>
        <v/>
      </c>
    </row>
    <row r="298" spans="2:20" ht="30" customHeight="1" x14ac:dyDescent="0.25">
      <c r="B298" s="52" t="str">
        <f t="shared" ca="1" si="22"/>
        <v/>
      </c>
      <c r="C298" s="88"/>
      <c r="D298" s="88" t="str">
        <f>IF(C298="","",VLOOKUP(C298,CAD_FUNC!$C$6:$E$106,2,FALSE))</f>
        <v/>
      </c>
      <c r="E298" s="88" t="str">
        <f>IF(C298="","",VLOOKUP(C298,CAD_FUNC!$C$6:$E$106,3,FALSE))</f>
        <v/>
      </c>
      <c r="F298" s="88"/>
      <c r="G298" s="88" t="str">
        <f>IF(F298="","",VLOOKUP(F298,PCMSO!$C$6:$F$607,4,FALSE))</f>
        <v/>
      </c>
      <c r="H298" s="87"/>
      <c r="I298" s="87"/>
      <c r="J298" s="87"/>
      <c r="K298" s="57" t="str">
        <f t="shared" si="18"/>
        <v/>
      </c>
      <c r="L298" s="58" t="str">
        <f t="shared" ca="1" si="19"/>
        <v/>
      </c>
      <c r="M298" s="47" t="str">
        <f>IF(H298="","",VLOOKUP(MONTH(H298),'C-A'!$K$6:$L$17,2,FALSE))</f>
        <v/>
      </c>
      <c r="S298" s="47">
        <f t="shared" si="20"/>
        <v>2.9300000000000062E-4</v>
      </c>
      <c r="T298" s="52" t="str">
        <f t="shared" ca="1" si="21"/>
        <v/>
      </c>
    </row>
    <row r="299" spans="2:20" ht="30" customHeight="1" x14ac:dyDescent="0.25">
      <c r="B299" s="52" t="str">
        <f t="shared" ca="1" si="22"/>
        <v/>
      </c>
      <c r="C299" s="88"/>
      <c r="D299" s="88" t="str">
        <f>IF(C299="","",VLOOKUP(C299,CAD_FUNC!$C$6:$E$106,2,FALSE))</f>
        <v/>
      </c>
      <c r="E299" s="88" t="str">
        <f>IF(C299="","",VLOOKUP(C299,CAD_FUNC!$C$6:$E$106,3,FALSE))</f>
        <v/>
      </c>
      <c r="F299" s="88"/>
      <c r="G299" s="88" t="str">
        <f>IF(F299="","",VLOOKUP(F299,PCMSO!$C$6:$F$607,4,FALSE))</f>
        <v/>
      </c>
      <c r="H299" s="87"/>
      <c r="I299" s="87"/>
      <c r="J299" s="87"/>
      <c r="K299" s="57" t="str">
        <f t="shared" si="18"/>
        <v/>
      </c>
      <c r="L299" s="58" t="str">
        <f t="shared" ca="1" si="19"/>
        <v/>
      </c>
      <c r="M299" s="47" t="str">
        <f>IF(H299="","",VLOOKUP(MONTH(H299),'C-A'!$K$6:$L$17,2,FALSE))</f>
        <v/>
      </c>
      <c r="S299" s="47">
        <f t="shared" si="20"/>
        <v>2.9400000000000064E-4</v>
      </c>
      <c r="T299" s="52" t="str">
        <f t="shared" ca="1" si="21"/>
        <v/>
      </c>
    </row>
    <row r="300" spans="2:20" ht="30" customHeight="1" x14ac:dyDescent="0.25">
      <c r="B300" s="52" t="str">
        <f t="shared" ca="1" si="22"/>
        <v/>
      </c>
      <c r="C300" s="88"/>
      <c r="D300" s="88" t="str">
        <f>IF(C300="","",VLOOKUP(C300,CAD_FUNC!$C$6:$E$106,2,FALSE))</f>
        <v/>
      </c>
      <c r="E300" s="88" t="str">
        <f>IF(C300="","",VLOOKUP(C300,CAD_FUNC!$C$6:$E$106,3,FALSE))</f>
        <v/>
      </c>
      <c r="F300" s="88"/>
      <c r="G300" s="88" t="str">
        <f>IF(F300="","",VLOOKUP(F300,PCMSO!$C$6:$F$607,4,FALSE))</f>
        <v/>
      </c>
      <c r="H300" s="87"/>
      <c r="I300" s="87"/>
      <c r="J300" s="87"/>
      <c r="K300" s="57" t="str">
        <f t="shared" si="18"/>
        <v/>
      </c>
      <c r="L300" s="58" t="str">
        <f t="shared" ca="1" si="19"/>
        <v/>
      </c>
      <c r="M300" s="47" t="str">
        <f>IF(H300="","",VLOOKUP(MONTH(H300),'C-A'!$K$6:$L$17,2,FALSE))</f>
        <v/>
      </c>
      <c r="S300" s="47">
        <f t="shared" si="20"/>
        <v>2.9500000000000067E-4</v>
      </c>
      <c r="T300" s="52" t="str">
        <f t="shared" ca="1" si="21"/>
        <v/>
      </c>
    </row>
    <row r="301" spans="2:20" ht="30" customHeight="1" x14ac:dyDescent="0.25">
      <c r="B301" s="52" t="str">
        <f t="shared" ca="1" si="22"/>
        <v/>
      </c>
      <c r="C301" s="88"/>
      <c r="D301" s="88" t="str">
        <f>IF(C301="","",VLOOKUP(C301,CAD_FUNC!$C$6:$E$106,2,FALSE))</f>
        <v/>
      </c>
      <c r="E301" s="88" t="str">
        <f>IF(C301="","",VLOOKUP(C301,CAD_FUNC!$C$6:$E$106,3,FALSE))</f>
        <v/>
      </c>
      <c r="F301" s="88"/>
      <c r="G301" s="88" t="str">
        <f>IF(F301="","",VLOOKUP(F301,PCMSO!$C$6:$F$607,4,FALSE))</f>
        <v/>
      </c>
      <c r="H301" s="87"/>
      <c r="I301" s="87"/>
      <c r="J301" s="87"/>
      <c r="K301" s="57" t="str">
        <f t="shared" si="18"/>
        <v/>
      </c>
      <c r="L301" s="58" t="str">
        <f t="shared" ca="1" si="19"/>
        <v/>
      </c>
      <c r="M301" s="47" t="str">
        <f>IF(H301="","",VLOOKUP(MONTH(H301),'C-A'!$K$6:$L$17,2,FALSE))</f>
        <v/>
      </c>
      <c r="S301" s="47">
        <f t="shared" si="20"/>
        <v>2.9600000000000069E-4</v>
      </c>
      <c r="T301" s="52" t="str">
        <f t="shared" ca="1" si="21"/>
        <v/>
      </c>
    </row>
    <row r="302" spans="2:20" ht="30" customHeight="1" x14ac:dyDescent="0.25">
      <c r="B302" s="52" t="str">
        <f t="shared" ca="1" si="22"/>
        <v/>
      </c>
      <c r="C302" s="88"/>
      <c r="D302" s="88" t="str">
        <f>IF(C302="","",VLOOKUP(C302,CAD_FUNC!$C$6:$E$106,2,FALSE))</f>
        <v/>
      </c>
      <c r="E302" s="88" t="str">
        <f>IF(C302="","",VLOOKUP(C302,CAD_FUNC!$C$6:$E$106,3,FALSE))</f>
        <v/>
      </c>
      <c r="F302" s="88"/>
      <c r="G302" s="88" t="str">
        <f>IF(F302="","",VLOOKUP(F302,PCMSO!$C$6:$F$607,4,FALSE))</f>
        <v/>
      </c>
      <c r="H302" s="87"/>
      <c r="I302" s="87"/>
      <c r="J302" s="87"/>
      <c r="K302" s="57" t="str">
        <f t="shared" si="18"/>
        <v/>
      </c>
      <c r="L302" s="58" t="str">
        <f t="shared" ca="1" si="19"/>
        <v/>
      </c>
      <c r="M302" s="47" t="str">
        <f>IF(H302="","",VLOOKUP(MONTH(H302),'C-A'!$K$6:$L$17,2,FALSE))</f>
        <v/>
      </c>
      <c r="S302" s="47">
        <f t="shared" si="20"/>
        <v>2.9700000000000071E-4</v>
      </c>
      <c r="T302" s="52" t="str">
        <f t="shared" ca="1" si="21"/>
        <v/>
      </c>
    </row>
    <row r="303" spans="2:20" ht="30" customHeight="1" x14ac:dyDescent="0.25">
      <c r="B303" s="52" t="str">
        <f t="shared" ca="1" si="22"/>
        <v/>
      </c>
      <c r="C303" s="88"/>
      <c r="D303" s="88" t="str">
        <f>IF(C303="","",VLOOKUP(C303,CAD_FUNC!$C$6:$E$106,2,FALSE))</f>
        <v/>
      </c>
      <c r="E303" s="88" t="str">
        <f>IF(C303="","",VLOOKUP(C303,CAD_FUNC!$C$6:$E$106,3,FALSE))</f>
        <v/>
      </c>
      <c r="F303" s="88"/>
      <c r="G303" s="88" t="str">
        <f>IF(F303="","",VLOOKUP(F303,PCMSO!$C$6:$F$607,4,FALSE))</f>
        <v/>
      </c>
      <c r="H303" s="87"/>
      <c r="I303" s="87"/>
      <c r="J303" s="87"/>
      <c r="K303" s="57" t="str">
        <f t="shared" si="18"/>
        <v/>
      </c>
      <c r="L303" s="58" t="str">
        <f t="shared" ca="1" si="19"/>
        <v/>
      </c>
      <c r="M303" s="47" t="str">
        <f>IF(H303="","",VLOOKUP(MONTH(H303),'C-A'!$K$6:$L$17,2,FALSE))</f>
        <v/>
      </c>
      <c r="S303" s="47">
        <f t="shared" si="20"/>
        <v>2.9800000000000074E-4</v>
      </c>
      <c r="T303" s="52" t="str">
        <f t="shared" ca="1" si="21"/>
        <v/>
      </c>
    </row>
    <row r="304" spans="2:20" ht="30" customHeight="1" x14ac:dyDescent="0.25">
      <c r="B304" s="52" t="str">
        <f t="shared" ca="1" si="22"/>
        <v/>
      </c>
      <c r="C304" s="88"/>
      <c r="D304" s="88" t="str">
        <f>IF(C304="","",VLOOKUP(C304,CAD_FUNC!$C$6:$E$106,2,FALSE))</f>
        <v/>
      </c>
      <c r="E304" s="88" t="str">
        <f>IF(C304="","",VLOOKUP(C304,CAD_FUNC!$C$6:$E$106,3,FALSE))</f>
        <v/>
      </c>
      <c r="F304" s="88"/>
      <c r="G304" s="88" t="str">
        <f>IF(F304="","",VLOOKUP(F304,PCMSO!$C$6:$F$607,4,FALSE))</f>
        <v/>
      </c>
      <c r="H304" s="87"/>
      <c r="I304" s="87"/>
      <c r="J304" s="87"/>
      <c r="K304" s="57" t="str">
        <f t="shared" si="18"/>
        <v/>
      </c>
      <c r="L304" s="58" t="str">
        <f t="shared" ca="1" si="19"/>
        <v/>
      </c>
      <c r="M304" s="47" t="str">
        <f>IF(H304="","",VLOOKUP(MONTH(H304),'C-A'!$K$6:$L$17,2,FALSE))</f>
        <v/>
      </c>
      <c r="S304" s="47">
        <f t="shared" si="20"/>
        <v>2.9900000000000076E-4</v>
      </c>
      <c r="T304" s="52" t="str">
        <f t="shared" ca="1" si="21"/>
        <v/>
      </c>
    </row>
    <row r="305" spans="2:20" ht="30" customHeight="1" x14ac:dyDescent="0.25">
      <c r="B305" s="52" t="str">
        <f t="shared" ca="1" si="22"/>
        <v/>
      </c>
      <c r="C305" s="88"/>
      <c r="D305" s="88" t="str">
        <f>IF(C305="","",VLOOKUP(C305,CAD_FUNC!$C$6:$E$106,2,FALSE))</f>
        <v/>
      </c>
      <c r="E305" s="88" t="str">
        <f>IF(C305="","",VLOOKUP(C305,CAD_FUNC!$C$6:$E$106,3,FALSE))</f>
        <v/>
      </c>
      <c r="F305" s="88"/>
      <c r="G305" s="88" t="str">
        <f>IF(F305="","",VLOOKUP(F305,PCMSO!$C$6:$F$607,4,FALSE))</f>
        <v/>
      </c>
      <c r="H305" s="87"/>
      <c r="I305" s="87"/>
      <c r="J305" s="87"/>
      <c r="K305" s="57" t="str">
        <f t="shared" si="18"/>
        <v/>
      </c>
      <c r="L305" s="58" t="str">
        <f t="shared" ca="1" si="19"/>
        <v/>
      </c>
      <c r="M305" s="47" t="str">
        <f>IF(H305="","",VLOOKUP(MONTH(H305),'C-A'!$K$6:$L$17,2,FALSE))</f>
        <v/>
      </c>
      <c r="S305" s="47">
        <f t="shared" si="20"/>
        <v>3.0000000000000079E-4</v>
      </c>
      <c r="T305" s="52" t="str">
        <f t="shared" ca="1" si="21"/>
        <v/>
      </c>
    </row>
    <row r="306" spans="2:20" ht="30" customHeight="1" x14ac:dyDescent="0.25">
      <c r="B306" s="52" t="str">
        <f t="shared" ca="1" si="22"/>
        <v/>
      </c>
      <c r="C306" s="88"/>
      <c r="D306" s="88" t="str">
        <f>IF(C306="","",VLOOKUP(C306,CAD_FUNC!$C$6:$E$106,2,FALSE))</f>
        <v/>
      </c>
      <c r="E306" s="88" t="str">
        <f>IF(C306="","",VLOOKUP(C306,CAD_FUNC!$C$6:$E$106,3,FALSE))</f>
        <v/>
      </c>
      <c r="F306" s="88"/>
      <c r="G306" s="88" t="str">
        <f>IF(F306="","",VLOOKUP(F306,PCMSO!$C$6:$F$607,4,FALSE))</f>
        <v/>
      </c>
      <c r="H306" s="87"/>
      <c r="I306" s="87"/>
      <c r="J306" s="87"/>
      <c r="K306" s="57" t="str">
        <f t="shared" si="18"/>
        <v/>
      </c>
      <c r="L306" s="58" t="str">
        <f t="shared" ca="1" si="19"/>
        <v/>
      </c>
      <c r="M306" s="47" t="str">
        <f>IF(H306="","",VLOOKUP(MONTH(H306),'C-A'!$K$6:$L$17,2,FALSE))</f>
        <v/>
      </c>
      <c r="S306" s="47">
        <f t="shared" si="20"/>
        <v>3.0100000000000081E-4</v>
      </c>
      <c r="T306" s="52" t="str">
        <f t="shared" ca="1" si="21"/>
        <v/>
      </c>
    </row>
    <row r="307" spans="2:20" ht="30" customHeight="1" x14ac:dyDescent="0.25">
      <c r="B307" s="52" t="str">
        <f t="shared" ca="1" si="22"/>
        <v/>
      </c>
      <c r="C307" s="88"/>
      <c r="D307" s="88" t="str">
        <f>IF(C307="","",VLOOKUP(C307,CAD_FUNC!$C$6:$E$106,2,FALSE))</f>
        <v/>
      </c>
      <c r="E307" s="88" t="str">
        <f>IF(C307="","",VLOOKUP(C307,CAD_FUNC!$C$6:$E$106,3,FALSE))</f>
        <v/>
      </c>
      <c r="F307" s="88"/>
      <c r="G307" s="88" t="str">
        <f>IF(F307="","",VLOOKUP(F307,PCMSO!$C$6:$F$607,4,FALSE))</f>
        <v/>
      </c>
      <c r="H307" s="87"/>
      <c r="I307" s="87"/>
      <c r="J307" s="87"/>
      <c r="K307" s="57" t="str">
        <f t="shared" si="18"/>
        <v/>
      </c>
      <c r="L307" s="58" t="str">
        <f t="shared" ca="1" si="19"/>
        <v/>
      </c>
      <c r="M307" s="47" t="str">
        <f>IF(H307="","",VLOOKUP(MONTH(H307),'C-A'!$K$6:$L$17,2,FALSE))</f>
        <v/>
      </c>
      <c r="S307" s="47">
        <f t="shared" si="20"/>
        <v>3.0200000000000084E-4</v>
      </c>
      <c r="T307" s="52" t="str">
        <f t="shared" ca="1" si="21"/>
        <v/>
      </c>
    </row>
    <row r="308" spans="2:20" ht="30" customHeight="1" x14ac:dyDescent="0.25">
      <c r="B308" s="52" t="str">
        <f t="shared" ca="1" si="22"/>
        <v/>
      </c>
      <c r="C308" s="88"/>
      <c r="D308" s="88" t="str">
        <f>IF(C308="","",VLOOKUP(C308,CAD_FUNC!$C$6:$E$106,2,FALSE))</f>
        <v/>
      </c>
      <c r="E308" s="88" t="str">
        <f>IF(C308="","",VLOOKUP(C308,CAD_FUNC!$C$6:$E$106,3,FALSE))</f>
        <v/>
      </c>
      <c r="F308" s="88"/>
      <c r="G308" s="88" t="str">
        <f>IF(F308="","",VLOOKUP(F308,PCMSO!$C$6:$F$607,4,FALSE))</f>
        <v/>
      </c>
      <c r="H308" s="87"/>
      <c r="I308" s="87"/>
      <c r="J308" s="87"/>
      <c r="K308" s="57" t="str">
        <f t="shared" si="18"/>
        <v/>
      </c>
      <c r="L308" s="58" t="str">
        <f t="shared" ca="1" si="19"/>
        <v/>
      </c>
      <c r="M308" s="47" t="str">
        <f>IF(H308="","",VLOOKUP(MONTH(H308),'C-A'!$K$6:$L$17,2,FALSE))</f>
        <v/>
      </c>
      <c r="S308" s="47">
        <f t="shared" si="20"/>
        <v>3.0300000000000086E-4</v>
      </c>
      <c r="T308" s="52" t="str">
        <f t="shared" ca="1" si="21"/>
        <v/>
      </c>
    </row>
    <row r="309" spans="2:20" ht="30" customHeight="1" x14ac:dyDescent="0.25">
      <c r="B309" s="52" t="str">
        <f t="shared" ca="1" si="22"/>
        <v/>
      </c>
      <c r="C309" s="88"/>
      <c r="D309" s="88" t="str">
        <f>IF(C309="","",VLOOKUP(C309,CAD_FUNC!$C$6:$E$106,2,FALSE))</f>
        <v/>
      </c>
      <c r="E309" s="88" t="str">
        <f>IF(C309="","",VLOOKUP(C309,CAD_FUNC!$C$6:$E$106,3,FALSE))</f>
        <v/>
      </c>
      <c r="F309" s="88"/>
      <c r="G309" s="88" t="str">
        <f>IF(F309="","",VLOOKUP(F309,PCMSO!$C$6:$F$607,4,FALSE))</f>
        <v/>
      </c>
      <c r="H309" s="87"/>
      <c r="I309" s="87"/>
      <c r="J309" s="87"/>
      <c r="K309" s="57" t="str">
        <f t="shared" si="18"/>
        <v/>
      </c>
      <c r="L309" s="58" t="str">
        <f t="shared" ca="1" si="19"/>
        <v/>
      </c>
      <c r="M309" s="47" t="str">
        <f>IF(H309="","",VLOOKUP(MONTH(H309),'C-A'!$K$6:$L$17,2,FALSE))</f>
        <v/>
      </c>
      <c r="S309" s="47">
        <f t="shared" si="20"/>
        <v>3.0400000000000088E-4</v>
      </c>
      <c r="T309" s="52" t="str">
        <f t="shared" ca="1" si="21"/>
        <v/>
      </c>
    </row>
    <row r="310" spans="2:20" ht="30" customHeight="1" x14ac:dyDescent="0.25">
      <c r="B310" s="52" t="str">
        <f t="shared" ca="1" si="22"/>
        <v/>
      </c>
      <c r="C310" s="88"/>
      <c r="D310" s="88" t="str">
        <f>IF(C310="","",VLOOKUP(C310,CAD_FUNC!$C$6:$E$106,2,FALSE))</f>
        <v/>
      </c>
      <c r="E310" s="88" t="str">
        <f>IF(C310="","",VLOOKUP(C310,CAD_FUNC!$C$6:$E$106,3,FALSE))</f>
        <v/>
      </c>
      <c r="F310" s="88"/>
      <c r="G310" s="88" t="str">
        <f>IF(F310="","",VLOOKUP(F310,PCMSO!$C$6:$F$607,4,FALSE))</f>
        <v/>
      </c>
      <c r="H310" s="87"/>
      <c r="I310" s="87"/>
      <c r="J310" s="87"/>
      <c r="K310" s="57" t="str">
        <f t="shared" si="18"/>
        <v/>
      </c>
      <c r="L310" s="58" t="str">
        <f t="shared" ca="1" si="19"/>
        <v/>
      </c>
      <c r="M310" s="47" t="str">
        <f>IF(H310="","",VLOOKUP(MONTH(H310),'C-A'!$K$6:$L$17,2,FALSE))</f>
        <v/>
      </c>
      <c r="S310" s="47">
        <f t="shared" si="20"/>
        <v>3.0500000000000091E-4</v>
      </c>
      <c r="T310" s="52" t="str">
        <f t="shared" ca="1" si="21"/>
        <v/>
      </c>
    </row>
    <row r="311" spans="2:20" ht="30" customHeight="1" x14ac:dyDescent="0.25">
      <c r="B311" s="52" t="str">
        <f t="shared" ca="1" si="22"/>
        <v/>
      </c>
      <c r="C311" s="88"/>
      <c r="D311" s="88" t="str">
        <f>IF(C311="","",VLOOKUP(C311,CAD_FUNC!$C$6:$E$106,2,FALSE))</f>
        <v/>
      </c>
      <c r="E311" s="88" t="str">
        <f>IF(C311="","",VLOOKUP(C311,CAD_FUNC!$C$6:$E$106,3,FALSE))</f>
        <v/>
      </c>
      <c r="F311" s="88"/>
      <c r="G311" s="88" t="str">
        <f>IF(F311="","",VLOOKUP(F311,PCMSO!$C$6:$F$607,4,FALSE))</f>
        <v/>
      </c>
      <c r="H311" s="87"/>
      <c r="I311" s="87"/>
      <c r="J311" s="87"/>
      <c r="K311" s="57" t="str">
        <f t="shared" si="18"/>
        <v/>
      </c>
      <c r="L311" s="58" t="str">
        <f t="shared" ca="1" si="19"/>
        <v/>
      </c>
      <c r="M311" s="47" t="str">
        <f>IF(H311="","",VLOOKUP(MONTH(H311),'C-A'!$K$6:$L$17,2,FALSE))</f>
        <v/>
      </c>
      <c r="S311" s="47">
        <f t="shared" si="20"/>
        <v>3.0600000000000093E-4</v>
      </c>
      <c r="T311" s="52" t="str">
        <f t="shared" ca="1" si="21"/>
        <v/>
      </c>
    </row>
    <row r="312" spans="2:20" ht="30" customHeight="1" x14ac:dyDescent="0.25">
      <c r="B312" s="52" t="str">
        <f t="shared" ca="1" si="22"/>
        <v/>
      </c>
      <c r="C312" s="88"/>
      <c r="D312" s="88" t="str">
        <f>IF(C312="","",VLOOKUP(C312,CAD_FUNC!$C$6:$E$106,2,FALSE))</f>
        <v/>
      </c>
      <c r="E312" s="88" t="str">
        <f>IF(C312="","",VLOOKUP(C312,CAD_FUNC!$C$6:$E$106,3,FALSE))</f>
        <v/>
      </c>
      <c r="F312" s="88"/>
      <c r="G312" s="88" t="str">
        <f>IF(F312="","",VLOOKUP(F312,PCMSO!$C$6:$F$607,4,FALSE))</f>
        <v/>
      </c>
      <c r="H312" s="87"/>
      <c r="I312" s="87"/>
      <c r="J312" s="87"/>
      <c r="K312" s="57" t="str">
        <f t="shared" si="18"/>
        <v/>
      </c>
      <c r="L312" s="58" t="str">
        <f t="shared" ca="1" si="19"/>
        <v/>
      </c>
      <c r="M312" s="47" t="str">
        <f>IF(H312="","",VLOOKUP(MONTH(H312),'C-A'!$K$6:$L$17,2,FALSE))</f>
        <v/>
      </c>
      <c r="S312" s="47">
        <f t="shared" si="20"/>
        <v>3.0700000000000096E-4</v>
      </c>
      <c r="T312" s="52" t="str">
        <f t="shared" ca="1" si="21"/>
        <v/>
      </c>
    </row>
    <row r="313" spans="2:20" ht="30" customHeight="1" x14ac:dyDescent="0.25">
      <c r="B313" s="52" t="str">
        <f t="shared" ca="1" si="22"/>
        <v/>
      </c>
      <c r="C313" s="88"/>
      <c r="D313" s="88" t="str">
        <f>IF(C313="","",VLOOKUP(C313,CAD_FUNC!$C$6:$E$106,2,FALSE))</f>
        <v/>
      </c>
      <c r="E313" s="88" t="str">
        <f>IF(C313="","",VLOOKUP(C313,CAD_FUNC!$C$6:$E$106,3,FALSE))</f>
        <v/>
      </c>
      <c r="F313" s="88"/>
      <c r="G313" s="88" t="str">
        <f>IF(F313="","",VLOOKUP(F313,PCMSO!$C$6:$F$607,4,FALSE))</f>
        <v/>
      </c>
      <c r="H313" s="87"/>
      <c r="I313" s="87"/>
      <c r="J313" s="87"/>
      <c r="K313" s="57" t="str">
        <f t="shared" si="18"/>
        <v/>
      </c>
      <c r="L313" s="58" t="str">
        <f t="shared" ca="1" si="19"/>
        <v/>
      </c>
      <c r="M313" s="47" t="str">
        <f>IF(H313="","",VLOOKUP(MONTH(H313),'C-A'!$K$6:$L$17,2,FALSE))</f>
        <v/>
      </c>
      <c r="S313" s="47">
        <f t="shared" si="20"/>
        <v>3.0800000000000098E-4</v>
      </c>
      <c r="T313" s="52" t="str">
        <f t="shared" ca="1" si="21"/>
        <v/>
      </c>
    </row>
    <row r="314" spans="2:20" ht="30" customHeight="1" x14ac:dyDescent="0.25">
      <c r="B314" s="52" t="str">
        <f t="shared" ca="1" si="22"/>
        <v/>
      </c>
      <c r="C314" s="88"/>
      <c r="D314" s="88" t="str">
        <f>IF(C314="","",VLOOKUP(C314,CAD_FUNC!$C$6:$E$106,2,FALSE))</f>
        <v/>
      </c>
      <c r="E314" s="88" t="str">
        <f>IF(C314="","",VLOOKUP(C314,CAD_FUNC!$C$6:$E$106,3,FALSE))</f>
        <v/>
      </c>
      <c r="F314" s="88"/>
      <c r="G314" s="88" t="str">
        <f>IF(F314="","",VLOOKUP(F314,PCMSO!$C$6:$F$607,4,FALSE))</f>
        <v/>
      </c>
      <c r="H314" s="87"/>
      <c r="I314" s="87"/>
      <c r="J314" s="87"/>
      <c r="K314" s="57" t="str">
        <f t="shared" si="18"/>
        <v/>
      </c>
      <c r="L314" s="58" t="str">
        <f t="shared" ca="1" si="19"/>
        <v/>
      </c>
      <c r="M314" s="47" t="str">
        <f>IF(H314="","",VLOOKUP(MONTH(H314),'C-A'!$K$6:$L$17,2,FALSE))</f>
        <v/>
      </c>
      <c r="S314" s="47">
        <f t="shared" si="20"/>
        <v>3.0900000000000101E-4</v>
      </c>
      <c r="T314" s="52" t="str">
        <f t="shared" ca="1" si="21"/>
        <v/>
      </c>
    </row>
    <row r="315" spans="2:20" ht="30" customHeight="1" x14ac:dyDescent="0.25">
      <c r="B315" s="52" t="str">
        <f t="shared" ca="1" si="22"/>
        <v/>
      </c>
      <c r="C315" s="88"/>
      <c r="D315" s="88" t="str">
        <f>IF(C315="","",VLOOKUP(C315,CAD_FUNC!$C$6:$E$106,2,FALSE))</f>
        <v/>
      </c>
      <c r="E315" s="88" t="str">
        <f>IF(C315="","",VLOOKUP(C315,CAD_FUNC!$C$6:$E$106,3,FALSE))</f>
        <v/>
      </c>
      <c r="F315" s="88"/>
      <c r="G315" s="88" t="str">
        <f>IF(F315="","",VLOOKUP(F315,PCMSO!$C$6:$F$607,4,FALSE))</f>
        <v/>
      </c>
      <c r="H315" s="87"/>
      <c r="I315" s="87"/>
      <c r="J315" s="87"/>
      <c r="K315" s="57" t="str">
        <f t="shared" si="18"/>
        <v/>
      </c>
      <c r="L315" s="58" t="str">
        <f t="shared" ca="1" si="19"/>
        <v/>
      </c>
      <c r="M315" s="47" t="str">
        <f>IF(H315="","",VLOOKUP(MONTH(H315),'C-A'!$K$6:$L$17,2,FALSE))</f>
        <v/>
      </c>
      <c r="S315" s="47">
        <f t="shared" si="20"/>
        <v>3.1000000000000103E-4</v>
      </c>
      <c r="T315" s="52" t="str">
        <f t="shared" ca="1" si="21"/>
        <v/>
      </c>
    </row>
    <row r="316" spans="2:20" ht="30" customHeight="1" x14ac:dyDescent="0.25">
      <c r="B316" s="52" t="str">
        <f t="shared" ca="1" si="22"/>
        <v/>
      </c>
      <c r="C316" s="88"/>
      <c r="D316" s="88" t="str">
        <f>IF(C316="","",VLOOKUP(C316,CAD_FUNC!$C$6:$E$106,2,FALSE))</f>
        <v/>
      </c>
      <c r="E316" s="88" t="str">
        <f>IF(C316="","",VLOOKUP(C316,CAD_FUNC!$C$6:$E$106,3,FALSE))</f>
        <v/>
      </c>
      <c r="F316" s="88"/>
      <c r="G316" s="88" t="str">
        <f>IF(F316="","",VLOOKUP(F316,PCMSO!$C$6:$F$607,4,FALSE))</f>
        <v/>
      </c>
      <c r="H316" s="87"/>
      <c r="I316" s="87"/>
      <c r="J316" s="87"/>
      <c r="K316" s="57" t="str">
        <f t="shared" si="18"/>
        <v/>
      </c>
      <c r="L316" s="58" t="str">
        <f t="shared" ca="1" si="19"/>
        <v/>
      </c>
      <c r="M316" s="47" t="str">
        <f>IF(H316="","",VLOOKUP(MONTH(H316),'C-A'!$K$6:$L$17,2,FALSE))</f>
        <v/>
      </c>
      <c r="S316" s="47">
        <f t="shared" si="20"/>
        <v>3.1100000000000105E-4</v>
      </c>
      <c r="T316" s="52" t="str">
        <f t="shared" ca="1" si="21"/>
        <v/>
      </c>
    </row>
    <row r="317" spans="2:20" ht="30" customHeight="1" x14ac:dyDescent="0.25">
      <c r="B317" s="52" t="str">
        <f t="shared" ca="1" si="22"/>
        <v/>
      </c>
      <c r="C317" s="88"/>
      <c r="D317" s="88" t="str">
        <f>IF(C317="","",VLOOKUP(C317,CAD_FUNC!$C$6:$E$106,2,FALSE))</f>
        <v/>
      </c>
      <c r="E317" s="88" t="str">
        <f>IF(C317="","",VLOOKUP(C317,CAD_FUNC!$C$6:$E$106,3,FALSE))</f>
        <v/>
      </c>
      <c r="F317" s="88"/>
      <c r="G317" s="88" t="str">
        <f>IF(F317="","",VLOOKUP(F317,PCMSO!$C$6:$F$607,4,FALSE))</f>
        <v/>
      </c>
      <c r="H317" s="87"/>
      <c r="I317" s="87"/>
      <c r="J317" s="87"/>
      <c r="K317" s="57" t="str">
        <f t="shared" si="18"/>
        <v/>
      </c>
      <c r="L317" s="58" t="str">
        <f t="shared" ca="1" si="19"/>
        <v/>
      </c>
      <c r="M317" s="47" t="str">
        <f>IF(H317="","",VLOOKUP(MONTH(H317),'C-A'!$K$6:$L$17,2,FALSE))</f>
        <v/>
      </c>
      <c r="S317" s="47">
        <f t="shared" si="20"/>
        <v>3.1200000000000108E-4</v>
      </c>
      <c r="T317" s="52" t="str">
        <f t="shared" ca="1" si="21"/>
        <v/>
      </c>
    </row>
    <row r="318" spans="2:20" ht="30" customHeight="1" x14ac:dyDescent="0.25">
      <c r="B318" s="52" t="str">
        <f t="shared" ca="1" si="22"/>
        <v/>
      </c>
      <c r="C318" s="88"/>
      <c r="D318" s="88" t="str">
        <f>IF(C318="","",VLOOKUP(C318,CAD_FUNC!$C$6:$E$106,2,FALSE))</f>
        <v/>
      </c>
      <c r="E318" s="88" t="str">
        <f>IF(C318="","",VLOOKUP(C318,CAD_FUNC!$C$6:$E$106,3,FALSE))</f>
        <v/>
      </c>
      <c r="F318" s="88"/>
      <c r="G318" s="88" t="str">
        <f>IF(F318="","",VLOOKUP(F318,PCMSO!$C$6:$F$607,4,FALSE))</f>
        <v/>
      </c>
      <c r="H318" s="87"/>
      <c r="I318" s="87"/>
      <c r="J318" s="87"/>
      <c r="K318" s="57" t="str">
        <f t="shared" si="18"/>
        <v/>
      </c>
      <c r="L318" s="58" t="str">
        <f t="shared" ca="1" si="19"/>
        <v/>
      </c>
      <c r="M318" s="47" t="str">
        <f>IF(H318="","",VLOOKUP(MONTH(H318),'C-A'!$K$6:$L$17,2,FALSE))</f>
        <v/>
      </c>
      <c r="S318" s="47">
        <f t="shared" si="20"/>
        <v>3.130000000000011E-4</v>
      </c>
      <c r="T318" s="52" t="str">
        <f t="shared" ca="1" si="21"/>
        <v/>
      </c>
    </row>
    <row r="319" spans="2:20" ht="30" customHeight="1" x14ac:dyDescent="0.25">
      <c r="B319" s="52" t="str">
        <f t="shared" ca="1" si="22"/>
        <v/>
      </c>
      <c r="C319" s="88"/>
      <c r="D319" s="88" t="str">
        <f>IF(C319="","",VLOOKUP(C319,CAD_FUNC!$C$6:$E$106,2,FALSE))</f>
        <v/>
      </c>
      <c r="E319" s="88" t="str">
        <f>IF(C319="","",VLOOKUP(C319,CAD_FUNC!$C$6:$E$106,3,FALSE))</f>
        <v/>
      </c>
      <c r="F319" s="88"/>
      <c r="G319" s="88" t="str">
        <f>IF(F319="","",VLOOKUP(F319,PCMSO!$C$6:$F$607,4,FALSE))</f>
        <v/>
      </c>
      <c r="H319" s="87"/>
      <c r="I319" s="87"/>
      <c r="J319" s="87"/>
      <c r="K319" s="57" t="str">
        <f t="shared" si="18"/>
        <v/>
      </c>
      <c r="L319" s="58" t="str">
        <f t="shared" ca="1" si="19"/>
        <v/>
      </c>
      <c r="M319" s="47" t="str">
        <f>IF(H319="","",VLOOKUP(MONTH(H319),'C-A'!$K$6:$L$17,2,FALSE))</f>
        <v/>
      </c>
      <c r="S319" s="47">
        <f t="shared" si="20"/>
        <v>3.1400000000000113E-4</v>
      </c>
      <c r="T319" s="52" t="str">
        <f t="shared" ca="1" si="21"/>
        <v/>
      </c>
    </row>
    <row r="320" spans="2:20" ht="30" customHeight="1" x14ac:dyDescent="0.25">
      <c r="B320" s="52" t="str">
        <f t="shared" ca="1" si="22"/>
        <v/>
      </c>
      <c r="C320" s="88"/>
      <c r="D320" s="88" t="str">
        <f>IF(C320="","",VLOOKUP(C320,CAD_FUNC!$C$6:$E$106,2,FALSE))</f>
        <v/>
      </c>
      <c r="E320" s="88" t="str">
        <f>IF(C320="","",VLOOKUP(C320,CAD_FUNC!$C$6:$E$106,3,FALSE))</f>
        <v/>
      </c>
      <c r="F320" s="88"/>
      <c r="G320" s="88" t="str">
        <f>IF(F320="","",VLOOKUP(F320,PCMSO!$C$6:$F$607,4,FALSE))</f>
        <v/>
      </c>
      <c r="H320" s="87"/>
      <c r="I320" s="87"/>
      <c r="J320" s="87"/>
      <c r="K320" s="57" t="str">
        <f t="shared" si="18"/>
        <v/>
      </c>
      <c r="L320" s="58" t="str">
        <f t="shared" ca="1" si="19"/>
        <v/>
      </c>
      <c r="M320" s="47" t="str">
        <f>IF(H320="","",VLOOKUP(MONTH(H320),'C-A'!$K$6:$L$17,2,FALSE))</f>
        <v/>
      </c>
      <c r="S320" s="47">
        <f t="shared" si="20"/>
        <v>3.1500000000000115E-4</v>
      </c>
      <c r="T320" s="52" t="str">
        <f t="shared" ca="1" si="21"/>
        <v/>
      </c>
    </row>
    <row r="321" spans="2:20" ht="30" customHeight="1" x14ac:dyDescent="0.25">
      <c r="B321" s="52" t="str">
        <f t="shared" ca="1" si="22"/>
        <v/>
      </c>
      <c r="C321" s="88"/>
      <c r="D321" s="88" t="str">
        <f>IF(C321="","",VLOOKUP(C321,CAD_FUNC!$C$6:$E$106,2,FALSE))</f>
        <v/>
      </c>
      <c r="E321" s="88" t="str">
        <f>IF(C321="","",VLOOKUP(C321,CAD_FUNC!$C$6:$E$106,3,FALSE))</f>
        <v/>
      </c>
      <c r="F321" s="88"/>
      <c r="G321" s="88" t="str">
        <f>IF(F321="","",VLOOKUP(F321,PCMSO!$C$6:$F$607,4,FALSE))</f>
        <v/>
      </c>
      <c r="H321" s="87"/>
      <c r="I321" s="87"/>
      <c r="J321" s="87"/>
      <c r="K321" s="57" t="str">
        <f t="shared" si="18"/>
        <v/>
      </c>
      <c r="L321" s="58" t="str">
        <f t="shared" ca="1" si="19"/>
        <v/>
      </c>
      <c r="M321" s="47" t="str">
        <f>IF(H321="","",VLOOKUP(MONTH(H321),'C-A'!$K$6:$L$17,2,FALSE))</f>
        <v/>
      </c>
      <c r="S321" s="47">
        <f t="shared" si="20"/>
        <v>3.1600000000000118E-4</v>
      </c>
      <c r="T321" s="52" t="str">
        <f t="shared" ca="1" si="21"/>
        <v/>
      </c>
    </row>
    <row r="322" spans="2:20" ht="30" customHeight="1" x14ac:dyDescent="0.25">
      <c r="B322" s="52" t="str">
        <f t="shared" ca="1" si="22"/>
        <v/>
      </c>
      <c r="C322" s="88"/>
      <c r="D322" s="88" t="str">
        <f>IF(C322="","",VLOOKUP(C322,CAD_FUNC!$C$6:$E$106,2,FALSE))</f>
        <v/>
      </c>
      <c r="E322" s="88" t="str">
        <f>IF(C322="","",VLOOKUP(C322,CAD_FUNC!$C$6:$E$106,3,FALSE))</f>
        <v/>
      </c>
      <c r="F322" s="88"/>
      <c r="G322" s="88" t="str">
        <f>IF(F322="","",VLOOKUP(F322,PCMSO!$C$6:$F$607,4,FALSE))</f>
        <v/>
      </c>
      <c r="H322" s="87"/>
      <c r="I322" s="87"/>
      <c r="J322" s="87"/>
      <c r="K322" s="57" t="str">
        <f t="shared" si="18"/>
        <v/>
      </c>
      <c r="L322" s="58" t="str">
        <f t="shared" ca="1" si="19"/>
        <v/>
      </c>
      <c r="M322" s="47" t="str">
        <f>IF(H322="","",VLOOKUP(MONTH(H322),'C-A'!$K$6:$L$17,2,FALSE))</f>
        <v/>
      </c>
      <c r="S322" s="47">
        <f t="shared" si="20"/>
        <v>3.170000000000012E-4</v>
      </c>
      <c r="T322" s="52" t="str">
        <f t="shared" ca="1" si="21"/>
        <v/>
      </c>
    </row>
    <row r="323" spans="2:20" ht="30" customHeight="1" x14ac:dyDescent="0.25">
      <c r="B323" s="52" t="str">
        <f t="shared" ca="1" si="22"/>
        <v/>
      </c>
      <c r="C323" s="88"/>
      <c r="D323" s="88" t="str">
        <f>IF(C323="","",VLOOKUP(C323,CAD_FUNC!$C$6:$E$106,2,FALSE))</f>
        <v/>
      </c>
      <c r="E323" s="88" t="str">
        <f>IF(C323="","",VLOOKUP(C323,CAD_FUNC!$C$6:$E$106,3,FALSE))</f>
        <v/>
      </c>
      <c r="F323" s="88"/>
      <c r="G323" s="88" t="str">
        <f>IF(F323="","",VLOOKUP(F323,PCMSO!$C$6:$F$607,4,FALSE))</f>
        <v/>
      </c>
      <c r="H323" s="87"/>
      <c r="I323" s="87"/>
      <c r="J323" s="87"/>
      <c r="K323" s="57" t="str">
        <f t="shared" si="18"/>
        <v/>
      </c>
      <c r="L323" s="58" t="str">
        <f t="shared" ca="1" si="19"/>
        <v/>
      </c>
      <c r="M323" s="47" t="str">
        <f>IF(H323="","",VLOOKUP(MONTH(H323),'C-A'!$K$6:$L$17,2,FALSE))</f>
        <v/>
      </c>
      <c r="S323" s="47">
        <f t="shared" si="20"/>
        <v>3.1800000000000122E-4</v>
      </c>
      <c r="T323" s="52" t="str">
        <f t="shared" ca="1" si="21"/>
        <v/>
      </c>
    </row>
    <row r="324" spans="2:20" ht="30" customHeight="1" x14ac:dyDescent="0.25">
      <c r="B324" s="52" t="str">
        <f t="shared" ca="1" si="22"/>
        <v/>
      </c>
      <c r="C324" s="88"/>
      <c r="D324" s="88" t="str">
        <f>IF(C324="","",VLOOKUP(C324,CAD_FUNC!$C$6:$E$106,2,FALSE))</f>
        <v/>
      </c>
      <c r="E324" s="88" t="str">
        <f>IF(C324="","",VLOOKUP(C324,CAD_FUNC!$C$6:$E$106,3,FALSE))</f>
        <v/>
      </c>
      <c r="F324" s="88"/>
      <c r="G324" s="88" t="str">
        <f>IF(F324="","",VLOOKUP(F324,PCMSO!$C$6:$F$607,4,FALSE))</f>
        <v/>
      </c>
      <c r="H324" s="87"/>
      <c r="I324" s="87"/>
      <c r="J324" s="87"/>
      <c r="K324" s="57" t="str">
        <f t="shared" si="18"/>
        <v/>
      </c>
      <c r="L324" s="58" t="str">
        <f t="shared" ca="1" si="19"/>
        <v/>
      </c>
      <c r="M324" s="47" t="str">
        <f>IF(H324="","",VLOOKUP(MONTH(H324),'C-A'!$K$6:$L$17,2,FALSE))</f>
        <v/>
      </c>
      <c r="S324" s="47">
        <f t="shared" si="20"/>
        <v>3.1900000000000125E-4</v>
      </c>
      <c r="T324" s="52" t="str">
        <f t="shared" ca="1" si="21"/>
        <v/>
      </c>
    </row>
    <row r="325" spans="2:20" ht="30" customHeight="1" x14ac:dyDescent="0.25">
      <c r="B325" s="52" t="str">
        <f t="shared" ca="1" si="22"/>
        <v/>
      </c>
      <c r="C325" s="88"/>
      <c r="D325" s="88" t="str">
        <f>IF(C325="","",VLOOKUP(C325,CAD_FUNC!$C$6:$E$106,2,FALSE))</f>
        <v/>
      </c>
      <c r="E325" s="88" t="str">
        <f>IF(C325="","",VLOOKUP(C325,CAD_FUNC!$C$6:$E$106,3,FALSE))</f>
        <v/>
      </c>
      <c r="F325" s="88"/>
      <c r="G325" s="88" t="str">
        <f>IF(F325="","",VLOOKUP(F325,PCMSO!$C$6:$F$607,4,FALSE))</f>
        <v/>
      </c>
      <c r="H325" s="87"/>
      <c r="I325" s="87"/>
      <c r="J325" s="87"/>
      <c r="K325" s="57" t="str">
        <f t="shared" si="18"/>
        <v/>
      </c>
      <c r="L325" s="58" t="str">
        <f t="shared" ca="1" si="19"/>
        <v/>
      </c>
      <c r="M325" s="47" t="str">
        <f>IF(H325="","",VLOOKUP(MONTH(H325),'C-A'!$K$6:$L$17,2,FALSE))</f>
        <v/>
      </c>
      <c r="S325" s="47">
        <f t="shared" si="20"/>
        <v>3.2000000000000127E-4</v>
      </c>
      <c r="T325" s="52" t="str">
        <f t="shared" ca="1" si="21"/>
        <v/>
      </c>
    </row>
    <row r="326" spans="2:20" ht="30" customHeight="1" x14ac:dyDescent="0.25">
      <c r="B326" s="52" t="str">
        <f t="shared" ca="1" si="22"/>
        <v/>
      </c>
      <c r="C326" s="88"/>
      <c r="D326" s="88" t="str">
        <f>IF(C326="","",VLOOKUP(C326,CAD_FUNC!$C$6:$E$106,2,FALSE))</f>
        <v/>
      </c>
      <c r="E326" s="88" t="str">
        <f>IF(C326="","",VLOOKUP(C326,CAD_FUNC!$C$6:$E$106,3,FALSE))</f>
        <v/>
      </c>
      <c r="F326" s="88"/>
      <c r="G326" s="88" t="str">
        <f>IF(F326="","",VLOOKUP(F326,PCMSO!$C$6:$F$607,4,FALSE))</f>
        <v/>
      </c>
      <c r="H326" s="87"/>
      <c r="I326" s="87"/>
      <c r="J326" s="87"/>
      <c r="K326" s="57" t="str">
        <f t="shared" si="18"/>
        <v/>
      </c>
      <c r="L326" s="58" t="str">
        <f t="shared" ca="1" si="19"/>
        <v/>
      </c>
      <c r="M326" s="47" t="str">
        <f>IF(H326="","",VLOOKUP(MONTH(H326),'C-A'!$K$6:$L$17,2,FALSE))</f>
        <v/>
      </c>
      <c r="S326" s="47">
        <f t="shared" si="20"/>
        <v>3.210000000000013E-4</v>
      </c>
      <c r="T326" s="52" t="str">
        <f t="shared" ca="1" si="21"/>
        <v/>
      </c>
    </row>
    <row r="327" spans="2:20" ht="30" customHeight="1" x14ac:dyDescent="0.25">
      <c r="B327" s="52" t="str">
        <f t="shared" ca="1" si="22"/>
        <v/>
      </c>
      <c r="C327" s="88"/>
      <c r="D327" s="88" t="str">
        <f>IF(C327="","",VLOOKUP(C327,CAD_FUNC!$C$6:$E$106,2,FALSE))</f>
        <v/>
      </c>
      <c r="E327" s="88" t="str">
        <f>IF(C327="","",VLOOKUP(C327,CAD_FUNC!$C$6:$E$106,3,FALSE))</f>
        <v/>
      </c>
      <c r="F327" s="88"/>
      <c r="G327" s="88" t="str">
        <f>IF(F327="","",VLOOKUP(F327,PCMSO!$C$6:$F$607,4,FALSE))</f>
        <v/>
      </c>
      <c r="H327" s="87"/>
      <c r="I327" s="87"/>
      <c r="J327" s="87"/>
      <c r="K327" s="57" t="str">
        <f t="shared" ref="K327:K390" si="23">IF(G327="","",VLOOKUP(G327,$O$6:$P$12,2,FALSE)+H327)</f>
        <v/>
      </c>
      <c r="L327" s="58" t="str">
        <f t="shared" ref="L327:L390" ca="1" si="24">IF(K327="","",IF(K327-TODAY()&lt;0,"Vencido",IF(K327-TODAY()=0,"Realizar hoje","Realizar em "&amp;K327-TODAY()&amp;" dias")))</f>
        <v/>
      </c>
      <c r="M327" s="47" t="str">
        <f>IF(H327="","",VLOOKUP(MONTH(H327),'C-A'!$K$6:$L$17,2,FALSE))</f>
        <v/>
      </c>
      <c r="S327" s="47">
        <f t="shared" si="20"/>
        <v>3.2200000000000132E-4</v>
      </c>
      <c r="T327" s="52" t="str">
        <f t="shared" ca="1" si="21"/>
        <v/>
      </c>
    </row>
    <row r="328" spans="2:20" ht="30" customHeight="1" x14ac:dyDescent="0.25">
      <c r="B328" s="52" t="str">
        <f t="shared" ca="1" si="22"/>
        <v/>
      </c>
      <c r="C328" s="88"/>
      <c r="D328" s="88" t="str">
        <f>IF(C328="","",VLOOKUP(C328,CAD_FUNC!$C$6:$E$106,2,FALSE))</f>
        <v/>
      </c>
      <c r="E328" s="88" t="str">
        <f>IF(C328="","",VLOOKUP(C328,CAD_FUNC!$C$6:$E$106,3,FALSE))</f>
        <v/>
      </c>
      <c r="F328" s="88"/>
      <c r="G328" s="88" t="str">
        <f>IF(F328="","",VLOOKUP(F328,PCMSO!$C$6:$F$607,4,FALSE))</f>
        <v/>
      </c>
      <c r="H328" s="87"/>
      <c r="I328" s="87"/>
      <c r="J328" s="87"/>
      <c r="K328" s="57" t="str">
        <f t="shared" si="23"/>
        <v/>
      </c>
      <c r="L328" s="58" t="str">
        <f t="shared" ca="1" si="24"/>
        <v/>
      </c>
      <c r="M328" s="47" t="str">
        <f>IF(H328="","",VLOOKUP(MONTH(H328),'C-A'!$K$6:$L$17,2,FALSE))</f>
        <v/>
      </c>
      <c r="S328" s="47">
        <f t="shared" ref="S328:S391" si="25">S327+$S$6</f>
        <v>3.2300000000000135E-4</v>
      </c>
      <c r="T328" s="52" t="str">
        <f t="shared" ref="T328:T391" ca="1" si="26">IF(L328="Vencido","",K328)</f>
        <v/>
      </c>
    </row>
    <row r="329" spans="2:20" ht="30" customHeight="1" x14ac:dyDescent="0.25">
      <c r="B329" s="52" t="str">
        <f t="shared" ca="1" si="22"/>
        <v/>
      </c>
      <c r="C329" s="88"/>
      <c r="D329" s="88" t="str">
        <f>IF(C329="","",VLOOKUP(C329,CAD_FUNC!$C$6:$E$106,2,FALSE))</f>
        <v/>
      </c>
      <c r="E329" s="88" t="str">
        <f>IF(C329="","",VLOOKUP(C329,CAD_FUNC!$C$6:$E$106,3,FALSE))</f>
        <v/>
      </c>
      <c r="F329" s="88"/>
      <c r="G329" s="88" t="str">
        <f>IF(F329="","",VLOOKUP(F329,PCMSO!$C$6:$F$607,4,FALSE))</f>
        <v/>
      </c>
      <c r="H329" s="87"/>
      <c r="I329" s="87"/>
      <c r="J329" s="87"/>
      <c r="K329" s="57" t="str">
        <f t="shared" si="23"/>
        <v/>
      </c>
      <c r="L329" s="58" t="str">
        <f t="shared" ca="1" si="24"/>
        <v/>
      </c>
      <c r="M329" s="47" t="str">
        <f>IF(H329="","",VLOOKUP(MONTH(H329),'C-A'!$K$6:$L$17,2,FALSE))</f>
        <v/>
      </c>
      <c r="S329" s="47">
        <f t="shared" si="25"/>
        <v>3.2400000000000137E-4</v>
      </c>
      <c r="T329" s="52" t="str">
        <f t="shared" ca="1" si="26"/>
        <v/>
      </c>
    </row>
    <row r="330" spans="2:20" ht="30" customHeight="1" x14ac:dyDescent="0.25">
      <c r="B330" s="52" t="str">
        <f t="shared" ca="1" si="22"/>
        <v/>
      </c>
      <c r="C330" s="88"/>
      <c r="D330" s="88" t="str">
        <f>IF(C330="","",VLOOKUP(C330,CAD_FUNC!$C$6:$E$106,2,FALSE))</f>
        <v/>
      </c>
      <c r="E330" s="88" t="str">
        <f>IF(C330="","",VLOOKUP(C330,CAD_FUNC!$C$6:$E$106,3,FALSE))</f>
        <v/>
      </c>
      <c r="F330" s="88"/>
      <c r="G330" s="88" t="str">
        <f>IF(F330="","",VLOOKUP(F330,PCMSO!$C$6:$F$607,4,FALSE))</f>
        <v/>
      </c>
      <c r="H330" s="87"/>
      <c r="I330" s="87"/>
      <c r="J330" s="87"/>
      <c r="K330" s="57" t="str">
        <f t="shared" si="23"/>
        <v/>
      </c>
      <c r="L330" s="58" t="str">
        <f t="shared" ca="1" si="24"/>
        <v/>
      </c>
      <c r="M330" s="47" t="str">
        <f>IF(H330="","",VLOOKUP(MONTH(H330),'C-A'!$K$6:$L$17,2,FALSE))</f>
        <v/>
      </c>
      <c r="S330" s="47">
        <f t="shared" si="25"/>
        <v>3.2500000000000139E-4</v>
      </c>
      <c r="T330" s="52" t="str">
        <f t="shared" ca="1" si="26"/>
        <v/>
      </c>
    </row>
    <row r="331" spans="2:20" ht="30" customHeight="1" x14ac:dyDescent="0.25">
      <c r="B331" s="52" t="str">
        <f t="shared" ca="1" si="22"/>
        <v/>
      </c>
      <c r="C331" s="88"/>
      <c r="D331" s="88" t="str">
        <f>IF(C331="","",VLOOKUP(C331,CAD_FUNC!$C$6:$E$106,2,FALSE))</f>
        <v/>
      </c>
      <c r="E331" s="88" t="str">
        <f>IF(C331="","",VLOOKUP(C331,CAD_FUNC!$C$6:$E$106,3,FALSE))</f>
        <v/>
      </c>
      <c r="F331" s="88"/>
      <c r="G331" s="88" t="str">
        <f>IF(F331="","",VLOOKUP(F331,PCMSO!$C$6:$F$607,4,FALSE))</f>
        <v/>
      </c>
      <c r="H331" s="87"/>
      <c r="I331" s="87"/>
      <c r="J331" s="87"/>
      <c r="K331" s="57" t="str">
        <f t="shared" si="23"/>
        <v/>
      </c>
      <c r="L331" s="58" t="str">
        <f t="shared" ca="1" si="24"/>
        <v/>
      </c>
      <c r="M331" s="47" t="str">
        <f>IF(H331="","",VLOOKUP(MONTH(H331),'C-A'!$K$6:$L$17,2,FALSE))</f>
        <v/>
      </c>
      <c r="S331" s="47">
        <f t="shared" si="25"/>
        <v>3.2600000000000142E-4</v>
      </c>
      <c r="T331" s="52" t="str">
        <f t="shared" ca="1" si="26"/>
        <v/>
      </c>
    </row>
    <row r="332" spans="2:20" ht="30" customHeight="1" x14ac:dyDescent="0.25">
      <c r="B332" s="52" t="str">
        <f t="shared" ca="1" si="22"/>
        <v/>
      </c>
      <c r="C332" s="88"/>
      <c r="D332" s="88" t="str">
        <f>IF(C332="","",VLOOKUP(C332,CAD_FUNC!$C$6:$E$106,2,FALSE))</f>
        <v/>
      </c>
      <c r="E332" s="88" t="str">
        <f>IF(C332="","",VLOOKUP(C332,CAD_FUNC!$C$6:$E$106,3,FALSE))</f>
        <v/>
      </c>
      <c r="F332" s="88"/>
      <c r="G332" s="88" t="str">
        <f>IF(F332="","",VLOOKUP(F332,PCMSO!$C$6:$F$607,4,FALSE))</f>
        <v/>
      </c>
      <c r="H332" s="87"/>
      <c r="I332" s="87"/>
      <c r="J332" s="87"/>
      <c r="K332" s="57" t="str">
        <f t="shared" si="23"/>
        <v/>
      </c>
      <c r="L332" s="58" t="str">
        <f t="shared" ca="1" si="24"/>
        <v/>
      </c>
      <c r="M332" s="47" t="str">
        <f>IF(H332="","",VLOOKUP(MONTH(H332),'C-A'!$K$6:$L$17,2,FALSE))</f>
        <v/>
      </c>
      <c r="S332" s="47">
        <f t="shared" si="25"/>
        <v>3.2700000000000144E-4</v>
      </c>
      <c r="T332" s="52" t="str">
        <f t="shared" ca="1" si="26"/>
        <v/>
      </c>
    </row>
    <row r="333" spans="2:20" ht="30" customHeight="1" x14ac:dyDescent="0.25">
      <c r="B333" s="52" t="str">
        <f t="shared" ca="1" si="22"/>
        <v/>
      </c>
      <c r="C333" s="88"/>
      <c r="D333" s="88" t="str">
        <f>IF(C333="","",VLOOKUP(C333,CAD_FUNC!$C$6:$E$106,2,FALSE))</f>
        <v/>
      </c>
      <c r="E333" s="88" t="str">
        <f>IF(C333="","",VLOOKUP(C333,CAD_FUNC!$C$6:$E$106,3,FALSE))</f>
        <v/>
      </c>
      <c r="F333" s="88"/>
      <c r="G333" s="88" t="str">
        <f>IF(F333="","",VLOOKUP(F333,PCMSO!$C$6:$F$607,4,FALSE))</f>
        <v/>
      </c>
      <c r="H333" s="87"/>
      <c r="I333" s="87"/>
      <c r="J333" s="87"/>
      <c r="K333" s="57" t="str">
        <f t="shared" si="23"/>
        <v/>
      </c>
      <c r="L333" s="58" t="str">
        <f t="shared" ca="1" si="24"/>
        <v/>
      </c>
      <c r="M333" s="47" t="str">
        <f>IF(H333="","",VLOOKUP(MONTH(H333),'C-A'!$K$6:$L$17,2,FALSE))</f>
        <v/>
      </c>
      <c r="S333" s="47">
        <f t="shared" si="25"/>
        <v>3.2800000000000147E-4</v>
      </c>
      <c r="T333" s="52" t="str">
        <f t="shared" ca="1" si="26"/>
        <v/>
      </c>
    </row>
    <row r="334" spans="2:20" ht="30" customHeight="1" x14ac:dyDescent="0.25">
      <c r="B334" s="52" t="str">
        <f t="shared" ca="1" si="22"/>
        <v/>
      </c>
      <c r="C334" s="88"/>
      <c r="D334" s="88" t="str">
        <f>IF(C334="","",VLOOKUP(C334,CAD_FUNC!$C$6:$E$106,2,FALSE))</f>
        <v/>
      </c>
      <c r="E334" s="88" t="str">
        <f>IF(C334="","",VLOOKUP(C334,CAD_FUNC!$C$6:$E$106,3,FALSE))</f>
        <v/>
      </c>
      <c r="F334" s="88"/>
      <c r="G334" s="88" t="str">
        <f>IF(F334="","",VLOOKUP(F334,PCMSO!$C$6:$F$607,4,FALSE))</f>
        <v/>
      </c>
      <c r="H334" s="87"/>
      <c r="I334" s="87"/>
      <c r="J334" s="87"/>
      <c r="K334" s="57" t="str">
        <f t="shared" si="23"/>
        <v/>
      </c>
      <c r="L334" s="58" t="str">
        <f t="shared" ca="1" si="24"/>
        <v/>
      </c>
      <c r="M334" s="47" t="str">
        <f>IF(H334="","",VLOOKUP(MONTH(H334),'C-A'!$K$6:$L$17,2,FALSE))</f>
        <v/>
      </c>
      <c r="S334" s="47">
        <f t="shared" si="25"/>
        <v>3.2900000000000149E-4</v>
      </c>
      <c r="T334" s="52" t="str">
        <f t="shared" ca="1" si="26"/>
        <v/>
      </c>
    </row>
    <row r="335" spans="2:20" ht="30" customHeight="1" x14ac:dyDescent="0.25">
      <c r="B335" s="52" t="str">
        <f t="shared" ca="1" si="22"/>
        <v/>
      </c>
      <c r="C335" s="88"/>
      <c r="D335" s="88" t="str">
        <f>IF(C335="","",VLOOKUP(C335,CAD_FUNC!$C$6:$E$106,2,FALSE))</f>
        <v/>
      </c>
      <c r="E335" s="88" t="str">
        <f>IF(C335="","",VLOOKUP(C335,CAD_FUNC!$C$6:$E$106,3,FALSE))</f>
        <v/>
      </c>
      <c r="F335" s="88"/>
      <c r="G335" s="88" t="str">
        <f>IF(F335="","",VLOOKUP(F335,PCMSO!$C$6:$F$607,4,FALSE))</f>
        <v/>
      </c>
      <c r="H335" s="87"/>
      <c r="I335" s="87"/>
      <c r="J335" s="87"/>
      <c r="K335" s="57" t="str">
        <f t="shared" si="23"/>
        <v/>
      </c>
      <c r="L335" s="58" t="str">
        <f t="shared" ca="1" si="24"/>
        <v/>
      </c>
      <c r="M335" s="47" t="str">
        <f>IF(H335="","",VLOOKUP(MONTH(H335),'C-A'!$K$6:$L$17,2,FALSE))</f>
        <v/>
      </c>
      <c r="S335" s="47">
        <f t="shared" si="25"/>
        <v>3.3000000000000152E-4</v>
      </c>
      <c r="T335" s="52" t="str">
        <f t="shared" ca="1" si="26"/>
        <v/>
      </c>
    </row>
    <row r="336" spans="2:20" ht="30" customHeight="1" x14ac:dyDescent="0.25">
      <c r="B336" s="52" t="str">
        <f t="shared" ca="1" si="22"/>
        <v/>
      </c>
      <c r="C336" s="88"/>
      <c r="D336" s="88" t="str">
        <f>IF(C336="","",VLOOKUP(C336,CAD_FUNC!$C$6:$E$106,2,FALSE))</f>
        <v/>
      </c>
      <c r="E336" s="88" t="str">
        <f>IF(C336="","",VLOOKUP(C336,CAD_FUNC!$C$6:$E$106,3,FALSE))</f>
        <v/>
      </c>
      <c r="F336" s="88"/>
      <c r="G336" s="88" t="str">
        <f>IF(F336="","",VLOOKUP(F336,PCMSO!$C$6:$F$607,4,FALSE))</f>
        <v/>
      </c>
      <c r="H336" s="87"/>
      <c r="I336" s="87"/>
      <c r="J336" s="87"/>
      <c r="K336" s="57" t="str">
        <f t="shared" si="23"/>
        <v/>
      </c>
      <c r="L336" s="58" t="str">
        <f t="shared" ca="1" si="24"/>
        <v/>
      </c>
      <c r="M336" s="47" t="str">
        <f>IF(H336="","",VLOOKUP(MONTH(H336),'C-A'!$K$6:$L$17,2,FALSE))</f>
        <v/>
      </c>
      <c r="S336" s="47">
        <f t="shared" si="25"/>
        <v>3.3100000000000154E-4</v>
      </c>
      <c r="T336" s="52" t="str">
        <f t="shared" ca="1" si="26"/>
        <v/>
      </c>
    </row>
    <row r="337" spans="2:20" ht="30" customHeight="1" x14ac:dyDescent="0.25">
      <c r="B337" s="52" t="str">
        <f t="shared" ca="1" si="22"/>
        <v/>
      </c>
      <c r="C337" s="88"/>
      <c r="D337" s="88" t="str">
        <f>IF(C337="","",VLOOKUP(C337,CAD_FUNC!$C$6:$E$106,2,FALSE))</f>
        <v/>
      </c>
      <c r="E337" s="88" t="str">
        <f>IF(C337="","",VLOOKUP(C337,CAD_FUNC!$C$6:$E$106,3,FALSE))</f>
        <v/>
      </c>
      <c r="F337" s="88"/>
      <c r="G337" s="88" t="str">
        <f>IF(F337="","",VLOOKUP(F337,PCMSO!$C$6:$F$607,4,FALSE))</f>
        <v/>
      </c>
      <c r="H337" s="87"/>
      <c r="I337" s="87"/>
      <c r="J337" s="87"/>
      <c r="K337" s="57" t="str">
        <f t="shared" si="23"/>
        <v/>
      </c>
      <c r="L337" s="58" t="str">
        <f t="shared" ca="1" si="24"/>
        <v/>
      </c>
      <c r="M337" s="47" t="str">
        <f>IF(H337="","",VLOOKUP(MONTH(H337),'C-A'!$K$6:$L$17,2,FALSE))</f>
        <v/>
      </c>
      <c r="S337" s="47">
        <f t="shared" si="25"/>
        <v>3.3200000000000156E-4</v>
      </c>
      <c r="T337" s="52" t="str">
        <f t="shared" ca="1" si="26"/>
        <v/>
      </c>
    </row>
    <row r="338" spans="2:20" ht="30" customHeight="1" x14ac:dyDescent="0.25">
      <c r="B338" s="52" t="str">
        <f t="shared" ref="B338:B401" ca="1" si="27">IF(T338="","",SUM(S338:T338))</f>
        <v/>
      </c>
      <c r="C338" s="88"/>
      <c r="D338" s="88" t="str">
        <f>IF(C338="","",VLOOKUP(C338,CAD_FUNC!$C$6:$E$106,2,FALSE))</f>
        <v/>
      </c>
      <c r="E338" s="88" t="str">
        <f>IF(C338="","",VLOOKUP(C338,CAD_FUNC!$C$6:$E$106,3,FALSE))</f>
        <v/>
      </c>
      <c r="F338" s="88"/>
      <c r="G338" s="88" t="str">
        <f>IF(F338="","",VLOOKUP(F338,PCMSO!$C$6:$F$607,4,FALSE))</f>
        <v/>
      </c>
      <c r="H338" s="87"/>
      <c r="I338" s="87"/>
      <c r="J338" s="87"/>
      <c r="K338" s="57" t="str">
        <f t="shared" si="23"/>
        <v/>
      </c>
      <c r="L338" s="58" t="str">
        <f t="shared" ca="1" si="24"/>
        <v/>
      </c>
      <c r="M338" s="47" t="str">
        <f>IF(H338="","",VLOOKUP(MONTH(H338),'C-A'!$K$6:$L$17,2,FALSE))</f>
        <v/>
      </c>
      <c r="S338" s="47">
        <f t="shared" si="25"/>
        <v>3.3300000000000159E-4</v>
      </c>
      <c r="T338" s="52" t="str">
        <f t="shared" ca="1" si="26"/>
        <v/>
      </c>
    </row>
    <row r="339" spans="2:20" ht="30" customHeight="1" x14ac:dyDescent="0.25">
      <c r="B339" s="52" t="str">
        <f t="shared" ca="1" si="27"/>
        <v/>
      </c>
      <c r="C339" s="88"/>
      <c r="D339" s="88" t="str">
        <f>IF(C339="","",VLOOKUP(C339,CAD_FUNC!$C$6:$E$106,2,FALSE))</f>
        <v/>
      </c>
      <c r="E339" s="88" t="str">
        <f>IF(C339="","",VLOOKUP(C339,CAD_FUNC!$C$6:$E$106,3,FALSE))</f>
        <v/>
      </c>
      <c r="F339" s="88"/>
      <c r="G339" s="88" t="str">
        <f>IF(F339="","",VLOOKUP(F339,PCMSO!$C$6:$F$607,4,FALSE))</f>
        <v/>
      </c>
      <c r="H339" s="87"/>
      <c r="I339" s="87"/>
      <c r="J339" s="87"/>
      <c r="K339" s="57" t="str">
        <f t="shared" si="23"/>
        <v/>
      </c>
      <c r="L339" s="58" t="str">
        <f t="shared" ca="1" si="24"/>
        <v/>
      </c>
      <c r="M339" s="47" t="str">
        <f>IF(H339="","",VLOOKUP(MONTH(H339),'C-A'!$K$6:$L$17,2,FALSE))</f>
        <v/>
      </c>
      <c r="S339" s="47">
        <f t="shared" si="25"/>
        <v>3.3400000000000161E-4</v>
      </c>
      <c r="T339" s="52" t="str">
        <f t="shared" ca="1" si="26"/>
        <v/>
      </c>
    </row>
    <row r="340" spans="2:20" ht="30" customHeight="1" x14ac:dyDescent="0.25">
      <c r="B340" s="52" t="str">
        <f t="shared" ca="1" si="27"/>
        <v/>
      </c>
      <c r="C340" s="88"/>
      <c r="D340" s="88" t="str">
        <f>IF(C340="","",VLOOKUP(C340,CAD_FUNC!$C$6:$E$106,2,FALSE))</f>
        <v/>
      </c>
      <c r="E340" s="88" t="str">
        <f>IF(C340="","",VLOOKUP(C340,CAD_FUNC!$C$6:$E$106,3,FALSE))</f>
        <v/>
      </c>
      <c r="F340" s="88"/>
      <c r="G340" s="88" t="str">
        <f>IF(F340="","",VLOOKUP(F340,PCMSO!$C$6:$F$607,4,FALSE))</f>
        <v/>
      </c>
      <c r="H340" s="87"/>
      <c r="I340" s="87"/>
      <c r="J340" s="87"/>
      <c r="K340" s="57" t="str">
        <f t="shared" si="23"/>
        <v/>
      </c>
      <c r="L340" s="58" t="str">
        <f t="shared" ca="1" si="24"/>
        <v/>
      </c>
      <c r="M340" s="47" t="str">
        <f>IF(H340="","",VLOOKUP(MONTH(H340),'C-A'!$K$6:$L$17,2,FALSE))</f>
        <v/>
      </c>
      <c r="S340" s="47">
        <f t="shared" si="25"/>
        <v>3.3500000000000164E-4</v>
      </c>
      <c r="T340" s="52" t="str">
        <f t="shared" ca="1" si="26"/>
        <v/>
      </c>
    </row>
    <row r="341" spans="2:20" ht="30" customHeight="1" x14ac:dyDescent="0.25">
      <c r="B341" s="52" t="str">
        <f t="shared" ca="1" si="27"/>
        <v/>
      </c>
      <c r="C341" s="88"/>
      <c r="D341" s="88" t="str">
        <f>IF(C341="","",VLOOKUP(C341,CAD_FUNC!$C$6:$E$106,2,FALSE))</f>
        <v/>
      </c>
      <c r="E341" s="88" t="str">
        <f>IF(C341="","",VLOOKUP(C341,CAD_FUNC!$C$6:$E$106,3,FALSE))</f>
        <v/>
      </c>
      <c r="F341" s="88"/>
      <c r="G341" s="88" t="str">
        <f>IF(F341="","",VLOOKUP(F341,PCMSO!$C$6:$F$607,4,FALSE))</f>
        <v/>
      </c>
      <c r="H341" s="87"/>
      <c r="I341" s="87"/>
      <c r="J341" s="87"/>
      <c r="K341" s="57" t="str">
        <f t="shared" si="23"/>
        <v/>
      </c>
      <c r="L341" s="58" t="str">
        <f t="shared" ca="1" si="24"/>
        <v/>
      </c>
      <c r="M341" s="47" t="str">
        <f>IF(H341="","",VLOOKUP(MONTH(H341),'C-A'!$K$6:$L$17,2,FALSE))</f>
        <v/>
      </c>
      <c r="S341" s="47">
        <f t="shared" si="25"/>
        <v>3.3600000000000166E-4</v>
      </c>
      <c r="T341" s="52" t="str">
        <f t="shared" ca="1" si="26"/>
        <v/>
      </c>
    </row>
    <row r="342" spans="2:20" ht="30" customHeight="1" x14ac:dyDescent="0.25">
      <c r="B342" s="52" t="str">
        <f t="shared" ca="1" si="27"/>
        <v/>
      </c>
      <c r="C342" s="88"/>
      <c r="D342" s="88" t="str">
        <f>IF(C342="","",VLOOKUP(C342,CAD_FUNC!$C$6:$E$106,2,FALSE))</f>
        <v/>
      </c>
      <c r="E342" s="88" t="str">
        <f>IF(C342="","",VLOOKUP(C342,CAD_FUNC!$C$6:$E$106,3,FALSE))</f>
        <v/>
      </c>
      <c r="F342" s="88"/>
      <c r="G342" s="88" t="str">
        <f>IF(F342="","",VLOOKUP(F342,PCMSO!$C$6:$F$607,4,FALSE))</f>
        <v/>
      </c>
      <c r="H342" s="87"/>
      <c r="I342" s="87"/>
      <c r="J342" s="87"/>
      <c r="K342" s="57" t="str">
        <f t="shared" si="23"/>
        <v/>
      </c>
      <c r="L342" s="58" t="str">
        <f t="shared" ca="1" si="24"/>
        <v/>
      </c>
      <c r="M342" s="47" t="str">
        <f>IF(H342="","",VLOOKUP(MONTH(H342),'C-A'!$K$6:$L$17,2,FALSE))</f>
        <v/>
      </c>
      <c r="S342" s="47">
        <f t="shared" si="25"/>
        <v>3.3700000000000169E-4</v>
      </c>
      <c r="T342" s="52" t="str">
        <f t="shared" ca="1" si="26"/>
        <v/>
      </c>
    </row>
    <row r="343" spans="2:20" ht="30" customHeight="1" x14ac:dyDescent="0.25">
      <c r="B343" s="52" t="str">
        <f t="shared" ca="1" si="27"/>
        <v/>
      </c>
      <c r="C343" s="88"/>
      <c r="D343" s="88" t="str">
        <f>IF(C343="","",VLOOKUP(C343,CAD_FUNC!$C$6:$E$106,2,FALSE))</f>
        <v/>
      </c>
      <c r="E343" s="88" t="str">
        <f>IF(C343="","",VLOOKUP(C343,CAD_FUNC!$C$6:$E$106,3,FALSE))</f>
        <v/>
      </c>
      <c r="F343" s="88"/>
      <c r="G343" s="88" t="str">
        <f>IF(F343="","",VLOOKUP(F343,PCMSO!$C$6:$F$607,4,FALSE))</f>
        <v/>
      </c>
      <c r="H343" s="87"/>
      <c r="I343" s="87"/>
      <c r="J343" s="87"/>
      <c r="K343" s="57" t="str">
        <f t="shared" si="23"/>
        <v/>
      </c>
      <c r="L343" s="58" t="str">
        <f t="shared" ca="1" si="24"/>
        <v/>
      </c>
      <c r="M343" s="47" t="str">
        <f>IF(H343="","",VLOOKUP(MONTH(H343),'C-A'!$K$6:$L$17,2,FALSE))</f>
        <v/>
      </c>
      <c r="S343" s="47">
        <f t="shared" si="25"/>
        <v>3.3800000000000171E-4</v>
      </c>
      <c r="T343" s="52" t="str">
        <f t="shared" ca="1" si="26"/>
        <v/>
      </c>
    </row>
    <row r="344" spans="2:20" ht="30" customHeight="1" x14ac:dyDescent="0.25">
      <c r="B344" s="52" t="str">
        <f t="shared" ca="1" si="27"/>
        <v/>
      </c>
      <c r="C344" s="88"/>
      <c r="D344" s="88" t="str">
        <f>IF(C344="","",VLOOKUP(C344,CAD_FUNC!$C$6:$E$106,2,FALSE))</f>
        <v/>
      </c>
      <c r="E344" s="88" t="str">
        <f>IF(C344="","",VLOOKUP(C344,CAD_FUNC!$C$6:$E$106,3,FALSE))</f>
        <v/>
      </c>
      <c r="F344" s="88"/>
      <c r="G344" s="88" t="str">
        <f>IF(F344="","",VLOOKUP(F344,PCMSO!$C$6:$F$607,4,FALSE))</f>
        <v/>
      </c>
      <c r="H344" s="87"/>
      <c r="I344" s="87"/>
      <c r="J344" s="87"/>
      <c r="K344" s="57" t="str">
        <f t="shared" si="23"/>
        <v/>
      </c>
      <c r="L344" s="58" t="str">
        <f t="shared" ca="1" si="24"/>
        <v/>
      </c>
      <c r="M344" s="47" t="str">
        <f>IF(H344="","",VLOOKUP(MONTH(H344),'C-A'!$K$6:$L$17,2,FALSE))</f>
        <v/>
      </c>
      <c r="S344" s="47">
        <f t="shared" si="25"/>
        <v>3.3900000000000173E-4</v>
      </c>
      <c r="T344" s="52" t="str">
        <f t="shared" ca="1" si="26"/>
        <v/>
      </c>
    </row>
    <row r="345" spans="2:20" ht="30" customHeight="1" x14ac:dyDescent="0.25">
      <c r="B345" s="52" t="str">
        <f t="shared" ca="1" si="27"/>
        <v/>
      </c>
      <c r="C345" s="88"/>
      <c r="D345" s="88" t="str">
        <f>IF(C345="","",VLOOKUP(C345,CAD_FUNC!$C$6:$E$106,2,FALSE))</f>
        <v/>
      </c>
      <c r="E345" s="88" t="str">
        <f>IF(C345="","",VLOOKUP(C345,CAD_FUNC!$C$6:$E$106,3,FALSE))</f>
        <v/>
      </c>
      <c r="F345" s="88"/>
      <c r="G345" s="88" t="str">
        <f>IF(F345="","",VLOOKUP(F345,PCMSO!$C$6:$F$607,4,FALSE))</f>
        <v/>
      </c>
      <c r="H345" s="87"/>
      <c r="I345" s="87"/>
      <c r="J345" s="87"/>
      <c r="K345" s="57" t="str">
        <f t="shared" si="23"/>
        <v/>
      </c>
      <c r="L345" s="58" t="str">
        <f t="shared" ca="1" si="24"/>
        <v/>
      </c>
      <c r="M345" s="47" t="str">
        <f>IF(H345="","",VLOOKUP(MONTH(H345),'C-A'!$K$6:$L$17,2,FALSE))</f>
        <v/>
      </c>
      <c r="S345" s="47">
        <f t="shared" si="25"/>
        <v>3.4000000000000176E-4</v>
      </c>
      <c r="T345" s="52" t="str">
        <f t="shared" ca="1" si="26"/>
        <v/>
      </c>
    </row>
    <row r="346" spans="2:20" ht="30" customHeight="1" x14ac:dyDescent="0.25">
      <c r="B346" s="52" t="str">
        <f t="shared" ca="1" si="27"/>
        <v/>
      </c>
      <c r="C346" s="88"/>
      <c r="D346" s="88" t="str">
        <f>IF(C346="","",VLOOKUP(C346,CAD_FUNC!$C$6:$E$106,2,FALSE))</f>
        <v/>
      </c>
      <c r="E346" s="88" t="str">
        <f>IF(C346="","",VLOOKUP(C346,CAD_FUNC!$C$6:$E$106,3,FALSE))</f>
        <v/>
      </c>
      <c r="F346" s="88"/>
      <c r="G346" s="88" t="str">
        <f>IF(F346="","",VLOOKUP(F346,PCMSO!$C$6:$F$607,4,FALSE))</f>
        <v/>
      </c>
      <c r="H346" s="87"/>
      <c r="I346" s="87"/>
      <c r="J346" s="87"/>
      <c r="K346" s="57" t="str">
        <f t="shared" si="23"/>
        <v/>
      </c>
      <c r="L346" s="58" t="str">
        <f t="shared" ca="1" si="24"/>
        <v/>
      </c>
      <c r="M346" s="47" t="str">
        <f>IF(H346="","",VLOOKUP(MONTH(H346),'C-A'!$K$6:$L$17,2,FALSE))</f>
        <v/>
      </c>
      <c r="S346" s="47">
        <f t="shared" si="25"/>
        <v>3.4100000000000178E-4</v>
      </c>
      <c r="T346" s="52" t="str">
        <f t="shared" ca="1" si="26"/>
        <v/>
      </c>
    </row>
    <row r="347" spans="2:20" ht="30" customHeight="1" x14ac:dyDescent="0.25">
      <c r="B347" s="52" t="str">
        <f t="shared" ca="1" si="27"/>
        <v/>
      </c>
      <c r="C347" s="88"/>
      <c r="D347" s="88" t="str">
        <f>IF(C347="","",VLOOKUP(C347,CAD_FUNC!$C$6:$E$106,2,FALSE))</f>
        <v/>
      </c>
      <c r="E347" s="88" t="str">
        <f>IF(C347="","",VLOOKUP(C347,CAD_FUNC!$C$6:$E$106,3,FALSE))</f>
        <v/>
      </c>
      <c r="F347" s="88"/>
      <c r="G347" s="88" t="str">
        <f>IF(F347="","",VLOOKUP(F347,PCMSO!$C$6:$F$607,4,FALSE))</f>
        <v/>
      </c>
      <c r="H347" s="87"/>
      <c r="I347" s="87"/>
      <c r="J347" s="87"/>
      <c r="K347" s="57" t="str">
        <f t="shared" si="23"/>
        <v/>
      </c>
      <c r="L347" s="58" t="str">
        <f t="shared" ca="1" si="24"/>
        <v/>
      </c>
      <c r="M347" s="47" t="str">
        <f>IF(H347="","",VLOOKUP(MONTH(H347),'C-A'!$K$6:$L$17,2,FALSE))</f>
        <v/>
      </c>
      <c r="S347" s="47">
        <f t="shared" si="25"/>
        <v>3.4200000000000181E-4</v>
      </c>
      <c r="T347" s="52" t="str">
        <f t="shared" ca="1" si="26"/>
        <v/>
      </c>
    </row>
    <row r="348" spans="2:20" ht="30" customHeight="1" x14ac:dyDescent="0.25">
      <c r="B348" s="52" t="str">
        <f t="shared" ca="1" si="27"/>
        <v/>
      </c>
      <c r="C348" s="88"/>
      <c r="D348" s="88" t="str">
        <f>IF(C348="","",VLOOKUP(C348,CAD_FUNC!$C$6:$E$106,2,FALSE))</f>
        <v/>
      </c>
      <c r="E348" s="88" t="str">
        <f>IF(C348="","",VLOOKUP(C348,CAD_FUNC!$C$6:$E$106,3,FALSE))</f>
        <v/>
      </c>
      <c r="F348" s="88"/>
      <c r="G348" s="88" t="str">
        <f>IF(F348="","",VLOOKUP(F348,PCMSO!$C$6:$F$607,4,FALSE))</f>
        <v/>
      </c>
      <c r="H348" s="87"/>
      <c r="I348" s="87"/>
      <c r="J348" s="87"/>
      <c r="K348" s="57" t="str">
        <f t="shared" si="23"/>
        <v/>
      </c>
      <c r="L348" s="58" t="str">
        <f t="shared" ca="1" si="24"/>
        <v/>
      </c>
      <c r="M348" s="47" t="str">
        <f>IF(H348="","",VLOOKUP(MONTH(H348),'C-A'!$K$6:$L$17,2,FALSE))</f>
        <v/>
      </c>
      <c r="S348" s="47">
        <f t="shared" si="25"/>
        <v>3.4300000000000183E-4</v>
      </c>
      <c r="T348" s="52" t="str">
        <f t="shared" ca="1" si="26"/>
        <v/>
      </c>
    </row>
    <row r="349" spans="2:20" ht="30" customHeight="1" x14ac:dyDescent="0.25">
      <c r="B349" s="52" t="str">
        <f t="shared" ca="1" si="27"/>
        <v/>
      </c>
      <c r="C349" s="88"/>
      <c r="D349" s="88" t="str">
        <f>IF(C349="","",VLOOKUP(C349,CAD_FUNC!$C$6:$E$106,2,FALSE))</f>
        <v/>
      </c>
      <c r="E349" s="88" t="str">
        <f>IF(C349="","",VLOOKUP(C349,CAD_FUNC!$C$6:$E$106,3,FALSE))</f>
        <v/>
      </c>
      <c r="F349" s="88"/>
      <c r="G349" s="88" t="str">
        <f>IF(F349="","",VLOOKUP(F349,PCMSO!$C$6:$F$607,4,FALSE))</f>
        <v/>
      </c>
      <c r="H349" s="87"/>
      <c r="I349" s="87"/>
      <c r="J349" s="87"/>
      <c r="K349" s="57" t="str">
        <f t="shared" si="23"/>
        <v/>
      </c>
      <c r="L349" s="58" t="str">
        <f t="shared" ca="1" si="24"/>
        <v/>
      </c>
      <c r="M349" s="47" t="str">
        <f>IF(H349="","",VLOOKUP(MONTH(H349),'C-A'!$K$6:$L$17,2,FALSE))</f>
        <v/>
      </c>
      <c r="S349" s="47">
        <f t="shared" si="25"/>
        <v>3.4400000000000186E-4</v>
      </c>
      <c r="T349" s="52" t="str">
        <f t="shared" ca="1" si="26"/>
        <v/>
      </c>
    </row>
    <row r="350" spans="2:20" ht="30" customHeight="1" x14ac:dyDescent="0.25">
      <c r="B350" s="52" t="str">
        <f t="shared" ca="1" si="27"/>
        <v/>
      </c>
      <c r="C350" s="88"/>
      <c r="D350" s="88" t="str">
        <f>IF(C350="","",VLOOKUP(C350,CAD_FUNC!$C$6:$E$106,2,FALSE))</f>
        <v/>
      </c>
      <c r="E350" s="88" t="str">
        <f>IF(C350="","",VLOOKUP(C350,CAD_FUNC!$C$6:$E$106,3,FALSE))</f>
        <v/>
      </c>
      <c r="F350" s="88"/>
      <c r="G350" s="88" t="str">
        <f>IF(F350="","",VLOOKUP(F350,PCMSO!$C$6:$F$607,4,FALSE))</f>
        <v/>
      </c>
      <c r="H350" s="87"/>
      <c r="I350" s="87"/>
      <c r="J350" s="87"/>
      <c r="K350" s="57" t="str">
        <f t="shared" si="23"/>
        <v/>
      </c>
      <c r="L350" s="58" t="str">
        <f t="shared" ca="1" si="24"/>
        <v/>
      </c>
      <c r="M350" s="47" t="str">
        <f>IF(H350="","",VLOOKUP(MONTH(H350),'C-A'!$K$6:$L$17,2,FALSE))</f>
        <v/>
      </c>
      <c r="S350" s="47">
        <f t="shared" si="25"/>
        <v>3.4500000000000188E-4</v>
      </c>
      <c r="T350" s="52" t="str">
        <f t="shared" ca="1" si="26"/>
        <v/>
      </c>
    </row>
    <row r="351" spans="2:20" ht="30" customHeight="1" x14ac:dyDescent="0.25">
      <c r="B351" s="52" t="str">
        <f t="shared" ca="1" si="27"/>
        <v/>
      </c>
      <c r="C351" s="88"/>
      <c r="D351" s="88" t="str">
        <f>IF(C351="","",VLOOKUP(C351,CAD_FUNC!$C$6:$E$106,2,FALSE))</f>
        <v/>
      </c>
      <c r="E351" s="88" t="str">
        <f>IF(C351="","",VLOOKUP(C351,CAD_FUNC!$C$6:$E$106,3,FALSE))</f>
        <v/>
      </c>
      <c r="F351" s="88"/>
      <c r="G351" s="88" t="str">
        <f>IF(F351="","",VLOOKUP(F351,PCMSO!$C$6:$F$607,4,FALSE))</f>
        <v/>
      </c>
      <c r="H351" s="87"/>
      <c r="I351" s="87"/>
      <c r="J351" s="87"/>
      <c r="K351" s="57" t="str">
        <f t="shared" si="23"/>
        <v/>
      </c>
      <c r="L351" s="58" t="str">
        <f t="shared" ca="1" si="24"/>
        <v/>
      </c>
      <c r="M351" s="47" t="str">
        <f>IF(H351="","",VLOOKUP(MONTH(H351),'C-A'!$K$6:$L$17,2,FALSE))</f>
        <v/>
      </c>
      <c r="S351" s="47">
        <f t="shared" si="25"/>
        <v>3.460000000000019E-4</v>
      </c>
      <c r="T351" s="52" t="str">
        <f t="shared" ca="1" si="26"/>
        <v/>
      </c>
    </row>
    <row r="352" spans="2:20" ht="30" customHeight="1" x14ac:dyDescent="0.25">
      <c r="B352" s="52" t="str">
        <f t="shared" ca="1" si="27"/>
        <v/>
      </c>
      <c r="C352" s="88"/>
      <c r="D352" s="88" t="str">
        <f>IF(C352="","",VLOOKUP(C352,CAD_FUNC!$C$6:$E$106,2,FALSE))</f>
        <v/>
      </c>
      <c r="E352" s="88" t="str">
        <f>IF(C352="","",VLOOKUP(C352,CAD_FUNC!$C$6:$E$106,3,FALSE))</f>
        <v/>
      </c>
      <c r="F352" s="88"/>
      <c r="G352" s="88" t="str">
        <f>IF(F352="","",VLOOKUP(F352,PCMSO!$C$6:$F$607,4,FALSE))</f>
        <v/>
      </c>
      <c r="H352" s="87"/>
      <c r="I352" s="87"/>
      <c r="J352" s="87"/>
      <c r="K352" s="57" t="str">
        <f t="shared" si="23"/>
        <v/>
      </c>
      <c r="L352" s="58" t="str">
        <f t="shared" ca="1" si="24"/>
        <v/>
      </c>
      <c r="M352" s="47" t="str">
        <f>IF(H352="","",VLOOKUP(MONTH(H352),'C-A'!$K$6:$L$17,2,FALSE))</f>
        <v/>
      </c>
      <c r="S352" s="47">
        <f t="shared" si="25"/>
        <v>3.4700000000000193E-4</v>
      </c>
      <c r="T352" s="52" t="str">
        <f t="shared" ca="1" si="26"/>
        <v/>
      </c>
    </row>
    <row r="353" spans="2:20" ht="30" customHeight="1" x14ac:dyDescent="0.25">
      <c r="B353" s="52" t="str">
        <f t="shared" ca="1" si="27"/>
        <v/>
      </c>
      <c r="C353" s="88"/>
      <c r="D353" s="88" t="str">
        <f>IF(C353="","",VLOOKUP(C353,CAD_FUNC!$C$6:$E$106,2,FALSE))</f>
        <v/>
      </c>
      <c r="E353" s="88" t="str">
        <f>IF(C353="","",VLOOKUP(C353,CAD_FUNC!$C$6:$E$106,3,FALSE))</f>
        <v/>
      </c>
      <c r="F353" s="88"/>
      <c r="G353" s="88" t="str">
        <f>IF(F353="","",VLOOKUP(F353,PCMSO!$C$6:$F$607,4,FALSE))</f>
        <v/>
      </c>
      <c r="H353" s="87"/>
      <c r="I353" s="87"/>
      <c r="J353" s="87"/>
      <c r="K353" s="57" t="str">
        <f t="shared" si="23"/>
        <v/>
      </c>
      <c r="L353" s="58" t="str">
        <f t="shared" ca="1" si="24"/>
        <v/>
      </c>
      <c r="M353" s="47" t="str">
        <f>IF(H353="","",VLOOKUP(MONTH(H353),'C-A'!$K$6:$L$17,2,FALSE))</f>
        <v/>
      </c>
      <c r="S353" s="47">
        <f t="shared" si="25"/>
        <v>3.4800000000000195E-4</v>
      </c>
      <c r="T353" s="52" t="str">
        <f t="shared" ca="1" si="26"/>
        <v/>
      </c>
    </row>
    <row r="354" spans="2:20" ht="30" customHeight="1" x14ac:dyDescent="0.25">
      <c r="B354" s="52" t="str">
        <f t="shared" ca="1" si="27"/>
        <v/>
      </c>
      <c r="C354" s="88"/>
      <c r="D354" s="88" t="str">
        <f>IF(C354="","",VLOOKUP(C354,CAD_FUNC!$C$6:$E$106,2,FALSE))</f>
        <v/>
      </c>
      <c r="E354" s="88" t="str">
        <f>IF(C354="","",VLOOKUP(C354,CAD_FUNC!$C$6:$E$106,3,FALSE))</f>
        <v/>
      </c>
      <c r="F354" s="88"/>
      <c r="G354" s="88" t="str">
        <f>IF(F354="","",VLOOKUP(F354,PCMSO!$C$6:$F$607,4,FALSE))</f>
        <v/>
      </c>
      <c r="H354" s="87"/>
      <c r="I354" s="87"/>
      <c r="J354" s="87"/>
      <c r="K354" s="57" t="str">
        <f t="shared" si="23"/>
        <v/>
      </c>
      <c r="L354" s="58" t="str">
        <f t="shared" ca="1" si="24"/>
        <v/>
      </c>
      <c r="M354" s="47" t="str">
        <f>IF(H354="","",VLOOKUP(MONTH(H354),'C-A'!$K$6:$L$17,2,FALSE))</f>
        <v/>
      </c>
      <c r="S354" s="47">
        <f t="shared" si="25"/>
        <v>3.4900000000000198E-4</v>
      </c>
      <c r="T354" s="52" t="str">
        <f t="shared" ca="1" si="26"/>
        <v/>
      </c>
    </row>
    <row r="355" spans="2:20" ht="30" customHeight="1" x14ac:dyDescent="0.25">
      <c r="B355" s="52" t="str">
        <f t="shared" ca="1" si="27"/>
        <v/>
      </c>
      <c r="C355" s="88"/>
      <c r="D355" s="88" t="str">
        <f>IF(C355="","",VLOOKUP(C355,CAD_FUNC!$C$6:$E$106,2,FALSE))</f>
        <v/>
      </c>
      <c r="E355" s="88" t="str">
        <f>IF(C355="","",VLOOKUP(C355,CAD_FUNC!$C$6:$E$106,3,FALSE))</f>
        <v/>
      </c>
      <c r="F355" s="88"/>
      <c r="G355" s="88" t="str">
        <f>IF(F355="","",VLOOKUP(F355,PCMSO!$C$6:$F$607,4,FALSE))</f>
        <v/>
      </c>
      <c r="H355" s="87"/>
      <c r="I355" s="87"/>
      <c r="J355" s="87"/>
      <c r="K355" s="57" t="str">
        <f t="shared" si="23"/>
        <v/>
      </c>
      <c r="L355" s="58" t="str">
        <f t="shared" ca="1" si="24"/>
        <v/>
      </c>
      <c r="M355" s="47" t="str">
        <f>IF(H355="","",VLOOKUP(MONTH(H355),'C-A'!$K$6:$L$17,2,FALSE))</f>
        <v/>
      </c>
      <c r="S355" s="47">
        <f t="shared" si="25"/>
        <v>3.50000000000002E-4</v>
      </c>
      <c r="T355" s="52" t="str">
        <f t="shared" ca="1" si="26"/>
        <v/>
      </c>
    </row>
    <row r="356" spans="2:20" ht="30" customHeight="1" x14ac:dyDescent="0.25">
      <c r="B356" s="52" t="str">
        <f t="shared" ca="1" si="27"/>
        <v/>
      </c>
      <c r="C356" s="88"/>
      <c r="D356" s="88" t="str">
        <f>IF(C356="","",VLOOKUP(C356,CAD_FUNC!$C$6:$E$106,2,FALSE))</f>
        <v/>
      </c>
      <c r="E356" s="88" t="str">
        <f>IF(C356="","",VLOOKUP(C356,CAD_FUNC!$C$6:$E$106,3,FALSE))</f>
        <v/>
      </c>
      <c r="F356" s="88"/>
      <c r="G356" s="88" t="str">
        <f>IF(F356="","",VLOOKUP(F356,PCMSO!$C$6:$F$607,4,FALSE))</f>
        <v/>
      </c>
      <c r="H356" s="87"/>
      <c r="I356" s="87"/>
      <c r="J356" s="87"/>
      <c r="K356" s="57" t="str">
        <f t="shared" si="23"/>
        <v/>
      </c>
      <c r="L356" s="58" t="str">
        <f t="shared" ca="1" si="24"/>
        <v/>
      </c>
      <c r="M356" s="47" t="str">
        <f>IF(H356="","",VLOOKUP(MONTH(H356),'C-A'!$K$6:$L$17,2,FALSE))</f>
        <v/>
      </c>
      <c r="S356" s="47">
        <f t="shared" si="25"/>
        <v>3.5100000000000203E-4</v>
      </c>
      <c r="T356" s="52" t="str">
        <f t="shared" ca="1" si="26"/>
        <v/>
      </c>
    </row>
    <row r="357" spans="2:20" ht="30" customHeight="1" x14ac:dyDescent="0.25">
      <c r="B357" s="52" t="str">
        <f t="shared" ca="1" si="27"/>
        <v/>
      </c>
      <c r="C357" s="88"/>
      <c r="D357" s="88" t="str">
        <f>IF(C357="","",VLOOKUP(C357,CAD_FUNC!$C$6:$E$106,2,FALSE))</f>
        <v/>
      </c>
      <c r="E357" s="88" t="str">
        <f>IF(C357="","",VLOOKUP(C357,CAD_FUNC!$C$6:$E$106,3,FALSE))</f>
        <v/>
      </c>
      <c r="F357" s="88"/>
      <c r="G357" s="88" t="str">
        <f>IF(F357="","",VLOOKUP(F357,PCMSO!$C$6:$F$607,4,FALSE))</f>
        <v/>
      </c>
      <c r="H357" s="87"/>
      <c r="I357" s="87"/>
      <c r="J357" s="87"/>
      <c r="K357" s="57" t="str">
        <f t="shared" si="23"/>
        <v/>
      </c>
      <c r="L357" s="58" t="str">
        <f t="shared" ca="1" si="24"/>
        <v/>
      </c>
      <c r="M357" s="47" t="str">
        <f>IF(H357="","",VLOOKUP(MONTH(H357),'C-A'!$K$6:$L$17,2,FALSE))</f>
        <v/>
      </c>
      <c r="S357" s="47">
        <f t="shared" si="25"/>
        <v>3.5200000000000205E-4</v>
      </c>
      <c r="T357" s="52" t="str">
        <f t="shared" ca="1" si="26"/>
        <v/>
      </c>
    </row>
    <row r="358" spans="2:20" ht="30" customHeight="1" x14ac:dyDescent="0.25">
      <c r="B358" s="52" t="str">
        <f t="shared" ca="1" si="27"/>
        <v/>
      </c>
      <c r="C358" s="88"/>
      <c r="D358" s="88" t="str">
        <f>IF(C358="","",VLOOKUP(C358,CAD_FUNC!$C$6:$E$106,2,FALSE))</f>
        <v/>
      </c>
      <c r="E358" s="88" t="str">
        <f>IF(C358="","",VLOOKUP(C358,CAD_FUNC!$C$6:$E$106,3,FALSE))</f>
        <v/>
      </c>
      <c r="F358" s="88"/>
      <c r="G358" s="88" t="str">
        <f>IF(F358="","",VLOOKUP(F358,PCMSO!$C$6:$F$607,4,FALSE))</f>
        <v/>
      </c>
      <c r="H358" s="87"/>
      <c r="I358" s="87"/>
      <c r="J358" s="87"/>
      <c r="K358" s="57" t="str">
        <f t="shared" si="23"/>
        <v/>
      </c>
      <c r="L358" s="58" t="str">
        <f t="shared" ca="1" si="24"/>
        <v/>
      </c>
      <c r="M358" s="47" t="str">
        <f>IF(H358="","",VLOOKUP(MONTH(H358),'C-A'!$K$6:$L$17,2,FALSE))</f>
        <v/>
      </c>
      <c r="S358" s="47">
        <f t="shared" si="25"/>
        <v>3.5300000000000208E-4</v>
      </c>
      <c r="T358" s="52" t="str">
        <f t="shared" ca="1" si="26"/>
        <v/>
      </c>
    </row>
    <row r="359" spans="2:20" ht="30" customHeight="1" x14ac:dyDescent="0.25">
      <c r="B359" s="52" t="str">
        <f t="shared" ca="1" si="27"/>
        <v/>
      </c>
      <c r="C359" s="88"/>
      <c r="D359" s="88" t="str">
        <f>IF(C359="","",VLOOKUP(C359,CAD_FUNC!$C$6:$E$106,2,FALSE))</f>
        <v/>
      </c>
      <c r="E359" s="88" t="str">
        <f>IF(C359="","",VLOOKUP(C359,CAD_FUNC!$C$6:$E$106,3,FALSE))</f>
        <v/>
      </c>
      <c r="F359" s="88"/>
      <c r="G359" s="88" t="str">
        <f>IF(F359="","",VLOOKUP(F359,PCMSO!$C$6:$F$607,4,FALSE))</f>
        <v/>
      </c>
      <c r="H359" s="87"/>
      <c r="I359" s="87"/>
      <c r="J359" s="87"/>
      <c r="K359" s="57" t="str">
        <f t="shared" si="23"/>
        <v/>
      </c>
      <c r="L359" s="58" t="str">
        <f t="shared" ca="1" si="24"/>
        <v/>
      </c>
      <c r="M359" s="47" t="str">
        <f>IF(H359="","",VLOOKUP(MONTH(H359),'C-A'!$K$6:$L$17,2,FALSE))</f>
        <v/>
      </c>
      <c r="S359" s="47">
        <f t="shared" si="25"/>
        <v>3.540000000000021E-4</v>
      </c>
      <c r="T359" s="52" t="str">
        <f t="shared" ca="1" si="26"/>
        <v/>
      </c>
    </row>
    <row r="360" spans="2:20" ht="30" customHeight="1" x14ac:dyDescent="0.25">
      <c r="B360" s="52" t="str">
        <f t="shared" ca="1" si="27"/>
        <v/>
      </c>
      <c r="C360" s="88"/>
      <c r="D360" s="88" t="str">
        <f>IF(C360="","",VLOOKUP(C360,CAD_FUNC!$C$6:$E$106,2,FALSE))</f>
        <v/>
      </c>
      <c r="E360" s="88" t="str">
        <f>IF(C360="","",VLOOKUP(C360,CAD_FUNC!$C$6:$E$106,3,FALSE))</f>
        <v/>
      </c>
      <c r="F360" s="88"/>
      <c r="G360" s="88" t="str">
        <f>IF(F360="","",VLOOKUP(F360,PCMSO!$C$6:$F$607,4,FALSE))</f>
        <v/>
      </c>
      <c r="H360" s="87"/>
      <c r="I360" s="87"/>
      <c r="J360" s="87"/>
      <c r="K360" s="57" t="str">
        <f t="shared" si="23"/>
        <v/>
      </c>
      <c r="L360" s="58" t="str">
        <f t="shared" ca="1" si="24"/>
        <v/>
      </c>
      <c r="M360" s="47" t="str">
        <f>IF(H360="","",VLOOKUP(MONTH(H360),'C-A'!$K$6:$L$17,2,FALSE))</f>
        <v/>
      </c>
      <c r="S360" s="47">
        <f t="shared" si="25"/>
        <v>3.5500000000000212E-4</v>
      </c>
      <c r="T360" s="52" t="str">
        <f t="shared" ca="1" si="26"/>
        <v/>
      </c>
    </row>
    <row r="361" spans="2:20" ht="30" customHeight="1" x14ac:dyDescent="0.25">
      <c r="B361" s="52" t="str">
        <f t="shared" ca="1" si="27"/>
        <v/>
      </c>
      <c r="C361" s="88"/>
      <c r="D361" s="88" t="str">
        <f>IF(C361="","",VLOOKUP(C361,CAD_FUNC!$C$6:$E$106,2,FALSE))</f>
        <v/>
      </c>
      <c r="E361" s="88" t="str">
        <f>IF(C361="","",VLOOKUP(C361,CAD_FUNC!$C$6:$E$106,3,FALSE))</f>
        <v/>
      </c>
      <c r="F361" s="88"/>
      <c r="G361" s="88" t="str">
        <f>IF(F361="","",VLOOKUP(F361,PCMSO!$C$6:$F$607,4,FALSE))</f>
        <v/>
      </c>
      <c r="H361" s="87"/>
      <c r="I361" s="87"/>
      <c r="J361" s="87"/>
      <c r="K361" s="57" t="str">
        <f t="shared" si="23"/>
        <v/>
      </c>
      <c r="L361" s="58" t="str">
        <f t="shared" ca="1" si="24"/>
        <v/>
      </c>
      <c r="M361" s="47" t="str">
        <f>IF(H361="","",VLOOKUP(MONTH(H361),'C-A'!$K$6:$L$17,2,FALSE))</f>
        <v/>
      </c>
      <c r="S361" s="47">
        <f t="shared" si="25"/>
        <v>3.5600000000000215E-4</v>
      </c>
      <c r="T361" s="52" t="str">
        <f t="shared" ca="1" si="26"/>
        <v/>
      </c>
    </row>
    <row r="362" spans="2:20" ht="30" customHeight="1" x14ac:dyDescent="0.25">
      <c r="B362" s="52" t="str">
        <f t="shared" ca="1" si="27"/>
        <v/>
      </c>
      <c r="C362" s="88"/>
      <c r="D362" s="88" t="str">
        <f>IF(C362="","",VLOOKUP(C362,CAD_FUNC!$C$6:$E$106,2,FALSE))</f>
        <v/>
      </c>
      <c r="E362" s="88" t="str">
        <f>IF(C362="","",VLOOKUP(C362,CAD_FUNC!$C$6:$E$106,3,FALSE))</f>
        <v/>
      </c>
      <c r="F362" s="88"/>
      <c r="G362" s="88" t="str">
        <f>IF(F362="","",VLOOKUP(F362,PCMSO!$C$6:$F$607,4,FALSE))</f>
        <v/>
      </c>
      <c r="H362" s="87"/>
      <c r="I362" s="87"/>
      <c r="J362" s="87"/>
      <c r="K362" s="57" t="str">
        <f t="shared" si="23"/>
        <v/>
      </c>
      <c r="L362" s="58" t="str">
        <f t="shared" ca="1" si="24"/>
        <v/>
      </c>
      <c r="M362" s="47" t="str">
        <f>IF(H362="","",VLOOKUP(MONTH(H362),'C-A'!$K$6:$L$17,2,FALSE))</f>
        <v/>
      </c>
      <c r="S362" s="47">
        <f t="shared" si="25"/>
        <v>3.5700000000000217E-4</v>
      </c>
      <c r="T362" s="52" t="str">
        <f t="shared" ca="1" si="26"/>
        <v/>
      </c>
    </row>
    <row r="363" spans="2:20" ht="30" customHeight="1" x14ac:dyDescent="0.25">
      <c r="B363" s="52" t="str">
        <f t="shared" ca="1" si="27"/>
        <v/>
      </c>
      <c r="C363" s="88"/>
      <c r="D363" s="88" t="str">
        <f>IF(C363="","",VLOOKUP(C363,CAD_FUNC!$C$6:$E$106,2,FALSE))</f>
        <v/>
      </c>
      <c r="E363" s="88" t="str">
        <f>IF(C363="","",VLOOKUP(C363,CAD_FUNC!$C$6:$E$106,3,FALSE))</f>
        <v/>
      </c>
      <c r="F363" s="88"/>
      <c r="G363" s="88" t="str">
        <f>IF(F363="","",VLOOKUP(F363,PCMSO!$C$6:$F$607,4,FALSE))</f>
        <v/>
      </c>
      <c r="H363" s="87"/>
      <c r="I363" s="87"/>
      <c r="J363" s="87"/>
      <c r="K363" s="57" t="str">
        <f t="shared" si="23"/>
        <v/>
      </c>
      <c r="L363" s="58" t="str">
        <f t="shared" ca="1" si="24"/>
        <v/>
      </c>
      <c r="M363" s="47" t="str">
        <f>IF(H363="","",VLOOKUP(MONTH(H363),'C-A'!$K$6:$L$17,2,FALSE))</f>
        <v/>
      </c>
      <c r="S363" s="47">
        <f t="shared" si="25"/>
        <v>3.580000000000022E-4</v>
      </c>
      <c r="T363" s="52" t="str">
        <f t="shared" ca="1" si="26"/>
        <v/>
      </c>
    </row>
    <row r="364" spans="2:20" ht="30" customHeight="1" x14ac:dyDescent="0.25">
      <c r="B364" s="52" t="str">
        <f t="shared" ca="1" si="27"/>
        <v/>
      </c>
      <c r="C364" s="88"/>
      <c r="D364" s="88" t="str">
        <f>IF(C364="","",VLOOKUP(C364,CAD_FUNC!$C$6:$E$106,2,FALSE))</f>
        <v/>
      </c>
      <c r="E364" s="88" t="str">
        <f>IF(C364="","",VLOOKUP(C364,CAD_FUNC!$C$6:$E$106,3,FALSE))</f>
        <v/>
      </c>
      <c r="F364" s="88"/>
      <c r="G364" s="88" t="str">
        <f>IF(F364="","",VLOOKUP(F364,PCMSO!$C$6:$F$607,4,FALSE))</f>
        <v/>
      </c>
      <c r="H364" s="87"/>
      <c r="I364" s="87"/>
      <c r="J364" s="87"/>
      <c r="K364" s="57" t="str">
        <f t="shared" si="23"/>
        <v/>
      </c>
      <c r="L364" s="58" t="str">
        <f t="shared" ca="1" si="24"/>
        <v/>
      </c>
      <c r="M364" s="47" t="str">
        <f>IF(H364="","",VLOOKUP(MONTH(H364),'C-A'!$K$6:$L$17,2,FALSE))</f>
        <v/>
      </c>
      <c r="S364" s="47">
        <f t="shared" si="25"/>
        <v>3.5900000000000222E-4</v>
      </c>
      <c r="T364" s="52" t="str">
        <f t="shared" ca="1" si="26"/>
        <v/>
      </c>
    </row>
    <row r="365" spans="2:20" ht="30" customHeight="1" x14ac:dyDescent="0.25">
      <c r="B365" s="52" t="str">
        <f t="shared" ca="1" si="27"/>
        <v/>
      </c>
      <c r="C365" s="88"/>
      <c r="D365" s="88" t="str">
        <f>IF(C365="","",VLOOKUP(C365,CAD_FUNC!$C$6:$E$106,2,FALSE))</f>
        <v/>
      </c>
      <c r="E365" s="88" t="str">
        <f>IF(C365="","",VLOOKUP(C365,CAD_FUNC!$C$6:$E$106,3,FALSE))</f>
        <v/>
      </c>
      <c r="F365" s="88"/>
      <c r="G365" s="88" t="str">
        <f>IF(F365="","",VLOOKUP(F365,PCMSO!$C$6:$F$607,4,FALSE))</f>
        <v/>
      </c>
      <c r="H365" s="87"/>
      <c r="I365" s="87"/>
      <c r="J365" s="87"/>
      <c r="K365" s="57" t="str">
        <f t="shared" si="23"/>
        <v/>
      </c>
      <c r="L365" s="58" t="str">
        <f t="shared" ca="1" si="24"/>
        <v/>
      </c>
      <c r="M365" s="47" t="str">
        <f>IF(H365="","",VLOOKUP(MONTH(H365),'C-A'!$K$6:$L$17,2,FALSE))</f>
        <v/>
      </c>
      <c r="S365" s="47">
        <f t="shared" si="25"/>
        <v>3.6000000000000225E-4</v>
      </c>
      <c r="T365" s="52" t="str">
        <f t="shared" ca="1" si="26"/>
        <v/>
      </c>
    </row>
    <row r="366" spans="2:20" ht="30" customHeight="1" x14ac:dyDescent="0.25">
      <c r="B366" s="52" t="str">
        <f t="shared" ca="1" si="27"/>
        <v/>
      </c>
      <c r="C366" s="88"/>
      <c r="D366" s="88" t="str">
        <f>IF(C366="","",VLOOKUP(C366,CAD_FUNC!$C$6:$E$106,2,FALSE))</f>
        <v/>
      </c>
      <c r="E366" s="88" t="str">
        <f>IF(C366="","",VLOOKUP(C366,CAD_FUNC!$C$6:$E$106,3,FALSE))</f>
        <v/>
      </c>
      <c r="F366" s="88"/>
      <c r="G366" s="88" t="str">
        <f>IF(F366="","",VLOOKUP(F366,PCMSO!$C$6:$F$607,4,FALSE))</f>
        <v/>
      </c>
      <c r="H366" s="87"/>
      <c r="I366" s="87"/>
      <c r="J366" s="87"/>
      <c r="K366" s="57" t="str">
        <f t="shared" si="23"/>
        <v/>
      </c>
      <c r="L366" s="58" t="str">
        <f t="shared" ca="1" si="24"/>
        <v/>
      </c>
      <c r="M366" s="47" t="str">
        <f>IF(H366="","",VLOOKUP(MONTH(H366),'C-A'!$K$6:$L$17,2,FALSE))</f>
        <v/>
      </c>
      <c r="S366" s="47">
        <f t="shared" si="25"/>
        <v>3.6100000000000227E-4</v>
      </c>
      <c r="T366" s="52" t="str">
        <f t="shared" ca="1" si="26"/>
        <v/>
      </c>
    </row>
    <row r="367" spans="2:20" ht="30" customHeight="1" x14ac:dyDescent="0.25">
      <c r="B367" s="52" t="str">
        <f t="shared" ca="1" si="27"/>
        <v/>
      </c>
      <c r="C367" s="88"/>
      <c r="D367" s="88" t="str">
        <f>IF(C367="","",VLOOKUP(C367,CAD_FUNC!$C$6:$E$106,2,FALSE))</f>
        <v/>
      </c>
      <c r="E367" s="88" t="str">
        <f>IF(C367="","",VLOOKUP(C367,CAD_FUNC!$C$6:$E$106,3,FALSE))</f>
        <v/>
      </c>
      <c r="F367" s="88"/>
      <c r="G367" s="88" t="str">
        <f>IF(F367="","",VLOOKUP(F367,PCMSO!$C$6:$F$607,4,FALSE))</f>
        <v/>
      </c>
      <c r="H367" s="87"/>
      <c r="I367" s="87"/>
      <c r="J367" s="87"/>
      <c r="K367" s="57" t="str">
        <f t="shared" si="23"/>
        <v/>
      </c>
      <c r="L367" s="58" t="str">
        <f t="shared" ca="1" si="24"/>
        <v/>
      </c>
      <c r="M367" s="47" t="str">
        <f>IF(H367="","",VLOOKUP(MONTH(H367),'C-A'!$K$6:$L$17,2,FALSE))</f>
        <v/>
      </c>
      <c r="S367" s="47">
        <f t="shared" si="25"/>
        <v>3.6200000000000229E-4</v>
      </c>
      <c r="T367" s="52" t="str">
        <f t="shared" ca="1" si="26"/>
        <v/>
      </c>
    </row>
    <row r="368" spans="2:20" ht="30" customHeight="1" x14ac:dyDescent="0.25">
      <c r="B368" s="52" t="str">
        <f t="shared" ca="1" si="27"/>
        <v/>
      </c>
      <c r="C368" s="88"/>
      <c r="D368" s="88" t="str">
        <f>IF(C368="","",VLOOKUP(C368,CAD_FUNC!$C$6:$E$106,2,FALSE))</f>
        <v/>
      </c>
      <c r="E368" s="88" t="str">
        <f>IF(C368="","",VLOOKUP(C368,CAD_FUNC!$C$6:$E$106,3,FALSE))</f>
        <v/>
      </c>
      <c r="F368" s="88"/>
      <c r="G368" s="88" t="str">
        <f>IF(F368="","",VLOOKUP(F368,PCMSO!$C$6:$F$607,4,FALSE))</f>
        <v/>
      </c>
      <c r="H368" s="87"/>
      <c r="I368" s="87"/>
      <c r="J368" s="87"/>
      <c r="K368" s="57" t="str">
        <f t="shared" si="23"/>
        <v/>
      </c>
      <c r="L368" s="58" t="str">
        <f t="shared" ca="1" si="24"/>
        <v/>
      </c>
      <c r="M368" s="47" t="str">
        <f>IF(H368="","",VLOOKUP(MONTH(H368),'C-A'!$K$6:$L$17,2,FALSE))</f>
        <v/>
      </c>
      <c r="S368" s="47">
        <f t="shared" si="25"/>
        <v>3.6300000000000232E-4</v>
      </c>
      <c r="T368" s="52" t="str">
        <f t="shared" ca="1" si="26"/>
        <v/>
      </c>
    </row>
    <row r="369" spans="2:20" ht="30" customHeight="1" x14ac:dyDescent="0.25">
      <c r="B369" s="52" t="str">
        <f t="shared" ca="1" si="27"/>
        <v/>
      </c>
      <c r="C369" s="88"/>
      <c r="D369" s="88" t="str">
        <f>IF(C369="","",VLOOKUP(C369,CAD_FUNC!$C$6:$E$106,2,FALSE))</f>
        <v/>
      </c>
      <c r="E369" s="88" t="str">
        <f>IF(C369="","",VLOOKUP(C369,CAD_FUNC!$C$6:$E$106,3,FALSE))</f>
        <v/>
      </c>
      <c r="F369" s="88"/>
      <c r="G369" s="88" t="str">
        <f>IF(F369="","",VLOOKUP(F369,PCMSO!$C$6:$F$607,4,FALSE))</f>
        <v/>
      </c>
      <c r="H369" s="87"/>
      <c r="I369" s="87"/>
      <c r="J369" s="87"/>
      <c r="K369" s="57" t="str">
        <f t="shared" si="23"/>
        <v/>
      </c>
      <c r="L369" s="58" t="str">
        <f t="shared" ca="1" si="24"/>
        <v/>
      </c>
      <c r="M369" s="47" t="str">
        <f>IF(H369="","",VLOOKUP(MONTH(H369),'C-A'!$K$6:$L$17,2,FALSE))</f>
        <v/>
      </c>
      <c r="S369" s="47">
        <f t="shared" si="25"/>
        <v>3.6400000000000234E-4</v>
      </c>
      <c r="T369" s="52" t="str">
        <f t="shared" ca="1" si="26"/>
        <v/>
      </c>
    </row>
    <row r="370" spans="2:20" ht="30" customHeight="1" x14ac:dyDescent="0.25">
      <c r="B370" s="52" t="str">
        <f t="shared" ca="1" si="27"/>
        <v/>
      </c>
      <c r="C370" s="88"/>
      <c r="D370" s="88" t="str">
        <f>IF(C370="","",VLOOKUP(C370,CAD_FUNC!$C$6:$E$106,2,FALSE))</f>
        <v/>
      </c>
      <c r="E370" s="88" t="str">
        <f>IF(C370="","",VLOOKUP(C370,CAD_FUNC!$C$6:$E$106,3,FALSE))</f>
        <v/>
      </c>
      <c r="F370" s="88"/>
      <c r="G370" s="88" t="str">
        <f>IF(F370="","",VLOOKUP(F370,PCMSO!$C$6:$F$607,4,FALSE))</f>
        <v/>
      </c>
      <c r="H370" s="87"/>
      <c r="I370" s="87"/>
      <c r="J370" s="87"/>
      <c r="K370" s="57" t="str">
        <f t="shared" si="23"/>
        <v/>
      </c>
      <c r="L370" s="58" t="str">
        <f t="shared" ca="1" si="24"/>
        <v/>
      </c>
      <c r="M370" s="47" t="str">
        <f>IF(H370="","",VLOOKUP(MONTH(H370),'C-A'!$K$6:$L$17,2,FALSE))</f>
        <v/>
      </c>
      <c r="S370" s="47">
        <f t="shared" si="25"/>
        <v>3.6500000000000237E-4</v>
      </c>
      <c r="T370" s="52" t="str">
        <f t="shared" ca="1" si="26"/>
        <v/>
      </c>
    </row>
    <row r="371" spans="2:20" ht="30" customHeight="1" x14ac:dyDescent="0.25">
      <c r="B371" s="52" t="str">
        <f t="shared" ca="1" si="27"/>
        <v/>
      </c>
      <c r="C371" s="88"/>
      <c r="D371" s="88" t="str">
        <f>IF(C371="","",VLOOKUP(C371,CAD_FUNC!$C$6:$E$106,2,FALSE))</f>
        <v/>
      </c>
      <c r="E371" s="88" t="str">
        <f>IF(C371="","",VLOOKUP(C371,CAD_FUNC!$C$6:$E$106,3,FALSE))</f>
        <v/>
      </c>
      <c r="F371" s="88"/>
      <c r="G371" s="88" t="str">
        <f>IF(F371="","",VLOOKUP(F371,PCMSO!$C$6:$F$607,4,FALSE))</f>
        <v/>
      </c>
      <c r="H371" s="87"/>
      <c r="I371" s="87"/>
      <c r="J371" s="87"/>
      <c r="K371" s="57" t="str">
        <f t="shared" si="23"/>
        <v/>
      </c>
      <c r="L371" s="58" t="str">
        <f t="shared" ca="1" si="24"/>
        <v/>
      </c>
      <c r="M371" s="47" t="str">
        <f>IF(H371="","",VLOOKUP(MONTH(H371),'C-A'!$K$6:$L$17,2,FALSE))</f>
        <v/>
      </c>
      <c r="S371" s="47">
        <f t="shared" si="25"/>
        <v>3.6600000000000239E-4</v>
      </c>
      <c r="T371" s="52" t="str">
        <f t="shared" ca="1" si="26"/>
        <v/>
      </c>
    </row>
    <row r="372" spans="2:20" ht="30" customHeight="1" x14ac:dyDescent="0.25">
      <c r="B372" s="52" t="str">
        <f t="shared" ca="1" si="27"/>
        <v/>
      </c>
      <c r="C372" s="88"/>
      <c r="D372" s="88" t="str">
        <f>IF(C372="","",VLOOKUP(C372,CAD_FUNC!$C$6:$E$106,2,FALSE))</f>
        <v/>
      </c>
      <c r="E372" s="88" t="str">
        <f>IF(C372="","",VLOOKUP(C372,CAD_FUNC!$C$6:$E$106,3,FALSE))</f>
        <v/>
      </c>
      <c r="F372" s="88"/>
      <c r="G372" s="88" t="str">
        <f>IF(F372="","",VLOOKUP(F372,PCMSO!$C$6:$F$607,4,FALSE))</f>
        <v/>
      </c>
      <c r="H372" s="87"/>
      <c r="I372" s="87"/>
      <c r="J372" s="87"/>
      <c r="K372" s="57" t="str">
        <f t="shared" si="23"/>
        <v/>
      </c>
      <c r="L372" s="58" t="str">
        <f t="shared" ca="1" si="24"/>
        <v/>
      </c>
      <c r="M372" s="47" t="str">
        <f>IF(H372="","",VLOOKUP(MONTH(H372),'C-A'!$K$6:$L$17,2,FALSE))</f>
        <v/>
      </c>
      <c r="S372" s="47">
        <f t="shared" si="25"/>
        <v>3.6700000000000242E-4</v>
      </c>
      <c r="T372" s="52" t="str">
        <f t="shared" ca="1" si="26"/>
        <v/>
      </c>
    </row>
    <row r="373" spans="2:20" ht="30" customHeight="1" x14ac:dyDescent="0.25">
      <c r="B373" s="52" t="str">
        <f t="shared" ca="1" si="27"/>
        <v/>
      </c>
      <c r="C373" s="88"/>
      <c r="D373" s="88" t="str">
        <f>IF(C373="","",VLOOKUP(C373,CAD_FUNC!$C$6:$E$106,2,FALSE))</f>
        <v/>
      </c>
      <c r="E373" s="88" t="str">
        <f>IF(C373="","",VLOOKUP(C373,CAD_FUNC!$C$6:$E$106,3,FALSE))</f>
        <v/>
      </c>
      <c r="F373" s="88"/>
      <c r="G373" s="88" t="str">
        <f>IF(F373="","",VLOOKUP(F373,PCMSO!$C$6:$F$607,4,FALSE))</f>
        <v/>
      </c>
      <c r="H373" s="87"/>
      <c r="I373" s="87"/>
      <c r="J373" s="87"/>
      <c r="K373" s="57" t="str">
        <f t="shared" si="23"/>
        <v/>
      </c>
      <c r="L373" s="58" t="str">
        <f t="shared" ca="1" si="24"/>
        <v/>
      </c>
      <c r="M373" s="47" t="str">
        <f>IF(H373="","",VLOOKUP(MONTH(H373),'C-A'!$K$6:$L$17,2,FALSE))</f>
        <v/>
      </c>
      <c r="S373" s="47">
        <f t="shared" si="25"/>
        <v>3.6800000000000244E-4</v>
      </c>
      <c r="T373" s="52" t="str">
        <f t="shared" ca="1" si="26"/>
        <v/>
      </c>
    </row>
    <row r="374" spans="2:20" ht="30" customHeight="1" x14ac:dyDescent="0.25">
      <c r="B374" s="52" t="str">
        <f t="shared" ca="1" si="27"/>
        <v/>
      </c>
      <c r="C374" s="88"/>
      <c r="D374" s="88" t="str">
        <f>IF(C374="","",VLOOKUP(C374,CAD_FUNC!$C$6:$E$106,2,FALSE))</f>
        <v/>
      </c>
      <c r="E374" s="88" t="str">
        <f>IF(C374="","",VLOOKUP(C374,CAD_FUNC!$C$6:$E$106,3,FALSE))</f>
        <v/>
      </c>
      <c r="F374" s="88"/>
      <c r="G374" s="88" t="str">
        <f>IF(F374="","",VLOOKUP(F374,PCMSO!$C$6:$F$607,4,FALSE))</f>
        <v/>
      </c>
      <c r="H374" s="87"/>
      <c r="I374" s="87"/>
      <c r="J374" s="87"/>
      <c r="K374" s="57" t="str">
        <f t="shared" si="23"/>
        <v/>
      </c>
      <c r="L374" s="58" t="str">
        <f t="shared" ca="1" si="24"/>
        <v/>
      </c>
      <c r="M374" s="47" t="str">
        <f>IF(H374="","",VLOOKUP(MONTH(H374),'C-A'!$K$6:$L$17,2,FALSE))</f>
        <v/>
      </c>
      <c r="S374" s="47">
        <f t="shared" si="25"/>
        <v>3.6900000000000246E-4</v>
      </c>
      <c r="T374" s="52" t="str">
        <f t="shared" ca="1" si="26"/>
        <v/>
      </c>
    </row>
    <row r="375" spans="2:20" ht="30" customHeight="1" x14ac:dyDescent="0.25">
      <c r="B375" s="52" t="str">
        <f t="shared" ca="1" si="27"/>
        <v/>
      </c>
      <c r="C375" s="88"/>
      <c r="D375" s="88" t="str">
        <f>IF(C375="","",VLOOKUP(C375,CAD_FUNC!$C$6:$E$106,2,FALSE))</f>
        <v/>
      </c>
      <c r="E375" s="88" t="str">
        <f>IF(C375="","",VLOOKUP(C375,CAD_FUNC!$C$6:$E$106,3,FALSE))</f>
        <v/>
      </c>
      <c r="F375" s="88"/>
      <c r="G375" s="88" t="str">
        <f>IF(F375="","",VLOOKUP(F375,PCMSO!$C$6:$F$607,4,FALSE))</f>
        <v/>
      </c>
      <c r="H375" s="87"/>
      <c r="I375" s="87"/>
      <c r="J375" s="87"/>
      <c r="K375" s="57" t="str">
        <f t="shared" si="23"/>
        <v/>
      </c>
      <c r="L375" s="58" t="str">
        <f t="shared" ca="1" si="24"/>
        <v/>
      </c>
      <c r="M375" s="47" t="str">
        <f>IF(H375="","",VLOOKUP(MONTH(H375),'C-A'!$K$6:$L$17,2,FALSE))</f>
        <v/>
      </c>
      <c r="S375" s="47">
        <f t="shared" si="25"/>
        <v>3.7000000000000249E-4</v>
      </c>
      <c r="T375" s="52" t="str">
        <f t="shared" ca="1" si="26"/>
        <v/>
      </c>
    </row>
    <row r="376" spans="2:20" ht="30" customHeight="1" x14ac:dyDescent="0.25">
      <c r="B376" s="52" t="str">
        <f t="shared" ca="1" si="27"/>
        <v/>
      </c>
      <c r="C376" s="88"/>
      <c r="D376" s="88" t="str">
        <f>IF(C376="","",VLOOKUP(C376,CAD_FUNC!$C$6:$E$106,2,FALSE))</f>
        <v/>
      </c>
      <c r="E376" s="88" t="str">
        <f>IF(C376="","",VLOOKUP(C376,CAD_FUNC!$C$6:$E$106,3,FALSE))</f>
        <v/>
      </c>
      <c r="F376" s="88"/>
      <c r="G376" s="88" t="str">
        <f>IF(F376="","",VLOOKUP(F376,PCMSO!$C$6:$F$607,4,FALSE))</f>
        <v/>
      </c>
      <c r="H376" s="87"/>
      <c r="I376" s="87"/>
      <c r="J376" s="87"/>
      <c r="K376" s="57" t="str">
        <f t="shared" si="23"/>
        <v/>
      </c>
      <c r="L376" s="58" t="str">
        <f t="shared" ca="1" si="24"/>
        <v/>
      </c>
      <c r="M376" s="47" t="str">
        <f>IF(H376="","",VLOOKUP(MONTH(H376),'C-A'!$K$6:$L$17,2,FALSE))</f>
        <v/>
      </c>
      <c r="S376" s="47">
        <f t="shared" si="25"/>
        <v>3.7100000000000251E-4</v>
      </c>
      <c r="T376" s="52" t="str">
        <f t="shared" ca="1" si="26"/>
        <v/>
      </c>
    </row>
    <row r="377" spans="2:20" ht="30" customHeight="1" x14ac:dyDescent="0.25">
      <c r="B377" s="52" t="str">
        <f t="shared" ca="1" si="27"/>
        <v/>
      </c>
      <c r="C377" s="88"/>
      <c r="D377" s="88" t="str">
        <f>IF(C377="","",VLOOKUP(C377,CAD_FUNC!$C$6:$E$106,2,FALSE))</f>
        <v/>
      </c>
      <c r="E377" s="88" t="str">
        <f>IF(C377="","",VLOOKUP(C377,CAD_FUNC!$C$6:$E$106,3,FALSE))</f>
        <v/>
      </c>
      <c r="F377" s="88"/>
      <c r="G377" s="88" t="str">
        <f>IF(F377="","",VLOOKUP(F377,PCMSO!$C$6:$F$607,4,FALSE))</f>
        <v/>
      </c>
      <c r="H377" s="87"/>
      <c r="I377" s="87"/>
      <c r="J377" s="87"/>
      <c r="K377" s="57" t="str">
        <f t="shared" si="23"/>
        <v/>
      </c>
      <c r="L377" s="58" t="str">
        <f t="shared" ca="1" si="24"/>
        <v/>
      </c>
      <c r="M377" s="47" t="str">
        <f>IF(H377="","",VLOOKUP(MONTH(H377),'C-A'!$K$6:$L$17,2,FALSE))</f>
        <v/>
      </c>
      <c r="S377" s="47">
        <f t="shared" si="25"/>
        <v>3.7200000000000254E-4</v>
      </c>
      <c r="T377" s="52" t="str">
        <f t="shared" ca="1" si="26"/>
        <v/>
      </c>
    </row>
    <row r="378" spans="2:20" ht="30" customHeight="1" x14ac:dyDescent="0.25">
      <c r="B378" s="52" t="str">
        <f t="shared" ca="1" si="27"/>
        <v/>
      </c>
      <c r="C378" s="88"/>
      <c r="D378" s="88" t="str">
        <f>IF(C378="","",VLOOKUP(C378,CAD_FUNC!$C$6:$E$106,2,FALSE))</f>
        <v/>
      </c>
      <c r="E378" s="88" t="str">
        <f>IF(C378="","",VLOOKUP(C378,CAD_FUNC!$C$6:$E$106,3,FALSE))</f>
        <v/>
      </c>
      <c r="F378" s="88"/>
      <c r="G378" s="88" t="str">
        <f>IF(F378="","",VLOOKUP(F378,PCMSO!$C$6:$F$607,4,FALSE))</f>
        <v/>
      </c>
      <c r="H378" s="87"/>
      <c r="I378" s="87"/>
      <c r="J378" s="87"/>
      <c r="K378" s="57" t="str">
        <f t="shared" si="23"/>
        <v/>
      </c>
      <c r="L378" s="58" t="str">
        <f t="shared" ca="1" si="24"/>
        <v/>
      </c>
      <c r="M378" s="47" t="str">
        <f>IF(H378="","",VLOOKUP(MONTH(H378),'C-A'!$K$6:$L$17,2,FALSE))</f>
        <v/>
      </c>
      <c r="S378" s="47">
        <f t="shared" si="25"/>
        <v>3.7300000000000256E-4</v>
      </c>
      <c r="T378" s="52" t="str">
        <f t="shared" ca="1" si="26"/>
        <v/>
      </c>
    </row>
    <row r="379" spans="2:20" ht="30" customHeight="1" x14ac:dyDescent="0.25">
      <c r="B379" s="52" t="str">
        <f t="shared" ca="1" si="27"/>
        <v/>
      </c>
      <c r="C379" s="88"/>
      <c r="D379" s="88" t="str">
        <f>IF(C379="","",VLOOKUP(C379,CAD_FUNC!$C$6:$E$106,2,FALSE))</f>
        <v/>
      </c>
      <c r="E379" s="88" t="str">
        <f>IF(C379="","",VLOOKUP(C379,CAD_FUNC!$C$6:$E$106,3,FALSE))</f>
        <v/>
      </c>
      <c r="F379" s="88"/>
      <c r="G379" s="88" t="str">
        <f>IF(F379="","",VLOOKUP(F379,PCMSO!$C$6:$F$607,4,FALSE))</f>
        <v/>
      </c>
      <c r="H379" s="87"/>
      <c r="I379" s="87"/>
      <c r="J379" s="87"/>
      <c r="K379" s="57" t="str">
        <f t="shared" si="23"/>
        <v/>
      </c>
      <c r="L379" s="58" t="str">
        <f t="shared" ca="1" si="24"/>
        <v/>
      </c>
      <c r="M379" s="47" t="str">
        <f>IF(H379="","",VLOOKUP(MONTH(H379),'C-A'!$K$6:$L$17,2,FALSE))</f>
        <v/>
      </c>
      <c r="S379" s="47">
        <f t="shared" si="25"/>
        <v>3.7400000000000259E-4</v>
      </c>
      <c r="T379" s="52" t="str">
        <f t="shared" ca="1" si="26"/>
        <v/>
      </c>
    </row>
    <row r="380" spans="2:20" ht="30" customHeight="1" x14ac:dyDescent="0.25">
      <c r="B380" s="52" t="str">
        <f t="shared" ca="1" si="27"/>
        <v/>
      </c>
      <c r="C380" s="88"/>
      <c r="D380" s="88" t="str">
        <f>IF(C380="","",VLOOKUP(C380,CAD_FUNC!$C$6:$E$106,2,FALSE))</f>
        <v/>
      </c>
      <c r="E380" s="88" t="str">
        <f>IF(C380="","",VLOOKUP(C380,CAD_FUNC!$C$6:$E$106,3,FALSE))</f>
        <v/>
      </c>
      <c r="F380" s="88"/>
      <c r="G380" s="88" t="str">
        <f>IF(F380="","",VLOOKUP(F380,PCMSO!$C$6:$F$607,4,FALSE))</f>
        <v/>
      </c>
      <c r="H380" s="87"/>
      <c r="I380" s="87"/>
      <c r="J380" s="87"/>
      <c r="K380" s="57" t="str">
        <f t="shared" si="23"/>
        <v/>
      </c>
      <c r="L380" s="58" t="str">
        <f t="shared" ca="1" si="24"/>
        <v/>
      </c>
      <c r="M380" s="47" t="str">
        <f>IF(H380="","",VLOOKUP(MONTH(H380),'C-A'!$K$6:$L$17,2,FALSE))</f>
        <v/>
      </c>
      <c r="S380" s="47">
        <f t="shared" si="25"/>
        <v>3.7500000000000261E-4</v>
      </c>
      <c r="T380" s="52" t="str">
        <f t="shared" ca="1" si="26"/>
        <v/>
      </c>
    </row>
    <row r="381" spans="2:20" ht="30" customHeight="1" x14ac:dyDescent="0.25">
      <c r="B381" s="52" t="str">
        <f t="shared" ca="1" si="27"/>
        <v/>
      </c>
      <c r="C381" s="88"/>
      <c r="D381" s="88" t="str">
        <f>IF(C381="","",VLOOKUP(C381,CAD_FUNC!$C$6:$E$106,2,FALSE))</f>
        <v/>
      </c>
      <c r="E381" s="88" t="str">
        <f>IF(C381="","",VLOOKUP(C381,CAD_FUNC!$C$6:$E$106,3,FALSE))</f>
        <v/>
      </c>
      <c r="F381" s="88"/>
      <c r="G381" s="88" t="str">
        <f>IF(F381="","",VLOOKUP(F381,PCMSO!$C$6:$F$607,4,FALSE))</f>
        <v/>
      </c>
      <c r="H381" s="87"/>
      <c r="I381" s="87"/>
      <c r="J381" s="87"/>
      <c r="K381" s="57" t="str">
        <f t="shared" si="23"/>
        <v/>
      </c>
      <c r="L381" s="58" t="str">
        <f t="shared" ca="1" si="24"/>
        <v/>
      </c>
      <c r="M381" s="47" t="str">
        <f>IF(H381="","",VLOOKUP(MONTH(H381),'C-A'!$K$6:$L$17,2,FALSE))</f>
        <v/>
      </c>
      <c r="S381" s="47">
        <f t="shared" si="25"/>
        <v>3.7600000000000263E-4</v>
      </c>
      <c r="T381" s="52" t="str">
        <f t="shared" ca="1" si="26"/>
        <v/>
      </c>
    </row>
    <row r="382" spans="2:20" ht="30" customHeight="1" x14ac:dyDescent="0.25">
      <c r="B382" s="52" t="str">
        <f t="shared" ca="1" si="27"/>
        <v/>
      </c>
      <c r="C382" s="88"/>
      <c r="D382" s="88" t="str">
        <f>IF(C382="","",VLOOKUP(C382,CAD_FUNC!$C$6:$E$106,2,FALSE))</f>
        <v/>
      </c>
      <c r="E382" s="88" t="str">
        <f>IF(C382="","",VLOOKUP(C382,CAD_FUNC!$C$6:$E$106,3,FALSE))</f>
        <v/>
      </c>
      <c r="F382" s="88"/>
      <c r="G382" s="88" t="str">
        <f>IF(F382="","",VLOOKUP(F382,PCMSO!$C$6:$F$607,4,FALSE))</f>
        <v/>
      </c>
      <c r="H382" s="87"/>
      <c r="I382" s="87"/>
      <c r="J382" s="87"/>
      <c r="K382" s="57" t="str">
        <f t="shared" si="23"/>
        <v/>
      </c>
      <c r="L382" s="58" t="str">
        <f t="shared" ca="1" si="24"/>
        <v/>
      </c>
      <c r="M382" s="47" t="str">
        <f>IF(H382="","",VLOOKUP(MONTH(H382),'C-A'!$K$6:$L$17,2,FALSE))</f>
        <v/>
      </c>
      <c r="S382" s="47">
        <f t="shared" si="25"/>
        <v>3.7700000000000266E-4</v>
      </c>
      <c r="T382" s="52" t="str">
        <f t="shared" ca="1" si="26"/>
        <v/>
      </c>
    </row>
    <row r="383" spans="2:20" ht="30" customHeight="1" x14ac:dyDescent="0.25">
      <c r="B383" s="52" t="str">
        <f t="shared" ca="1" si="27"/>
        <v/>
      </c>
      <c r="C383" s="88"/>
      <c r="D383" s="88" t="str">
        <f>IF(C383="","",VLOOKUP(C383,CAD_FUNC!$C$6:$E$106,2,FALSE))</f>
        <v/>
      </c>
      <c r="E383" s="88" t="str">
        <f>IF(C383="","",VLOOKUP(C383,CAD_FUNC!$C$6:$E$106,3,FALSE))</f>
        <v/>
      </c>
      <c r="F383" s="88"/>
      <c r="G383" s="88" t="str">
        <f>IF(F383="","",VLOOKUP(F383,PCMSO!$C$6:$F$607,4,FALSE))</f>
        <v/>
      </c>
      <c r="H383" s="87"/>
      <c r="I383" s="87"/>
      <c r="J383" s="87"/>
      <c r="K383" s="57" t="str">
        <f t="shared" si="23"/>
        <v/>
      </c>
      <c r="L383" s="58" t="str">
        <f t="shared" ca="1" si="24"/>
        <v/>
      </c>
      <c r="M383" s="47" t="str">
        <f>IF(H383="","",VLOOKUP(MONTH(H383),'C-A'!$K$6:$L$17,2,FALSE))</f>
        <v/>
      </c>
      <c r="S383" s="47">
        <f t="shared" si="25"/>
        <v>3.7800000000000268E-4</v>
      </c>
      <c r="T383" s="52" t="str">
        <f t="shared" ca="1" si="26"/>
        <v/>
      </c>
    </row>
    <row r="384" spans="2:20" ht="30" customHeight="1" x14ac:dyDescent="0.25">
      <c r="B384" s="52" t="str">
        <f t="shared" ca="1" si="27"/>
        <v/>
      </c>
      <c r="C384" s="88"/>
      <c r="D384" s="88" t="str">
        <f>IF(C384="","",VLOOKUP(C384,CAD_FUNC!$C$6:$E$106,2,FALSE))</f>
        <v/>
      </c>
      <c r="E384" s="88" t="str">
        <f>IF(C384="","",VLOOKUP(C384,CAD_FUNC!$C$6:$E$106,3,FALSE))</f>
        <v/>
      </c>
      <c r="F384" s="88"/>
      <c r="G384" s="88" t="str">
        <f>IF(F384="","",VLOOKUP(F384,PCMSO!$C$6:$F$607,4,FALSE))</f>
        <v/>
      </c>
      <c r="H384" s="87"/>
      <c r="I384" s="87"/>
      <c r="J384" s="87"/>
      <c r="K384" s="57" t="str">
        <f t="shared" si="23"/>
        <v/>
      </c>
      <c r="L384" s="58" t="str">
        <f t="shared" ca="1" si="24"/>
        <v/>
      </c>
      <c r="M384" s="47" t="str">
        <f>IF(H384="","",VLOOKUP(MONTH(H384),'C-A'!$K$6:$L$17,2,FALSE))</f>
        <v/>
      </c>
      <c r="S384" s="47">
        <f t="shared" si="25"/>
        <v>3.7900000000000271E-4</v>
      </c>
      <c r="T384" s="52" t="str">
        <f t="shared" ca="1" si="26"/>
        <v/>
      </c>
    </row>
    <row r="385" spans="2:20" ht="30" customHeight="1" x14ac:dyDescent="0.25">
      <c r="B385" s="52" t="str">
        <f t="shared" ca="1" si="27"/>
        <v/>
      </c>
      <c r="C385" s="88"/>
      <c r="D385" s="88" t="str">
        <f>IF(C385="","",VLOOKUP(C385,CAD_FUNC!$C$6:$E$106,2,FALSE))</f>
        <v/>
      </c>
      <c r="E385" s="88" t="str">
        <f>IF(C385="","",VLOOKUP(C385,CAD_FUNC!$C$6:$E$106,3,FALSE))</f>
        <v/>
      </c>
      <c r="F385" s="88"/>
      <c r="G385" s="88" t="str">
        <f>IF(F385="","",VLOOKUP(F385,PCMSO!$C$6:$F$607,4,FALSE))</f>
        <v/>
      </c>
      <c r="H385" s="87"/>
      <c r="I385" s="87"/>
      <c r="J385" s="87"/>
      <c r="K385" s="57" t="str">
        <f t="shared" si="23"/>
        <v/>
      </c>
      <c r="L385" s="58" t="str">
        <f t="shared" ca="1" si="24"/>
        <v/>
      </c>
      <c r="M385" s="47" t="str">
        <f>IF(H385="","",VLOOKUP(MONTH(H385),'C-A'!$K$6:$L$17,2,FALSE))</f>
        <v/>
      </c>
      <c r="S385" s="47">
        <f t="shared" si="25"/>
        <v>3.8000000000000273E-4</v>
      </c>
      <c r="T385" s="52" t="str">
        <f t="shared" ca="1" si="26"/>
        <v/>
      </c>
    </row>
    <row r="386" spans="2:20" ht="30" customHeight="1" x14ac:dyDescent="0.25">
      <c r="B386" s="52" t="str">
        <f t="shared" ca="1" si="27"/>
        <v/>
      </c>
      <c r="C386" s="88"/>
      <c r="D386" s="88" t="str">
        <f>IF(C386="","",VLOOKUP(C386,CAD_FUNC!$C$6:$E$106,2,FALSE))</f>
        <v/>
      </c>
      <c r="E386" s="88" t="str">
        <f>IF(C386="","",VLOOKUP(C386,CAD_FUNC!$C$6:$E$106,3,FALSE))</f>
        <v/>
      </c>
      <c r="F386" s="88"/>
      <c r="G386" s="88" t="str">
        <f>IF(F386="","",VLOOKUP(F386,PCMSO!$C$6:$F$607,4,FALSE))</f>
        <v/>
      </c>
      <c r="H386" s="87"/>
      <c r="I386" s="87"/>
      <c r="J386" s="87"/>
      <c r="K386" s="57" t="str">
        <f t="shared" si="23"/>
        <v/>
      </c>
      <c r="L386" s="58" t="str">
        <f t="shared" ca="1" si="24"/>
        <v/>
      </c>
      <c r="M386" s="47" t="str">
        <f>IF(H386="","",VLOOKUP(MONTH(H386),'C-A'!$K$6:$L$17,2,FALSE))</f>
        <v/>
      </c>
      <c r="S386" s="47">
        <f t="shared" si="25"/>
        <v>3.8100000000000276E-4</v>
      </c>
      <c r="T386" s="52" t="str">
        <f t="shared" ca="1" si="26"/>
        <v/>
      </c>
    </row>
    <row r="387" spans="2:20" ht="30" customHeight="1" x14ac:dyDescent="0.25">
      <c r="B387" s="52" t="str">
        <f t="shared" ca="1" si="27"/>
        <v/>
      </c>
      <c r="C387" s="88"/>
      <c r="D387" s="88" t="str">
        <f>IF(C387="","",VLOOKUP(C387,CAD_FUNC!$C$6:$E$106,2,FALSE))</f>
        <v/>
      </c>
      <c r="E387" s="88" t="str">
        <f>IF(C387="","",VLOOKUP(C387,CAD_FUNC!$C$6:$E$106,3,FALSE))</f>
        <v/>
      </c>
      <c r="F387" s="88"/>
      <c r="G387" s="88" t="str">
        <f>IF(F387="","",VLOOKUP(F387,PCMSO!$C$6:$F$607,4,FALSE))</f>
        <v/>
      </c>
      <c r="H387" s="87"/>
      <c r="I387" s="87"/>
      <c r="J387" s="87"/>
      <c r="K387" s="57" t="str">
        <f t="shared" si="23"/>
        <v/>
      </c>
      <c r="L387" s="58" t="str">
        <f t="shared" ca="1" si="24"/>
        <v/>
      </c>
      <c r="M387" s="47" t="str">
        <f>IF(H387="","",VLOOKUP(MONTH(H387),'C-A'!$K$6:$L$17,2,FALSE))</f>
        <v/>
      </c>
      <c r="S387" s="47">
        <f t="shared" si="25"/>
        <v>3.8200000000000278E-4</v>
      </c>
      <c r="T387" s="52" t="str">
        <f t="shared" ca="1" si="26"/>
        <v/>
      </c>
    </row>
    <row r="388" spans="2:20" ht="30" customHeight="1" x14ac:dyDescent="0.25">
      <c r="B388" s="52" t="str">
        <f t="shared" ca="1" si="27"/>
        <v/>
      </c>
      <c r="C388" s="88"/>
      <c r="D388" s="88" t="str">
        <f>IF(C388="","",VLOOKUP(C388,CAD_FUNC!$C$6:$E$106,2,FALSE))</f>
        <v/>
      </c>
      <c r="E388" s="88" t="str">
        <f>IF(C388="","",VLOOKUP(C388,CAD_FUNC!$C$6:$E$106,3,FALSE))</f>
        <v/>
      </c>
      <c r="F388" s="88"/>
      <c r="G388" s="88" t="str">
        <f>IF(F388="","",VLOOKUP(F388,PCMSO!$C$6:$F$607,4,FALSE))</f>
        <v/>
      </c>
      <c r="H388" s="87"/>
      <c r="I388" s="87"/>
      <c r="J388" s="87"/>
      <c r="K388" s="57" t="str">
        <f t="shared" si="23"/>
        <v/>
      </c>
      <c r="L388" s="58" t="str">
        <f t="shared" ca="1" si="24"/>
        <v/>
      </c>
      <c r="M388" s="47" t="str">
        <f>IF(H388="","",VLOOKUP(MONTH(H388),'C-A'!$K$6:$L$17,2,FALSE))</f>
        <v/>
      </c>
      <c r="S388" s="47">
        <f t="shared" si="25"/>
        <v>3.830000000000028E-4</v>
      </c>
      <c r="T388" s="52" t="str">
        <f t="shared" ca="1" si="26"/>
        <v/>
      </c>
    </row>
    <row r="389" spans="2:20" ht="30" customHeight="1" x14ac:dyDescent="0.25">
      <c r="B389" s="52" t="str">
        <f t="shared" ca="1" si="27"/>
        <v/>
      </c>
      <c r="C389" s="88"/>
      <c r="D389" s="88" t="str">
        <f>IF(C389="","",VLOOKUP(C389,CAD_FUNC!$C$6:$E$106,2,FALSE))</f>
        <v/>
      </c>
      <c r="E389" s="88" t="str">
        <f>IF(C389="","",VLOOKUP(C389,CAD_FUNC!$C$6:$E$106,3,FALSE))</f>
        <v/>
      </c>
      <c r="F389" s="88"/>
      <c r="G389" s="88" t="str">
        <f>IF(F389="","",VLOOKUP(F389,PCMSO!$C$6:$F$607,4,FALSE))</f>
        <v/>
      </c>
      <c r="H389" s="87"/>
      <c r="I389" s="87"/>
      <c r="J389" s="87"/>
      <c r="K389" s="57" t="str">
        <f t="shared" si="23"/>
        <v/>
      </c>
      <c r="L389" s="58" t="str">
        <f t="shared" ca="1" si="24"/>
        <v/>
      </c>
      <c r="M389" s="47" t="str">
        <f>IF(H389="","",VLOOKUP(MONTH(H389),'C-A'!$K$6:$L$17,2,FALSE))</f>
        <v/>
      </c>
      <c r="S389" s="47">
        <f t="shared" si="25"/>
        <v>3.8400000000000283E-4</v>
      </c>
      <c r="T389" s="52" t="str">
        <f t="shared" ca="1" si="26"/>
        <v/>
      </c>
    </row>
    <row r="390" spans="2:20" ht="30" customHeight="1" x14ac:dyDescent="0.25">
      <c r="B390" s="52" t="str">
        <f t="shared" ca="1" si="27"/>
        <v/>
      </c>
      <c r="C390" s="88"/>
      <c r="D390" s="88" t="str">
        <f>IF(C390="","",VLOOKUP(C390,CAD_FUNC!$C$6:$E$106,2,FALSE))</f>
        <v/>
      </c>
      <c r="E390" s="88" t="str">
        <f>IF(C390="","",VLOOKUP(C390,CAD_FUNC!$C$6:$E$106,3,FALSE))</f>
        <v/>
      </c>
      <c r="F390" s="88"/>
      <c r="G390" s="88" t="str">
        <f>IF(F390="","",VLOOKUP(F390,PCMSO!$C$6:$F$607,4,FALSE))</f>
        <v/>
      </c>
      <c r="H390" s="87"/>
      <c r="I390" s="87"/>
      <c r="J390" s="87"/>
      <c r="K390" s="57" t="str">
        <f t="shared" si="23"/>
        <v/>
      </c>
      <c r="L390" s="58" t="str">
        <f t="shared" ca="1" si="24"/>
        <v/>
      </c>
      <c r="M390" s="47" t="str">
        <f>IF(H390="","",VLOOKUP(MONTH(H390),'C-A'!$K$6:$L$17,2,FALSE))</f>
        <v/>
      </c>
      <c r="S390" s="47">
        <f t="shared" si="25"/>
        <v>3.8500000000000285E-4</v>
      </c>
      <c r="T390" s="52" t="str">
        <f t="shared" ca="1" si="26"/>
        <v/>
      </c>
    </row>
    <row r="391" spans="2:20" ht="30" customHeight="1" x14ac:dyDescent="0.25">
      <c r="B391" s="52" t="str">
        <f t="shared" ca="1" si="27"/>
        <v/>
      </c>
      <c r="C391" s="88"/>
      <c r="D391" s="88" t="str">
        <f>IF(C391="","",VLOOKUP(C391,CAD_FUNC!$C$6:$E$106,2,FALSE))</f>
        <v/>
      </c>
      <c r="E391" s="88" t="str">
        <f>IF(C391="","",VLOOKUP(C391,CAD_FUNC!$C$6:$E$106,3,FALSE))</f>
        <v/>
      </c>
      <c r="F391" s="88"/>
      <c r="G391" s="88" t="str">
        <f>IF(F391="","",VLOOKUP(F391,PCMSO!$C$6:$F$607,4,FALSE))</f>
        <v/>
      </c>
      <c r="H391" s="87"/>
      <c r="I391" s="87"/>
      <c r="J391" s="87"/>
      <c r="K391" s="57" t="str">
        <f t="shared" ref="K391:K454" si="28">IF(G391="","",VLOOKUP(G391,$O$6:$P$12,2,FALSE)+H391)</f>
        <v/>
      </c>
      <c r="L391" s="58" t="str">
        <f t="shared" ref="L391:L454" ca="1" si="29">IF(K391="","",IF(K391-TODAY()&lt;0,"Vencido",IF(K391-TODAY()=0,"Realizar hoje","Realizar em "&amp;K391-TODAY()&amp;" dias")))</f>
        <v/>
      </c>
      <c r="M391" s="47" t="str">
        <f>IF(H391="","",VLOOKUP(MONTH(H391),'C-A'!$K$6:$L$17,2,FALSE))</f>
        <v/>
      </c>
      <c r="S391" s="47">
        <f t="shared" si="25"/>
        <v>3.8600000000000288E-4</v>
      </c>
      <c r="T391" s="52" t="str">
        <f t="shared" ca="1" si="26"/>
        <v/>
      </c>
    </row>
    <row r="392" spans="2:20" ht="30" customHeight="1" x14ac:dyDescent="0.25">
      <c r="B392" s="52" t="str">
        <f t="shared" ca="1" si="27"/>
        <v/>
      </c>
      <c r="C392" s="88"/>
      <c r="D392" s="88" t="str">
        <f>IF(C392="","",VLOOKUP(C392,CAD_FUNC!$C$6:$E$106,2,FALSE))</f>
        <v/>
      </c>
      <c r="E392" s="88" t="str">
        <f>IF(C392="","",VLOOKUP(C392,CAD_FUNC!$C$6:$E$106,3,FALSE))</f>
        <v/>
      </c>
      <c r="F392" s="88"/>
      <c r="G392" s="88" t="str">
        <f>IF(F392="","",VLOOKUP(F392,PCMSO!$C$6:$F$607,4,FALSE))</f>
        <v/>
      </c>
      <c r="H392" s="87"/>
      <c r="I392" s="87"/>
      <c r="J392" s="87"/>
      <c r="K392" s="57" t="str">
        <f t="shared" si="28"/>
        <v/>
      </c>
      <c r="L392" s="58" t="str">
        <f t="shared" ca="1" si="29"/>
        <v/>
      </c>
      <c r="M392" s="47" t="str">
        <f>IF(H392="","",VLOOKUP(MONTH(H392),'C-A'!$K$6:$L$17,2,FALSE))</f>
        <v/>
      </c>
      <c r="S392" s="47">
        <f t="shared" ref="S392:S455" si="30">S391+$S$6</f>
        <v>3.870000000000029E-4</v>
      </c>
      <c r="T392" s="52" t="str">
        <f t="shared" ref="T392:T455" ca="1" si="31">IF(L392="Vencido","",K392)</f>
        <v/>
      </c>
    </row>
    <row r="393" spans="2:20" ht="30" customHeight="1" x14ac:dyDescent="0.25">
      <c r="B393" s="52" t="str">
        <f t="shared" ca="1" si="27"/>
        <v/>
      </c>
      <c r="C393" s="88"/>
      <c r="D393" s="88" t="str">
        <f>IF(C393="","",VLOOKUP(C393,CAD_FUNC!$C$6:$E$106,2,FALSE))</f>
        <v/>
      </c>
      <c r="E393" s="88" t="str">
        <f>IF(C393="","",VLOOKUP(C393,CAD_FUNC!$C$6:$E$106,3,FALSE))</f>
        <v/>
      </c>
      <c r="F393" s="88"/>
      <c r="G393" s="88" t="str">
        <f>IF(F393="","",VLOOKUP(F393,PCMSO!$C$6:$F$607,4,FALSE))</f>
        <v/>
      </c>
      <c r="H393" s="87"/>
      <c r="I393" s="87"/>
      <c r="J393" s="87"/>
      <c r="K393" s="57" t="str">
        <f t="shared" si="28"/>
        <v/>
      </c>
      <c r="L393" s="58" t="str">
        <f t="shared" ca="1" si="29"/>
        <v/>
      </c>
      <c r="M393" s="47" t="str">
        <f>IF(H393="","",VLOOKUP(MONTH(H393),'C-A'!$K$6:$L$17,2,FALSE))</f>
        <v/>
      </c>
      <c r="S393" s="47">
        <f t="shared" si="30"/>
        <v>3.8800000000000293E-4</v>
      </c>
      <c r="T393" s="52" t="str">
        <f t="shared" ca="1" si="31"/>
        <v/>
      </c>
    </row>
    <row r="394" spans="2:20" ht="30" customHeight="1" x14ac:dyDescent="0.25">
      <c r="B394" s="52" t="str">
        <f t="shared" ca="1" si="27"/>
        <v/>
      </c>
      <c r="C394" s="88"/>
      <c r="D394" s="88" t="str">
        <f>IF(C394="","",VLOOKUP(C394,CAD_FUNC!$C$6:$E$106,2,FALSE))</f>
        <v/>
      </c>
      <c r="E394" s="88" t="str">
        <f>IF(C394="","",VLOOKUP(C394,CAD_FUNC!$C$6:$E$106,3,FALSE))</f>
        <v/>
      </c>
      <c r="F394" s="88"/>
      <c r="G394" s="88" t="str">
        <f>IF(F394="","",VLOOKUP(F394,PCMSO!$C$6:$F$607,4,FALSE))</f>
        <v/>
      </c>
      <c r="H394" s="87"/>
      <c r="I394" s="87"/>
      <c r="J394" s="87"/>
      <c r="K394" s="57" t="str">
        <f t="shared" si="28"/>
        <v/>
      </c>
      <c r="L394" s="58" t="str">
        <f t="shared" ca="1" si="29"/>
        <v/>
      </c>
      <c r="M394" s="47" t="str">
        <f>IF(H394="","",VLOOKUP(MONTH(H394),'C-A'!$K$6:$L$17,2,FALSE))</f>
        <v/>
      </c>
      <c r="S394" s="47">
        <f t="shared" si="30"/>
        <v>3.8900000000000295E-4</v>
      </c>
      <c r="T394" s="52" t="str">
        <f t="shared" ca="1" si="31"/>
        <v/>
      </c>
    </row>
    <row r="395" spans="2:20" ht="30" customHeight="1" x14ac:dyDescent="0.25">
      <c r="B395" s="52" t="str">
        <f t="shared" ca="1" si="27"/>
        <v/>
      </c>
      <c r="C395" s="88"/>
      <c r="D395" s="88" t="str">
        <f>IF(C395="","",VLOOKUP(C395,CAD_FUNC!$C$6:$E$106,2,FALSE))</f>
        <v/>
      </c>
      <c r="E395" s="88" t="str">
        <f>IF(C395="","",VLOOKUP(C395,CAD_FUNC!$C$6:$E$106,3,FALSE))</f>
        <v/>
      </c>
      <c r="F395" s="88"/>
      <c r="G395" s="88" t="str">
        <f>IF(F395="","",VLOOKUP(F395,PCMSO!$C$6:$F$607,4,FALSE))</f>
        <v/>
      </c>
      <c r="H395" s="87"/>
      <c r="I395" s="87"/>
      <c r="J395" s="87"/>
      <c r="K395" s="57" t="str">
        <f t="shared" si="28"/>
        <v/>
      </c>
      <c r="L395" s="58" t="str">
        <f t="shared" ca="1" si="29"/>
        <v/>
      </c>
      <c r="M395" s="47" t="str">
        <f>IF(H395="","",VLOOKUP(MONTH(H395),'C-A'!$K$6:$L$17,2,FALSE))</f>
        <v/>
      </c>
      <c r="S395" s="47">
        <f t="shared" si="30"/>
        <v>3.9000000000000297E-4</v>
      </c>
      <c r="T395" s="52" t="str">
        <f t="shared" ca="1" si="31"/>
        <v/>
      </c>
    </row>
    <row r="396" spans="2:20" ht="30" customHeight="1" x14ac:dyDescent="0.25">
      <c r="B396" s="52" t="str">
        <f t="shared" ca="1" si="27"/>
        <v/>
      </c>
      <c r="C396" s="88"/>
      <c r="D396" s="88" t="str">
        <f>IF(C396="","",VLOOKUP(C396,CAD_FUNC!$C$6:$E$106,2,FALSE))</f>
        <v/>
      </c>
      <c r="E396" s="88" t="str">
        <f>IF(C396="","",VLOOKUP(C396,CAD_FUNC!$C$6:$E$106,3,FALSE))</f>
        <v/>
      </c>
      <c r="F396" s="88"/>
      <c r="G396" s="88" t="str">
        <f>IF(F396="","",VLOOKUP(F396,PCMSO!$C$6:$F$607,4,FALSE))</f>
        <v/>
      </c>
      <c r="H396" s="87"/>
      <c r="I396" s="87"/>
      <c r="J396" s="87"/>
      <c r="K396" s="57" t="str">
        <f t="shared" si="28"/>
        <v/>
      </c>
      <c r="L396" s="58" t="str">
        <f t="shared" ca="1" si="29"/>
        <v/>
      </c>
      <c r="M396" s="47" t="str">
        <f>IF(H396="","",VLOOKUP(MONTH(H396),'C-A'!$K$6:$L$17,2,FALSE))</f>
        <v/>
      </c>
      <c r="S396" s="47">
        <f t="shared" si="30"/>
        <v>3.91000000000003E-4</v>
      </c>
      <c r="T396" s="52" t="str">
        <f t="shared" ca="1" si="31"/>
        <v/>
      </c>
    </row>
    <row r="397" spans="2:20" ht="30" customHeight="1" x14ac:dyDescent="0.25">
      <c r="B397" s="52" t="str">
        <f t="shared" ca="1" si="27"/>
        <v/>
      </c>
      <c r="C397" s="88"/>
      <c r="D397" s="88" t="str">
        <f>IF(C397="","",VLOOKUP(C397,CAD_FUNC!$C$6:$E$106,2,FALSE))</f>
        <v/>
      </c>
      <c r="E397" s="88" t="str">
        <f>IF(C397="","",VLOOKUP(C397,CAD_FUNC!$C$6:$E$106,3,FALSE))</f>
        <v/>
      </c>
      <c r="F397" s="88"/>
      <c r="G397" s="88" t="str">
        <f>IF(F397="","",VLOOKUP(F397,PCMSO!$C$6:$F$607,4,FALSE))</f>
        <v/>
      </c>
      <c r="H397" s="87"/>
      <c r="I397" s="87"/>
      <c r="J397" s="87"/>
      <c r="K397" s="57" t="str">
        <f t="shared" si="28"/>
        <v/>
      </c>
      <c r="L397" s="58" t="str">
        <f t="shared" ca="1" si="29"/>
        <v/>
      </c>
      <c r="M397" s="47" t="str">
        <f>IF(H397="","",VLOOKUP(MONTH(H397),'C-A'!$K$6:$L$17,2,FALSE))</f>
        <v/>
      </c>
      <c r="S397" s="47">
        <f t="shared" si="30"/>
        <v>3.9200000000000302E-4</v>
      </c>
      <c r="T397" s="52" t="str">
        <f t="shared" ca="1" si="31"/>
        <v/>
      </c>
    </row>
    <row r="398" spans="2:20" ht="30" customHeight="1" x14ac:dyDescent="0.25">
      <c r="B398" s="52" t="str">
        <f t="shared" ca="1" si="27"/>
        <v/>
      </c>
      <c r="C398" s="88"/>
      <c r="D398" s="88" t="str">
        <f>IF(C398="","",VLOOKUP(C398,CAD_FUNC!$C$6:$E$106,2,FALSE))</f>
        <v/>
      </c>
      <c r="E398" s="88" t="str">
        <f>IF(C398="","",VLOOKUP(C398,CAD_FUNC!$C$6:$E$106,3,FALSE))</f>
        <v/>
      </c>
      <c r="F398" s="88"/>
      <c r="G398" s="88" t="str">
        <f>IF(F398="","",VLOOKUP(F398,PCMSO!$C$6:$F$607,4,FALSE))</f>
        <v/>
      </c>
      <c r="H398" s="87"/>
      <c r="I398" s="87"/>
      <c r="J398" s="87"/>
      <c r="K398" s="57" t="str">
        <f t="shared" si="28"/>
        <v/>
      </c>
      <c r="L398" s="58" t="str">
        <f t="shared" ca="1" si="29"/>
        <v/>
      </c>
      <c r="M398" s="47" t="str">
        <f>IF(H398="","",VLOOKUP(MONTH(H398),'C-A'!$K$6:$L$17,2,FALSE))</f>
        <v/>
      </c>
      <c r="S398" s="47">
        <f t="shared" si="30"/>
        <v>3.9300000000000305E-4</v>
      </c>
      <c r="T398" s="52" t="str">
        <f t="shared" ca="1" si="31"/>
        <v/>
      </c>
    </row>
    <row r="399" spans="2:20" ht="30" customHeight="1" x14ac:dyDescent="0.25">
      <c r="B399" s="52" t="str">
        <f t="shared" ca="1" si="27"/>
        <v/>
      </c>
      <c r="C399" s="88"/>
      <c r="D399" s="88" t="str">
        <f>IF(C399="","",VLOOKUP(C399,CAD_FUNC!$C$6:$E$106,2,FALSE))</f>
        <v/>
      </c>
      <c r="E399" s="88" t="str">
        <f>IF(C399="","",VLOOKUP(C399,CAD_FUNC!$C$6:$E$106,3,FALSE))</f>
        <v/>
      </c>
      <c r="F399" s="88"/>
      <c r="G399" s="88" t="str">
        <f>IF(F399="","",VLOOKUP(F399,PCMSO!$C$6:$F$607,4,FALSE))</f>
        <v/>
      </c>
      <c r="H399" s="87"/>
      <c r="I399" s="87"/>
      <c r="J399" s="87"/>
      <c r="K399" s="57" t="str">
        <f t="shared" si="28"/>
        <v/>
      </c>
      <c r="L399" s="58" t="str">
        <f t="shared" ca="1" si="29"/>
        <v/>
      </c>
      <c r="M399" s="47" t="str">
        <f>IF(H399="","",VLOOKUP(MONTH(H399),'C-A'!$K$6:$L$17,2,FALSE))</f>
        <v/>
      </c>
      <c r="S399" s="47">
        <f t="shared" si="30"/>
        <v>3.9400000000000307E-4</v>
      </c>
      <c r="T399" s="52" t="str">
        <f t="shared" ca="1" si="31"/>
        <v/>
      </c>
    </row>
    <row r="400" spans="2:20" ht="30" customHeight="1" x14ac:dyDescent="0.25">
      <c r="B400" s="52" t="str">
        <f t="shared" ca="1" si="27"/>
        <v/>
      </c>
      <c r="C400" s="88"/>
      <c r="D400" s="88" t="str">
        <f>IF(C400="","",VLOOKUP(C400,CAD_FUNC!$C$6:$E$106,2,FALSE))</f>
        <v/>
      </c>
      <c r="E400" s="88" t="str">
        <f>IF(C400="","",VLOOKUP(C400,CAD_FUNC!$C$6:$E$106,3,FALSE))</f>
        <v/>
      </c>
      <c r="F400" s="88"/>
      <c r="G400" s="88" t="str">
        <f>IF(F400="","",VLOOKUP(F400,PCMSO!$C$6:$F$607,4,FALSE))</f>
        <v/>
      </c>
      <c r="H400" s="87"/>
      <c r="I400" s="87"/>
      <c r="J400" s="87"/>
      <c r="K400" s="57" t="str">
        <f t="shared" si="28"/>
        <v/>
      </c>
      <c r="L400" s="58" t="str">
        <f t="shared" ca="1" si="29"/>
        <v/>
      </c>
      <c r="M400" s="47" t="str">
        <f>IF(H400="","",VLOOKUP(MONTH(H400),'C-A'!$K$6:$L$17,2,FALSE))</f>
        <v/>
      </c>
      <c r="S400" s="47">
        <f t="shared" si="30"/>
        <v>3.950000000000031E-4</v>
      </c>
      <c r="T400" s="52" t="str">
        <f t="shared" ca="1" si="31"/>
        <v/>
      </c>
    </row>
    <row r="401" spans="2:20" ht="30" customHeight="1" x14ac:dyDescent="0.25">
      <c r="B401" s="52" t="str">
        <f t="shared" ca="1" si="27"/>
        <v/>
      </c>
      <c r="C401" s="88"/>
      <c r="D401" s="88" t="str">
        <f>IF(C401="","",VLOOKUP(C401,CAD_FUNC!$C$6:$E$106,2,FALSE))</f>
        <v/>
      </c>
      <c r="E401" s="88" t="str">
        <f>IF(C401="","",VLOOKUP(C401,CAD_FUNC!$C$6:$E$106,3,FALSE))</f>
        <v/>
      </c>
      <c r="F401" s="88"/>
      <c r="G401" s="88" t="str">
        <f>IF(F401="","",VLOOKUP(F401,PCMSO!$C$6:$F$607,4,FALSE))</f>
        <v/>
      </c>
      <c r="H401" s="87"/>
      <c r="I401" s="87"/>
      <c r="J401" s="87"/>
      <c r="K401" s="57" t="str">
        <f t="shared" si="28"/>
        <v/>
      </c>
      <c r="L401" s="58" t="str">
        <f t="shared" ca="1" si="29"/>
        <v/>
      </c>
      <c r="M401" s="47" t="str">
        <f>IF(H401="","",VLOOKUP(MONTH(H401),'C-A'!$K$6:$L$17,2,FALSE))</f>
        <v/>
      </c>
      <c r="S401" s="47">
        <f t="shared" si="30"/>
        <v>3.9600000000000312E-4</v>
      </c>
      <c r="T401" s="52" t="str">
        <f t="shared" ca="1" si="31"/>
        <v/>
      </c>
    </row>
    <row r="402" spans="2:20" ht="30" customHeight="1" x14ac:dyDescent="0.25">
      <c r="B402" s="52" t="str">
        <f t="shared" ref="B402:B465" ca="1" si="32">IF(T402="","",SUM(S402:T402))</f>
        <v/>
      </c>
      <c r="C402" s="88"/>
      <c r="D402" s="88" t="str">
        <f>IF(C402="","",VLOOKUP(C402,CAD_FUNC!$C$6:$E$106,2,FALSE))</f>
        <v/>
      </c>
      <c r="E402" s="88" t="str">
        <f>IF(C402="","",VLOOKUP(C402,CAD_FUNC!$C$6:$E$106,3,FALSE))</f>
        <v/>
      </c>
      <c r="F402" s="88"/>
      <c r="G402" s="88" t="str">
        <f>IF(F402="","",VLOOKUP(F402,PCMSO!$C$6:$F$607,4,FALSE))</f>
        <v/>
      </c>
      <c r="H402" s="87"/>
      <c r="I402" s="87"/>
      <c r="J402" s="87"/>
      <c r="K402" s="57" t="str">
        <f t="shared" si="28"/>
        <v/>
      </c>
      <c r="L402" s="58" t="str">
        <f t="shared" ca="1" si="29"/>
        <v/>
      </c>
      <c r="M402" s="47" t="str">
        <f>IF(H402="","",VLOOKUP(MONTH(H402),'C-A'!$K$6:$L$17,2,FALSE))</f>
        <v/>
      </c>
      <c r="S402" s="47">
        <f t="shared" si="30"/>
        <v>3.9700000000000314E-4</v>
      </c>
      <c r="T402" s="52" t="str">
        <f t="shared" ca="1" si="31"/>
        <v/>
      </c>
    </row>
    <row r="403" spans="2:20" ht="30" customHeight="1" x14ac:dyDescent="0.25">
      <c r="B403" s="52" t="str">
        <f t="shared" ca="1" si="32"/>
        <v/>
      </c>
      <c r="C403" s="88"/>
      <c r="D403" s="88" t="str">
        <f>IF(C403="","",VLOOKUP(C403,CAD_FUNC!$C$6:$E$106,2,FALSE))</f>
        <v/>
      </c>
      <c r="E403" s="88" t="str">
        <f>IF(C403="","",VLOOKUP(C403,CAD_FUNC!$C$6:$E$106,3,FALSE))</f>
        <v/>
      </c>
      <c r="F403" s="88"/>
      <c r="G403" s="88" t="str">
        <f>IF(F403="","",VLOOKUP(F403,PCMSO!$C$6:$F$607,4,FALSE))</f>
        <v/>
      </c>
      <c r="H403" s="87"/>
      <c r="I403" s="87"/>
      <c r="J403" s="87"/>
      <c r="K403" s="57" t="str">
        <f t="shared" si="28"/>
        <v/>
      </c>
      <c r="L403" s="58" t="str">
        <f t="shared" ca="1" si="29"/>
        <v/>
      </c>
      <c r="M403" s="47" t="str">
        <f>IF(H403="","",VLOOKUP(MONTH(H403),'C-A'!$K$6:$L$17,2,FALSE))</f>
        <v/>
      </c>
      <c r="S403" s="47">
        <f t="shared" si="30"/>
        <v>3.9800000000000317E-4</v>
      </c>
      <c r="T403" s="52" t="str">
        <f t="shared" ca="1" si="31"/>
        <v/>
      </c>
    </row>
    <row r="404" spans="2:20" ht="30" customHeight="1" x14ac:dyDescent="0.25">
      <c r="B404" s="52" t="str">
        <f t="shared" ca="1" si="32"/>
        <v/>
      </c>
      <c r="C404" s="88"/>
      <c r="D404" s="88" t="str">
        <f>IF(C404="","",VLOOKUP(C404,CAD_FUNC!$C$6:$E$106,2,FALSE))</f>
        <v/>
      </c>
      <c r="E404" s="88" t="str">
        <f>IF(C404="","",VLOOKUP(C404,CAD_FUNC!$C$6:$E$106,3,FALSE))</f>
        <v/>
      </c>
      <c r="F404" s="88"/>
      <c r="G404" s="88" t="str">
        <f>IF(F404="","",VLOOKUP(F404,PCMSO!$C$6:$F$607,4,FALSE))</f>
        <v/>
      </c>
      <c r="H404" s="87"/>
      <c r="I404" s="87"/>
      <c r="J404" s="87"/>
      <c r="K404" s="57" t="str">
        <f t="shared" si="28"/>
        <v/>
      </c>
      <c r="L404" s="58" t="str">
        <f t="shared" ca="1" si="29"/>
        <v/>
      </c>
      <c r="M404" s="47" t="str">
        <f>IF(H404="","",VLOOKUP(MONTH(H404),'C-A'!$K$6:$L$17,2,FALSE))</f>
        <v/>
      </c>
      <c r="S404" s="47">
        <f t="shared" si="30"/>
        <v>3.9900000000000319E-4</v>
      </c>
      <c r="T404" s="52" t="str">
        <f t="shared" ca="1" si="31"/>
        <v/>
      </c>
    </row>
    <row r="405" spans="2:20" ht="30" customHeight="1" x14ac:dyDescent="0.25">
      <c r="B405" s="52" t="str">
        <f t="shared" ca="1" si="32"/>
        <v/>
      </c>
      <c r="C405" s="88"/>
      <c r="D405" s="88" t="str">
        <f>IF(C405="","",VLOOKUP(C405,CAD_FUNC!$C$6:$E$106,2,FALSE))</f>
        <v/>
      </c>
      <c r="E405" s="88" t="str">
        <f>IF(C405="","",VLOOKUP(C405,CAD_FUNC!$C$6:$E$106,3,FALSE))</f>
        <v/>
      </c>
      <c r="F405" s="88"/>
      <c r="G405" s="88" t="str">
        <f>IF(F405="","",VLOOKUP(F405,PCMSO!$C$6:$F$607,4,FALSE))</f>
        <v/>
      </c>
      <c r="H405" s="87"/>
      <c r="I405" s="87"/>
      <c r="J405" s="87"/>
      <c r="K405" s="57" t="str">
        <f t="shared" si="28"/>
        <v/>
      </c>
      <c r="L405" s="58" t="str">
        <f t="shared" ca="1" si="29"/>
        <v/>
      </c>
      <c r="M405" s="47" t="str">
        <f>IF(H405="","",VLOOKUP(MONTH(H405),'C-A'!$K$6:$L$17,2,FALSE))</f>
        <v/>
      </c>
      <c r="S405" s="47">
        <f t="shared" si="30"/>
        <v>4.0000000000000322E-4</v>
      </c>
      <c r="T405" s="52" t="str">
        <f t="shared" ca="1" si="31"/>
        <v/>
      </c>
    </row>
    <row r="406" spans="2:20" ht="30" customHeight="1" x14ac:dyDescent="0.25">
      <c r="B406" s="52" t="str">
        <f t="shared" ca="1" si="32"/>
        <v/>
      </c>
      <c r="C406" s="88"/>
      <c r="D406" s="88" t="str">
        <f>IF(C406="","",VLOOKUP(C406,CAD_FUNC!$C$6:$E$106,2,FALSE))</f>
        <v/>
      </c>
      <c r="E406" s="88" t="str">
        <f>IF(C406="","",VLOOKUP(C406,CAD_FUNC!$C$6:$E$106,3,FALSE))</f>
        <v/>
      </c>
      <c r="F406" s="88"/>
      <c r="G406" s="88" t="str">
        <f>IF(F406="","",VLOOKUP(F406,PCMSO!$C$6:$F$607,4,FALSE))</f>
        <v/>
      </c>
      <c r="H406" s="87"/>
      <c r="I406" s="87"/>
      <c r="J406" s="87"/>
      <c r="K406" s="57" t="str">
        <f t="shared" si="28"/>
        <v/>
      </c>
      <c r="L406" s="58" t="str">
        <f t="shared" ca="1" si="29"/>
        <v/>
      </c>
      <c r="M406" s="47" t="str">
        <f>IF(H406="","",VLOOKUP(MONTH(H406),'C-A'!$K$6:$L$17,2,FALSE))</f>
        <v/>
      </c>
      <c r="S406" s="47">
        <f t="shared" si="30"/>
        <v>4.0100000000000324E-4</v>
      </c>
      <c r="T406" s="52" t="str">
        <f t="shared" ca="1" si="31"/>
        <v/>
      </c>
    </row>
    <row r="407" spans="2:20" ht="30" customHeight="1" x14ac:dyDescent="0.25">
      <c r="B407" s="52" t="str">
        <f t="shared" ca="1" si="32"/>
        <v/>
      </c>
      <c r="C407" s="88"/>
      <c r="D407" s="88" t="str">
        <f>IF(C407="","",VLOOKUP(C407,CAD_FUNC!$C$6:$E$106,2,FALSE))</f>
        <v/>
      </c>
      <c r="E407" s="88" t="str">
        <f>IF(C407="","",VLOOKUP(C407,CAD_FUNC!$C$6:$E$106,3,FALSE))</f>
        <v/>
      </c>
      <c r="F407" s="88"/>
      <c r="G407" s="88" t="str">
        <f>IF(F407="","",VLOOKUP(F407,PCMSO!$C$6:$F$607,4,FALSE))</f>
        <v/>
      </c>
      <c r="H407" s="87"/>
      <c r="I407" s="87"/>
      <c r="J407" s="87"/>
      <c r="K407" s="57" t="str">
        <f t="shared" si="28"/>
        <v/>
      </c>
      <c r="L407" s="58" t="str">
        <f t="shared" ca="1" si="29"/>
        <v/>
      </c>
      <c r="M407" s="47" t="str">
        <f>IF(H407="","",VLOOKUP(MONTH(H407),'C-A'!$K$6:$L$17,2,FALSE))</f>
        <v/>
      </c>
      <c r="S407" s="47">
        <f t="shared" si="30"/>
        <v>4.0200000000000327E-4</v>
      </c>
      <c r="T407" s="52" t="str">
        <f t="shared" ca="1" si="31"/>
        <v/>
      </c>
    </row>
    <row r="408" spans="2:20" ht="30" customHeight="1" x14ac:dyDescent="0.25">
      <c r="B408" s="52" t="str">
        <f t="shared" ca="1" si="32"/>
        <v/>
      </c>
      <c r="C408" s="88"/>
      <c r="D408" s="88" t="str">
        <f>IF(C408="","",VLOOKUP(C408,CAD_FUNC!$C$6:$E$106,2,FALSE))</f>
        <v/>
      </c>
      <c r="E408" s="88" t="str">
        <f>IF(C408="","",VLOOKUP(C408,CAD_FUNC!$C$6:$E$106,3,FALSE))</f>
        <v/>
      </c>
      <c r="F408" s="88"/>
      <c r="G408" s="88" t="str">
        <f>IF(F408="","",VLOOKUP(F408,PCMSO!$C$6:$F$607,4,FALSE))</f>
        <v/>
      </c>
      <c r="H408" s="87"/>
      <c r="I408" s="87"/>
      <c r="J408" s="87"/>
      <c r="K408" s="57" t="str">
        <f t="shared" si="28"/>
        <v/>
      </c>
      <c r="L408" s="58" t="str">
        <f t="shared" ca="1" si="29"/>
        <v/>
      </c>
      <c r="M408" s="47" t="str">
        <f>IF(H408="","",VLOOKUP(MONTH(H408),'C-A'!$K$6:$L$17,2,FALSE))</f>
        <v/>
      </c>
      <c r="S408" s="47">
        <f t="shared" si="30"/>
        <v>4.0300000000000329E-4</v>
      </c>
      <c r="T408" s="52" t="str">
        <f t="shared" ca="1" si="31"/>
        <v/>
      </c>
    </row>
    <row r="409" spans="2:20" ht="30" customHeight="1" x14ac:dyDescent="0.25">
      <c r="B409" s="52" t="str">
        <f t="shared" ca="1" si="32"/>
        <v/>
      </c>
      <c r="C409" s="88"/>
      <c r="D409" s="88" t="str">
        <f>IF(C409="","",VLOOKUP(C409,CAD_FUNC!$C$6:$E$106,2,FALSE))</f>
        <v/>
      </c>
      <c r="E409" s="88" t="str">
        <f>IF(C409="","",VLOOKUP(C409,CAD_FUNC!$C$6:$E$106,3,FALSE))</f>
        <v/>
      </c>
      <c r="F409" s="88"/>
      <c r="G409" s="88" t="str">
        <f>IF(F409="","",VLOOKUP(F409,PCMSO!$C$6:$F$607,4,FALSE))</f>
        <v/>
      </c>
      <c r="H409" s="87"/>
      <c r="I409" s="87"/>
      <c r="J409" s="87"/>
      <c r="K409" s="57" t="str">
        <f t="shared" si="28"/>
        <v/>
      </c>
      <c r="L409" s="58" t="str">
        <f t="shared" ca="1" si="29"/>
        <v/>
      </c>
      <c r="M409" s="47" t="str">
        <f>IF(H409="","",VLOOKUP(MONTH(H409),'C-A'!$K$6:$L$17,2,FALSE))</f>
        <v/>
      </c>
      <c r="S409" s="47">
        <f t="shared" si="30"/>
        <v>4.0400000000000331E-4</v>
      </c>
      <c r="T409" s="52" t="str">
        <f t="shared" ca="1" si="31"/>
        <v/>
      </c>
    </row>
    <row r="410" spans="2:20" ht="30" customHeight="1" x14ac:dyDescent="0.25">
      <c r="B410" s="52" t="str">
        <f t="shared" ca="1" si="32"/>
        <v/>
      </c>
      <c r="C410" s="88"/>
      <c r="D410" s="88" t="str">
        <f>IF(C410="","",VLOOKUP(C410,CAD_FUNC!$C$6:$E$106,2,FALSE))</f>
        <v/>
      </c>
      <c r="E410" s="88" t="str">
        <f>IF(C410="","",VLOOKUP(C410,CAD_FUNC!$C$6:$E$106,3,FALSE))</f>
        <v/>
      </c>
      <c r="F410" s="88"/>
      <c r="G410" s="88" t="str">
        <f>IF(F410="","",VLOOKUP(F410,PCMSO!$C$6:$F$607,4,FALSE))</f>
        <v/>
      </c>
      <c r="H410" s="87"/>
      <c r="I410" s="87"/>
      <c r="J410" s="87"/>
      <c r="K410" s="57" t="str">
        <f t="shared" si="28"/>
        <v/>
      </c>
      <c r="L410" s="58" t="str">
        <f t="shared" ca="1" si="29"/>
        <v/>
      </c>
      <c r="M410" s="47" t="str">
        <f>IF(H410="","",VLOOKUP(MONTH(H410),'C-A'!$K$6:$L$17,2,FALSE))</f>
        <v/>
      </c>
      <c r="S410" s="47">
        <f t="shared" si="30"/>
        <v>4.0500000000000334E-4</v>
      </c>
      <c r="T410" s="52" t="str">
        <f t="shared" ca="1" si="31"/>
        <v/>
      </c>
    </row>
    <row r="411" spans="2:20" ht="30" customHeight="1" x14ac:dyDescent="0.25">
      <c r="B411" s="52" t="str">
        <f t="shared" ca="1" si="32"/>
        <v/>
      </c>
      <c r="C411" s="88"/>
      <c r="D411" s="88" t="str">
        <f>IF(C411="","",VLOOKUP(C411,CAD_FUNC!$C$6:$E$106,2,FALSE))</f>
        <v/>
      </c>
      <c r="E411" s="88" t="str">
        <f>IF(C411="","",VLOOKUP(C411,CAD_FUNC!$C$6:$E$106,3,FALSE))</f>
        <v/>
      </c>
      <c r="F411" s="88"/>
      <c r="G411" s="88" t="str">
        <f>IF(F411="","",VLOOKUP(F411,PCMSO!$C$6:$F$607,4,FALSE))</f>
        <v/>
      </c>
      <c r="H411" s="87"/>
      <c r="I411" s="87"/>
      <c r="J411" s="87"/>
      <c r="K411" s="57" t="str">
        <f t="shared" si="28"/>
        <v/>
      </c>
      <c r="L411" s="58" t="str">
        <f t="shared" ca="1" si="29"/>
        <v/>
      </c>
      <c r="M411" s="47" t="str">
        <f>IF(H411="","",VLOOKUP(MONTH(H411),'C-A'!$K$6:$L$17,2,FALSE))</f>
        <v/>
      </c>
      <c r="S411" s="47">
        <f t="shared" si="30"/>
        <v>4.0600000000000336E-4</v>
      </c>
      <c r="T411" s="52" t="str">
        <f t="shared" ca="1" si="31"/>
        <v/>
      </c>
    </row>
    <row r="412" spans="2:20" ht="30" customHeight="1" x14ac:dyDescent="0.25">
      <c r="B412" s="52" t="str">
        <f t="shared" ca="1" si="32"/>
        <v/>
      </c>
      <c r="C412" s="88"/>
      <c r="D412" s="88" t="str">
        <f>IF(C412="","",VLOOKUP(C412,CAD_FUNC!$C$6:$E$106,2,FALSE))</f>
        <v/>
      </c>
      <c r="E412" s="88" t="str">
        <f>IF(C412="","",VLOOKUP(C412,CAD_FUNC!$C$6:$E$106,3,FALSE))</f>
        <v/>
      </c>
      <c r="F412" s="88"/>
      <c r="G412" s="88" t="str">
        <f>IF(F412="","",VLOOKUP(F412,PCMSO!$C$6:$F$607,4,FALSE))</f>
        <v/>
      </c>
      <c r="H412" s="87"/>
      <c r="I412" s="87"/>
      <c r="J412" s="87"/>
      <c r="K412" s="57" t="str">
        <f t="shared" si="28"/>
        <v/>
      </c>
      <c r="L412" s="58" t="str">
        <f t="shared" ca="1" si="29"/>
        <v/>
      </c>
      <c r="M412" s="47" t="str">
        <f>IF(H412="","",VLOOKUP(MONTH(H412),'C-A'!$K$6:$L$17,2,FALSE))</f>
        <v/>
      </c>
      <c r="S412" s="47">
        <f t="shared" si="30"/>
        <v>4.0700000000000339E-4</v>
      </c>
      <c r="T412" s="52" t="str">
        <f t="shared" ca="1" si="31"/>
        <v/>
      </c>
    </row>
    <row r="413" spans="2:20" ht="30" customHeight="1" x14ac:dyDescent="0.25">
      <c r="B413" s="52" t="str">
        <f t="shared" ca="1" si="32"/>
        <v/>
      </c>
      <c r="C413" s="88"/>
      <c r="D413" s="88" t="str">
        <f>IF(C413="","",VLOOKUP(C413,CAD_FUNC!$C$6:$E$106,2,FALSE))</f>
        <v/>
      </c>
      <c r="E413" s="88" t="str">
        <f>IF(C413="","",VLOOKUP(C413,CAD_FUNC!$C$6:$E$106,3,FALSE))</f>
        <v/>
      </c>
      <c r="F413" s="88"/>
      <c r="G413" s="88" t="str">
        <f>IF(F413="","",VLOOKUP(F413,PCMSO!$C$6:$F$607,4,FALSE))</f>
        <v/>
      </c>
      <c r="H413" s="87"/>
      <c r="I413" s="87"/>
      <c r="J413" s="87"/>
      <c r="K413" s="57" t="str">
        <f t="shared" si="28"/>
        <v/>
      </c>
      <c r="L413" s="58" t="str">
        <f t="shared" ca="1" si="29"/>
        <v/>
      </c>
      <c r="M413" s="47" t="str">
        <f>IF(H413="","",VLOOKUP(MONTH(H413),'C-A'!$K$6:$L$17,2,FALSE))</f>
        <v/>
      </c>
      <c r="S413" s="47">
        <f t="shared" si="30"/>
        <v>4.0800000000000341E-4</v>
      </c>
      <c r="T413" s="52" t="str">
        <f t="shared" ca="1" si="31"/>
        <v/>
      </c>
    </row>
    <row r="414" spans="2:20" ht="30" customHeight="1" x14ac:dyDescent="0.25">
      <c r="B414" s="52" t="str">
        <f t="shared" ca="1" si="32"/>
        <v/>
      </c>
      <c r="C414" s="88"/>
      <c r="D414" s="88" t="str">
        <f>IF(C414="","",VLOOKUP(C414,CAD_FUNC!$C$6:$E$106,2,FALSE))</f>
        <v/>
      </c>
      <c r="E414" s="88" t="str">
        <f>IF(C414="","",VLOOKUP(C414,CAD_FUNC!$C$6:$E$106,3,FALSE))</f>
        <v/>
      </c>
      <c r="F414" s="88"/>
      <c r="G414" s="88" t="str">
        <f>IF(F414="","",VLOOKUP(F414,PCMSO!$C$6:$F$607,4,FALSE))</f>
        <v/>
      </c>
      <c r="H414" s="87"/>
      <c r="I414" s="87"/>
      <c r="J414" s="87"/>
      <c r="K414" s="57" t="str">
        <f t="shared" si="28"/>
        <v/>
      </c>
      <c r="L414" s="58" t="str">
        <f t="shared" ca="1" si="29"/>
        <v/>
      </c>
      <c r="M414" s="47" t="str">
        <f>IF(H414="","",VLOOKUP(MONTH(H414),'C-A'!$K$6:$L$17,2,FALSE))</f>
        <v/>
      </c>
      <c r="S414" s="47">
        <f t="shared" si="30"/>
        <v>4.0900000000000344E-4</v>
      </c>
      <c r="T414" s="52" t="str">
        <f t="shared" ca="1" si="31"/>
        <v/>
      </c>
    </row>
    <row r="415" spans="2:20" ht="30" customHeight="1" x14ac:dyDescent="0.25">
      <c r="B415" s="52" t="str">
        <f t="shared" ca="1" si="32"/>
        <v/>
      </c>
      <c r="C415" s="88"/>
      <c r="D415" s="88" t="str">
        <f>IF(C415="","",VLOOKUP(C415,CAD_FUNC!$C$6:$E$106,2,FALSE))</f>
        <v/>
      </c>
      <c r="E415" s="88" t="str">
        <f>IF(C415="","",VLOOKUP(C415,CAD_FUNC!$C$6:$E$106,3,FALSE))</f>
        <v/>
      </c>
      <c r="F415" s="88"/>
      <c r="G415" s="88" t="str">
        <f>IF(F415="","",VLOOKUP(F415,PCMSO!$C$6:$F$607,4,FALSE))</f>
        <v/>
      </c>
      <c r="H415" s="87"/>
      <c r="I415" s="87"/>
      <c r="J415" s="87"/>
      <c r="K415" s="57" t="str">
        <f t="shared" si="28"/>
        <v/>
      </c>
      <c r="L415" s="58" t="str">
        <f t="shared" ca="1" si="29"/>
        <v/>
      </c>
      <c r="M415" s="47" t="str">
        <f>IF(H415="","",VLOOKUP(MONTH(H415),'C-A'!$K$6:$L$17,2,FALSE))</f>
        <v/>
      </c>
      <c r="S415" s="47">
        <f t="shared" si="30"/>
        <v>4.1000000000000346E-4</v>
      </c>
      <c r="T415" s="52" t="str">
        <f t="shared" ca="1" si="31"/>
        <v/>
      </c>
    </row>
    <row r="416" spans="2:20" ht="30" customHeight="1" x14ac:dyDescent="0.25">
      <c r="B416" s="52" t="str">
        <f t="shared" ca="1" si="32"/>
        <v/>
      </c>
      <c r="C416" s="88"/>
      <c r="D416" s="88" t="str">
        <f>IF(C416="","",VLOOKUP(C416,CAD_FUNC!$C$6:$E$106,2,FALSE))</f>
        <v/>
      </c>
      <c r="E416" s="88" t="str">
        <f>IF(C416="","",VLOOKUP(C416,CAD_FUNC!$C$6:$E$106,3,FALSE))</f>
        <v/>
      </c>
      <c r="F416" s="88"/>
      <c r="G416" s="88" t="str">
        <f>IF(F416="","",VLOOKUP(F416,PCMSO!$C$6:$F$607,4,FALSE))</f>
        <v/>
      </c>
      <c r="H416" s="87"/>
      <c r="I416" s="87"/>
      <c r="J416" s="87"/>
      <c r="K416" s="57" t="str">
        <f t="shared" si="28"/>
        <v/>
      </c>
      <c r="L416" s="58" t="str">
        <f t="shared" ca="1" si="29"/>
        <v/>
      </c>
      <c r="M416" s="47" t="str">
        <f>IF(H416="","",VLOOKUP(MONTH(H416),'C-A'!$K$6:$L$17,2,FALSE))</f>
        <v/>
      </c>
      <c r="S416" s="47">
        <f t="shared" si="30"/>
        <v>4.1100000000000348E-4</v>
      </c>
      <c r="T416" s="52" t="str">
        <f t="shared" ca="1" si="31"/>
        <v/>
      </c>
    </row>
    <row r="417" spans="2:20" ht="30" customHeight="1" x14ac:dyDescent="0.25">
      <c r="B417" s="52" t="str">
        <f t="shared" ca="1" si="32"/>
        <v/>
      </c>
      <c r="C417" s="88"/>
      <c r="D417" s="88" t="str">
        <f>IF(C417="","",VLOOKUP(C417,CAD_FUNC!$C$6:$E$106,2,FALSE))</f>
        <v/>
      </c>
      <c r="E417" s="88" t="str">
        <f>IF(C417="","",VLOOKUP(C417,CAD_FUNC!$C$6:$E$106,3,FALSE))</f>
        <v/>
      </c>
      <c r="F417" s="88"/>
      <c r="G417" s="88" t="str">
        <f>IF(F417="","",VLOOKUP(F417,PCMSO!$C$6:$F$607,4,FALSE))</f>
        <v/>
      </c>
      <c r="H417" s="87"/>
      <c r="I417" s="87"/>
      <c r="J417" s="87"/>
      <c r="K417" s="57" t="str">
        <f t="shared" si="28"/>
        <v/>
      </c>
      <c r="L417" s="58" t="str">
        <f t="shared" ca="1" si="29"/>
        <v/>
      </c>
      <c r="M417" s="47" t="str">
        <f>IF(H417="","",VLOOKUP(MONTH(H417),'C-A'!$K$6:$L$17,2,FALSE))</f>
        <v/>
      </c>
      <c r="S417" s="47">
        <f t="shared" si="30"/>
        <v>4.1200000000000351E-4</v>
      </c>
      <c r="T417" s="52" t="str">
        <f t="shared" ca="1" si="31"/>
        <v/>
      </c>
    </row>
    <row r="418" spans="2:20" ht="30" customHeight="1" x14ac:dyDescent="0.25">
      <c r="B418" s="52" t="str">
        <f t="shared" ca="1" si="32"/>
        <v/>
      </c>
      <c r="C418" s="88"/>
      <c r="D418" s="88" t="str">
        <f>IF(C418="","",VLOOKUP(C418,CAD_FUNC!$C$6:$E$106,2,FALSE))</f>
        <v/>
      </c>
      <c r="E418" s="88" t="str">
        <f>IF(C418="","",VLOOKUP(C418,CAD_FUNC!$C$6:$E$106,3,FALSE))</f>
        <v/>
      </c>
      <c r="F418" s="88"/>
      <c r="G418" s="88" t="str">
        <f>IF(F418="","",VLOOKUP(F418,PCMSO!$C$6:$F$607,4,FALSE))</f>
        <v/>
      </c>
      <c r="H418" s="87"/>
      <c r="I418" s="87"/>
      <c r="J418" s="87"/>
      <c r="K418" s="57" t="str">
        <f t="shared" si="28"/>
        <v/>
      </c>
      <c r="L418" s="58" t="str">
        <f t="shared" ca="1" si="29"/>
        <v/>
      </c>
      <c r="M418" s="47" t="str">
        <f>IF(H418="","",VLOOKUP(MONTH(H418),'C-A'!$K$6:$L$17,2,FALSE))</f>
        <v/>
      </c>
      <c r="S418" s="47">
        <f t="shared" si="30"/>
        <v>4.1300000000000353E-4</v>
      </c>
      <c r="T418" s="52" t="str">
        <f t="shared" ca="1" si="31"/>
        <v/>
      </c>
    </row>
    <row r="419" spans="2:20" ht="30" customHeight="1" x14ac:dyDescent="0.25">
      <c r="B419" s="52" t="str">
        <f t="shared" ca="1" si="32"/>
        <v/>
      </c>
      <c r="C419" s="88"/>
      <c r="D419" s="88" t="str">
        <f>IF(C419="","",VLOOKUP(C419,CAD_FUNC!$C$6:$E$106,2,FALSE))</f>
        <v/>
      </c>
      <c r="E419" s="88" t="str">
        <f>IF(C419="","",VLOOKUP(C419,CAD_FUNC!$C$6:$E$106,3,FALSE))</f>
        <v/>
      </c>
      <c r="F419" s="88"/>
      <c r="G419" s="88" t="str">
        <f>IF(F419="","",VLOOKUP(F419,PCMSO!$C$6:$F$607,4,FALSE))</f>
        <v/>
      </c>
      <c r="H419" s="87"/>
      <c r="I419" s="87"/>
      <c r="J419" s="87"/>
      <c r="K419" s="57" t="str">
        <f t="shared" si="28"/>
        <v/>
      </c>
      <c r="L419" s="58" t="str">
        <f t="shared" ca="1" si="29"/>
        <v/>
      </c>
      <c r="M419" s="47" t="str">
        <f>IF(H419="","",VLOOKUP(MONTH(H419),'C-A'!$K$6:$L$17,2,FALSE))</f>
        <v/>
      </c>
      <c r="S419" s="47">
        <f t="shared" si="30"/>
        <v>4.1400000000000356E-4</v>
      </c>
      <c r="T419" s="52" t="str">
        <f t="shared" ca="1" si="31"/>
        <v/>
      </c>
    </row>
    <row r="420" spans="2:20" ht="30" customHeight="1" x14ac:dyDescent="0.25">
      <c r="B420" s="52" t="str">
        <f t="shared" ca="1" si="32"/>
        <v/>
      </c>
      <c r="C420" s="88"/>
      <c r="D420" s="88" t="str">
        <f>IF(C420="","",VLOOKUP(C420,CAD_FUNC!$C$6:$E$106,2,FALSE))</f>
        <v/>
      </c>
      <c r="E420" s="88" t="str">
        <f>IF(C420="","",VLOOKUP(C420,CAD_FUNC!$C$6:$E$106,3,FALSE))</f>
        <v/>
      </c>
      <c r="F420" s="88"/>
      <c r="G420" s="88" t="str">
        <f>IF(F420="","",VLOOKUP(F420,PCMSO!$C$6:$F$607,4,FALSE))</f>
        <v/>
      </c>
      <c r="H420" s="87"/>
      <c r="I420" s="87"/>
      <c r="J420" s="87"/>
      <c r="K420" s="57" t="str">
        <f t="shared" si="28"/>
        <v/>
      </c>
      <c r="L420" s="58" t="str">
        <f t="shared" ca="1" si="29"/>
        <v/>
      </c>
      <c r="M420" s="47" t="str">
        <f>IF(H420="","",VLOOKUP(MONTH(H420),'C-A'!$K$6:$L$17,2,FALSE))</f>
        <v/>
      </c>
      <c r="S420" s="47">
        <f t="shared" si="30"/>
        <v>4.1500000000000358E-4</v>
      </c>
      <c r="T420" s="52" t="str">
        <f t="shared" ca="1" si="31"/>
        <v/>
      </c>
    </row>
    <row r="421" spans="2:20" ht="30" customHeight="1" x14ac:dyDescent="0.25">
      <c r="B421" s="52" t="str">
        <f t="shared" ca="1" si="32"/>
        <v/>
      </c>
      <c r="C421" s="88"/>
      <c r="D421" s="88" t="str">
        <f>IF(C421="","",VLOOKUP(C421,CAD_FUNC!$C$6:$E$106,2,FALSE))</f>
        <v/>
      </c>
      <c r="E421" s="88" t="str">
        <f>IF(C421="","",VLOOKUP(C421,CAD_FUNC!$C$6:$E$106,3,FALSE))</f>
        <v/>
      </c>
      <c r="F421" s="88"/>
      <c r="G421" s="88" t="str">
        <f>IF(F421="","",VLOOKUP(F421,PCMSO!$C$6:$F$607,4,FALSE))</f>
        <v/>
      </c>
      <c r="H421" s="87"/>
      <c r="I421" s="87"/>
      <c r="J421" s="87"/>
      <c r="K421" s="57" t="str">
        <f t="shared" si="28"/>
        <v/>
      </c>
      <c r="L421" s="58" t="str">
        <f t="shared" ca="1" si="29"/>
        <v/>
      </c>
      <c r="M421" s="47" t="str">
        <f>IF(H421="","",VLOOKUP(MONTH(H421),'C-A'!$K$6:$L$17,2,FALSE))</f>
        <v/>
      </c>
      <c r="S421" s="47">
        <f t="shared" si="30"/>
        <v>4.1600000000000361E-4</v>
      </c>
      <c r="T421" s="52" t="str">
        <f t="shared" ca="1" si="31"/>
        <v/>
      </c>
    </row>
    <row r="422" spans="2:20" ht="30" customHeight="1" x14ac:dyDescent="0.25">
      <c r="B422" s="52" t="str">
        <f t="shared" ca="1" si="32"/>
        <v/>
      </c>
      <c r="C422" s="88"/>
      <c r="D422" s="88" t="str">
        <f>IF(C422="","",VLOOKUP(C422,CAD_FUNC!$C$6:$E$106,2,FALSE))</f>
        <v/>
      </c>
      <c r="E422" s="88" t="str">
        <f>IF(C422="","",VLOOKUP(C422,CAD_FUNC!$C$6:$E$106,3,FALSE))</f>
        <v/>
      </c>
      <c r="F422" s="88"/>
      <c r="G422" s="88" t="str">
        <f>IF(F422="","",VLOOKUP(F422,PCMSO!$C$6:$F$607,4,FALSE))</f>
        <v/>
      </c>
      <c r="H422" s="87"/>
      <c r="I422" s="87"/>
      <c r="J422" s="87"/>
      <c r="K422" s="57" t="str">
        <f t="shared" si="28"/>
        <v/>
      </c>
      <c r="L422" s="58" t="str">
        <f t="shared" ca="1" si="29"/>
        <v/>
      </c>
      <c r="M422" s="47" t="str">
        <f>IF(H422="","",VLOOKUP(MONTH(H422),'C-A'!$K$6:$L$17,2,FALSE))</f>
        <v/>
      </c>
      <c r="S422" s="47">
        <f t="shared" si="30"/>
        <v>4.1700000000000363E-4</v>
      </c>
      <c r="T422" s="52" t="str">
        <f t="shared" ca="1" si="31"/>
        <v/>
      </c>
    </row>
    <row r="423" spans="2:20" ht="30" customHeight="1" x14ac:dyDescent="0.25">
      <c r="B423" s="52" t="str">
        <f t="shared" ca="1" si="32"/>
        <v/>
      </c>
      <c r="C423" s="88"/>
      <c r="D423" s="88" t="str">
        <f>IF(C423="","",VLOOKUP(C423,CAD_FUNC!$C$6:$E$106,2,FALSE))</f>
        <v/>
      </c>
      <c r="E423" s="88" t="str">
        <f>IF(C423="","",VLOOKUP(C423,CAD_FUNC!$C$6:$E$106,3,FALSE))</f>
        <v/>
      </c>
      <c r="F423" s="88"/>
      <c r="G423" s="88" t="str">
        <f>IF(F423="","",VLOOKUP(F423,PCMSO!$C$6:$F$607,4,FALSE))</f>
        <v/>
      </c>
      <c r="H423" s="87"/>
      <c r="I423" s="87"/>
      <c r="J423" s="87"/>
      <c r="K423" s="57" t="str">
        <f t="shared" si="28"/>
        <v/>
      </c>
      <c r="L423" s="58" t="str">
        <f t="shared" ca="1" si="29"/>
        <v/>
      </c>
      <c r="M423" s="47" t="str">
        <f>IF(H423="","",VLOOKUP(MONTH(H423),'C-A'!$K$6:$L$17,2,FALSE))</f>
        <v/>
      </c>
      <c r="S423" s="47">
        <f t="shared" si="30"/>
        <v>4.1800000000000366E-4</v>
      </c>
      <c r="T423" s="52" t="str">
        <f t="shared" ca="1" si="31"/>
        <v/>
      </c>
    </row>
    <row r="424" spans="2:20" ht="30" customHeight="1" x14ac:dyDescent="0.25">
      <c r="B424" s="52" t="str">
        <f t="shared" ca="1" si="32"/>
        <v/>
      </c>
      <c r="C424" s="88"/>
      <c r="D424" s="88" t="str">
        <f>IF(C424="","",VLOOKUP(C424,CAD_FUNC!$C$6:$E$106,2,FALSE))</f>
        <v/>
      </c>
      <c r="E424" s="88" t="str">
        <f>IF(C424="","",VLOOKUP(C424,CAD_FUNC!$C$6:$E$106,3,FALSE))</f>
        <v/>
      </c>
      <c r="F424" s="88"/>
      <c r="G424" s="88" t="str">
        <f>IF(F424="","",VLOOKUP(F424,PCMSO!$C$6:$F$607,4,FALSE))</f>
        <v/>
      </c>
      <c r="H424" s="87"/>
      <c r="I424" s="87"/>
      <c r="J424" s="87"/>
      <c r="K424" s="57" t="str">
        <f t="shared" si="28"/>
        <v/>
      </c>
      <c r="L424" s="58" t="str">
        <f t="shared" ca="1" si="29"/>
        <v/>
      </c>
      <c r="M424" s="47" t="str">
        <f>IF(H424="","",VLOOKUP(MONTH(H424),'C-A'!$K$6:$L$17,2,FALSE))</f>
        <v/>
      </c>
      <c r="S424" s="47">
        <f t="shared" si="30"/>
        <v>4.1900000000000368E-4</v>
      </c>
      <c r="T424" s="52" t="str">
        <f t="shared" ca="1" si="31"/>
        <v/>
      </c>
    </row>
    <row r="425" spans="2:20" ht="30" customHeight="1" x14ac:dyDescent="0.25">
      <c r="B425" s="52" t="str">
        <f t="shared" ca="1" si="32"/>
        <v/>
      </c>
      <c r="C425" s="88"/>
      <c r="D425" s="88" t="str">
        <f>IF(C425="","",VLOOKUP(C425,CAD_FUNC!$C$6:$E$106,2,FALSE))</f>
        <v/>
      </c>
      <c r="E425" s="88" t="str">
        <f>IF(C425="","",VLOOKUP(C425,CAD_FUNC!$C$6:$E$106,3,FALSE))</f>
        <v/>
      </c>
      <c r="F425" s="88"/>
      <c r="G425" s="88" t="str">
        <f>IF(F425="","",VLOOKUP(F425,PCMSO!$C$6:$F$607,4,FALSE))</f>
        <v/>
      </c>
      <c r="H425" s="87"/>
      <c r="I425" s="87"/>
      <c r="J425" s="87"/>
      <c r="K425" s="57" t="str">
        <f t="shared" si="28"/>
        <v/>
      </c>
      <c r="L425" s="58" t="str">
        <f t="shared" ca="1" si="29"/>
        <v/>
      </c>
      <c r="M425" s="47" t="str">
        <f>IF(H425="","",VLOOKUP(MONTH(H425),'C-A'!$K$6:$L$17,2,FALSE))</f>
        <v/>
      </c>
      <c r="S425" s="47">
        <f t="shared" si="30"/>
        <v>4.200000000000037E-4</v>
      </c>
      <c r="T425" s="52" t="str">
        <f t="shared" ca="1" si="31"/>
        <v/>
      </c>
    </row>
    <row r="426" spans="2:20" ht="30" customHeight="1" x14ac:dyDescent="0.25">
      <c r="B426" s="52" t="str">
        <f t="shared" ca="1" si="32"/>
        <v/>
      </c>
      <c r="C426" s="88"/>
      <c r="D426" s="88" t="str">
        <f>IF(C426="","",VLOOKUP(C426,CAD_FUNC!$C$6:$E$106,2,FALSE))</f>
        <v/>
      </c>
      <c r="E426" s="88" t="str">
        <f>IF(C426="","",VLOOKUP(C426,CAD_FUNC!$C$6:$E$106,3,FALSE))</f>
        <v/>
      </c>
      <c r="F426" s="88"/>
      <c r="G426" s="88" t="str">
        <f>IF(F426="","",VLOOKUP(F426,PCMSO!$C$6:$F$607,4,FALSE))</f>
        <v/>
      </c>
      <c r="H426" s="87"/>
      <c r="I426" s="87"/>
      <c r="J426" s="87"/>
      <c r="K426" s="57" t="str">
        <f t="shared" si="28"/>
        <v/>
      </c>
      <c r="L426" s="58" t="str">
        <f t="shared" ca="1" si="29"/>
        <v/>
      </c>
      <c r="M426" s="47" t="str">
        <f>IF(H426="","",VLOOKUP(MONTH(H426),'C-A'!$K$6:$L$17,2,FALSE))</f>
        <v/>
      </c>
      <c r="S426" s="47">
        <f t="shared" si="30"/>
        <v>4.2100000000000373E-4</v>
      </c>
      <c r="T426" s="52" t="str">
        <f t="shared" ca="1" si="31"/>
        <v/>
      </c>
    </row>
    <row r="427" spans="2:20" ht="30" customHeight="1" x14ac:dyDescent="0.25">
      <c r="B427" s="52" t="str">
        <f t="shared" ca="1" si="32"/>
        <v/>
      </c>
      <c r="C427" s="88"/>
      <c r="D427" s="88" t="str">
        <f>IF(C427="","",VLOOKUP(C427,CAD_FUNC!$C$6:$E$106,2,FALSE))</f>
        <v/>
      </c>
      <c r="E427" s="88" t="str">
        <f>IF(C427="","",VLOOKUP(C427,CAD_FUNC!$C$6:$E$106,3,FALSE))</f>
        <v/>
      </c>
      <c r="F427" s="88"/>
      <c r="G427" s="88" t="str">
        <f>IF(F427="","",VLOOKUP(F427,PCMSO!$C$6:$F$607,4,FALSE))</f>
        <v/>
      </c>
      <c r="H427" s="87"/>
      <c r="I427" s="87"/>
      <c r="J427" s="87"/>
      <c r="K427" s="57" t="str">
        <f t="shared" si="28"/>
        <v/>
      </c>
      <c r="L427" s="58" t="str">
        <f t="shared" ca="1" si="29"/>
        <v/>
      </c>
      <c r="M427" s="47" t="str">
        <f>IF(H427="","",VLOOKUP(MONTH(H427),'C-A'!$K$6:$L$17,2,FALSE))</f>
        <v/>
      </c>
      <c r="S427" s="47">
        <f t="shared" si="30"/>
        <v>4.2200000000000375E-4</v>
      </c>
      <c r="T427" s="52" t="str">
        <f t="shared" ca="1" si="31"/>
        <v/>
      </c>
    </row>
    <row r="428" spans="2:20" ht="30" customHeight="1" x14ac:dyDescent="0.25">
      <c r="B428" s="52" t="str">
        <f t="shared" ca="1" si="32"/>
        <v/>
      </c>
      <c r="C428" s="88"/>
      <c r="D428" s="88" t="str">
        <f>IF(C428="","",VLOOKUP(C428,CAD_FUNC!$C$6:$E$106,2,FALSE))</f>
        <v/>
      </c>
      <c r="E428" s="88" t="str">
        <f>IF(C428="","",VLOOKUP(C428,CAD_FUNC!$C$6:$E$106,3,FALSE))</f>
        <v/>
      </c>
      <c r="F428" s="88"/>
      <c r="G428" s="88" t="str">
        <f>IF(F428="","",VLOOKUP(F428,PCMSO!$C$6:$F$607,4,FALSE))</f>
        <v/>
      </c>
      <c r="H428" s="87"/>
      <c r="I428" s="87"/>
      <c r="J428" s="87"/>
      <c r="K428" s="57" t="str">
        <f t="shared" si="28"/>
        <v/>
      </c>
      <c r="L428" s="58" t="str">
        <f t="shared" ca="1" si="29"/>
        <v/>
      </c>
      <c r="M428" s="47" t="str">
        <f>IF(H428="","",VLOOKUP(MONTH(H428),'C-A'!$K$6:$L$17,2,FALSE))</f>
        <v/>
      </c>
      <c r="S428" s="47">
        <f t="shared" si="30"/>
        <v>4.2300000000000378E-4</v>
      </c>
      <c r="T428" s="52" t="str">
        <f t="shared" ca="1" si="31"/>
        <v/>
      </c>
    </row>
    <row r="429" spans="2:20" ht="30" customHeight="1" x14ac:dyDescent="0.25">
      <c r="B429" s="52" t="str">
        <f t="shared" ca="1" si="32"/>
        <v/>
      </c>
      <c r="C429" s="88"/>
      <c r="D429" s="88" t="str">
        <f>IF(C429="","",VLOOKUP(C429,CAD_FUNC!$C$6:$E$106,2,FALSE))</f>
        <v/>
      </c>
      <c r="E429" s="88" t="str">
        <f>IF(C429="","",VLOOKUP(C429,CAD_FUNC!$C$6:$E$106,3,FALSE))</f>
        <v/>
      </c>
      <c r="F429" s="88"/>
      <c r="G429" s="88" t="str">
        <f>IF(F429="","",VLOOKUP(F429,PCMSO!$C$6:$F$607,4,FALSE))</f>
        <v/>
      </c>
      <c r="H429" s="87"/>
      <c r="I429" s="87"/>
      <c r="J429" s="87"/>
      <c r="K429" s="57" t="str">
        <f t="shared" si="28"/>
        <v/>
      </c>
      <c r="L429" s="58" t="str">
        <f t="shared" ca="1" si="29"/>
        <v/>
      </c>
      <c r="M429" s="47" t="str">
        <f>IF(H429="","",VLOOKUP(MONTH(H429),'C-A'!$K$6:$L$17,2,FALSE))</f>
        <v/>
      </c>
      <c r="S429" s="47">
        <f t="shared" si="30"/>
        <v>4.240000000000038E-4</v>
      </c>
      <c r="T429" s="52" t="str">
        <f t="shared" ca="1" si="31"/>
        <v/>
      </c>
    </row>
    <row r="430" spans="2:20" ht="30" customHeight="1" x14ac:dyDescent="0.25">
      <c r="B430" s="52" t="str">
        <f t="shared" ca="1" si="32"/>
        <v/>
      </c>
      <c r="C430" s="88"/>
      <c r="D430" s="88" t="str">
        <f>IF(C430="","",VLOOKUP(C430,CAD_FUNC!$C$6:$E$106,2,FALSE))</f>
        <v/>
      </c>
      <c r="E430" s="88" t="str">
        <f>IF(C430="","",VLOOKUP(C430,CAD_FUNC!$C$6:$E$106,3,FALSE))</f>
        <v/>
      </c>
      <c r="F430" s="88"/>
      <c r="G430" s="88" t="str">
        <f>IF(F430="","",VLOOKUP(F430,PCMSO!$C$6:$F$607,4,FALSE))</f>
        <v/>
      </c>
      <c r="H430" s="87"/>
      <c r="I430" s="87"/>
      <c r="J430" s="87"/>
      <c r="K430" s="57" t="str">
        <f t="shared" si="28"/>
        <v/>
      </c>
      <c r="L430" s="58" t="str">
        <f t="shared" ca="1" si="29"/>
        <v/>
      </c>
      <c r="M430" s="47" t="str">
        <f>IF(H430="","",VLOOKUP(MONTH(H430),'C-A'!$K$6:$L$17,2,FALSE))</f>
        <v/>
      </c>
      <c r="S430" s="47">
        <f t="shared" si="30"/>
        <v>4.2500000000000383E-4</v>
      </c>
      <c r="T430" s="52" t="str">
        <f t="shared" ca="1" si="31"/>
        <v/>
      </c>
    </row>
    <row r="431" spans="2:20" ht="30" customHeight="1" x14ac:dyDescent="0.25">
      <c r="B431" s="52" t="str">
        <f t="shared" ca="1" si="32"/>
        <v/>
      </c>
      <c r="C431" s="88"/>
      <c r="D431" s="88" t="str">
        <f>IF(C431="","",VLOOKUP(C431,CAD_FUNC!$C$6:$E$106,2,FALSE))</f>
        <v/>
      </c>
      <c r="E431" s="88" t="str">
        <f>IF(C431="","",VLOOKUP(C431,CAD_FUNC!$C$6:$E$106,3,FALSE))</f>
        <v/>
      </c>
      <c r="F431" s="88"/>
      <c r="G431" s="88" t="str">
        <f>IF(F431="","",VLOOKUP(F431,PCMSO!$C$6:$F$607,4,FALSE))</f>
        <v/>
      </c>
      <c r="H431" s="87"/>
      <c r="I431" s="87"/>
      <c r="J431" s="87"/>
      <c r="K431" s="57" t="str">
        <f t="shared" si="28"/>
        <v/>
      </c>
      <c r="L431" s="58" t="str">
        <f t="shared" ca="1" si="29"/>
        <v/>
      </c>
      <c r="M431" s="47" t="str">
        <f>IF(H431="","",VLOOKUP(MONTH(H431),'C-A'!$K$6:$L$17,2,FALSE))</f>
        <v/>
      </c>
      <c r="S431" s="47">
        <f t="shared" si="30"/>
        <v>4.2600000000000385E-4</v>
      </c>
      <c r="T431" s="52" t="str">
        <f t="shared" ca="1" si="31"/>
        <v/>
      </c>
    </row>
    <row r="432" spans="2:20" ht="30" customHeight="1" x14ac:dyDescent="0.25">
      <c r="B432" s="52" t="str">
        <f t="shared" ca="1" si="32"/>
        <v/>
      </c>
      <c r="C432" s="88"/>
      <c r="D432" s="88" t="str">
        <f>IF(C432="","",VLOOKUP(C432,CAD_FUNC!$C$6:$E$106,2,FALSE))</f>
        <v/>
      </c>
      <c r="E432" s="88" t="str">
        <f>IF(C432="","",VLOOKUP(C432,CAD_FUNC!$C$6:$E$106,3,FALSE))</f>
        <v/>
      </c>
      <c r="F432" s="88"/>
      <c r="G432" s="88" t="str">
        <f>IF(F432="","",VLOOKUP(F432,PCMSO!$C$6:$F$607,4,FALSE))</f>
        <v/>
      </c>
      <c r="H432" s="87"/>
      <c r="I432" s="87"/>
      <c r="J432" s="87"/>
      <c r="K432" s="57" t="str">
        <f t="shared" si="28"/>
        <v/>
      </c>
      <c r="L432" s="58" t="str">
        <f t="shared" ca="1" si="29"/>
        <v/>
      </c>
      <c r="M432" s="47" t="str">
        <f>IF(H432="","",VLOOKUP(MONTH(H432),'C-A'!$K$6:$L$17,2,FALSE))</f>
        <v/>
      </c>
      <c r="S432" s="47">
        <f t="shared" si="30"/>
        <v>4.2700000000000387E-4</v>
      </c>
      <c r="T432" s="52" t="str">
        <f t="shared" ca="1" si="31"/>
        <v/>
      </c>
    </row>
    <row r="433" spans="2:20" ht="30" customHeight="1" x14ac:dyDescent="0.25">
      <c r="B433" s="52" t="str">
        <f t="shared" ca="1" si="32"/>
        <v/>
      </c>
      <c r="C433" s="88"/>
      <c r="D433" s="88" t="str">
        <f>IF(C433="","",VLOOKUP(C433,CAD_FUNC!$C$6:$E$106,2,FALSE))</f>
        <v/>
      </c>
      <c r="E433" s="88" t="str">
        <f>IF(C433="","",VLOOKUP(C433,CAD_FUNC!$C$6:$E$106,3,FALSE))</f>
        <v/>
      </c>
      <c r="F433" s="88"/>
      <c r="G433" s="88" t="str">
        <f>IF(F433="","",VLOOKUP(F433,PCMSO!$C$6:$F$607,4,FALSE))</f>
        <v/>
      </c>
      <c r="H433" s="87"/>
      <c r="I433" s="87"/>
      <c r="J433" s="87"/>
      <c r="K433" s="57" t="str">
        <f t="shared" si="28"/>
        <v/>
      </c>
      <c r="L433" s="58" t="str">
        <f t="shared" ca="1" si="29"/>
        <v/>
      </c>
      <c r="M433" s="47" t="str">
        <f>IF(H433="","",VLOOKUP(MONTH(H433),'C-A'!$K$6:$L$17,2,FALSE))</f>
        <v/>
      </c>
      <c r="S433" s="47">
        <f t="shared" si="30"/>
        <v>4.280000000000039E-4</v>
      </c>
      <c r="T433" s="52" t="str">
        <f t="shared" ca="1" si="31"/>
        <v/>
      </c>
    </row>
    <row r="434" spans="2:20" ht="30" customHeight="1" x14ac:dyDescent="0.25">
      <c r="B434" s="52" t="str">
        <f t="shared" ca="1" si="32"/>
        <v/>
      </c>
      <c r="C434" s="88"/>
      <c r="D434" s="88" t="str">
        <f>IF(C434="","",VLOOKUP(C434,CAD_FUNC!$C$6:$E$106,2,FALSE))</f>
        <v/>
      </c>
      <c r="E434" s="88" t="str">
        <f>IF(C434="","",VLOOKUP(C434,CAD_FUNC!$C$6:$E$106,3,FALSE))</f>
        <v/>
      </c>
      <c r="F434" s="88"/>
      <c r="G434" s="88" t="str">
        <f>IF(F434="","",VLOOKUP(F434,PCMSO!$C$6:$F$607,4,FALSE))</f>
        <v/>
      </c>
      <c r="H434" s="87"/>
      <c r="I434" s="87"/>
      <c r="J434" s="87"/>
      <c r="K434" s="57" t="str">
        <f t="shared" si="28"/>
        <v/>
      </c>
      <c r="L434" s="58" t="str">
        <f t="shared" ca="1" si="29"/>
        <v/>
      </c>
      <c r="M434" s="47" t="str">
        <f>IF(H434="","",VLOOKUP(MONTH(H434),'C-A'!$K$6:$L$17,2,FALSE))</f>
        <v/>
      </c>
      <c r="S434" s="47">
        <f t="shared" si="30"/>
        <v>4.2900000000000392E-4</v>
      </c>
      <c r="T434" s="52" t="str">
        <f t="shared" ca="1" si="31"/>
        <v/>
      </c>
    </row>
    <row r="435" spans="2:20" ht="30" customHeight="1" x14ac:dyDescent="0.25">
      <c r="B435" s="52" t="str">
        <f t="shared" ca="1" si="32"/>
        <v/>
      </c>
      <c r="C435" s="88"/>
      <c r="D435" s="88" t="str">
        <f>IF(C435="","",VLOOKUP(C435,CAD_FUNC!$C$6:$E$106,2,FALSE))</f>
        <v/>
      </c>
      <c r="E435" s="88" t="str">
        <f>IF(C435="","",VLOOKUP(C435,CAD_FUNC!$C$6:$E$106,3,FALSE))</f>
        <v/>
      </c>
      <c r="F435" s="88"/>
      <c r="G435" s="88" t="str">
        <f>IF(F435="","",VLOOKUP(F435,PCMSO!$C$6:$F$607,4,FALSE))</f>
        <v/>
      </c>
      <c r="H435" s="87"/>
      <c r="I435" s="87"/>
      <c r="J435" s="87"/>
      <c r="K435" s="57" t="str">
        <f t="shared" si="28"/>
        <v/>
      </c>
      <c r="L435" s="58" t="str">
        <f t="shared" ca="1" si="29"/>
        <v/>
      </c>
      <c r="M435" s="47" t="str">
        <f>IF(H435="","",VLOOKUP(MONTH(H435),'C-A'!$K$6:$L$17,2,FALSE))</f>
        <v/>
      </c>
      <c r="S435" s="47">
        <f t="shared" si="30"/>
        <v>4.3000000000000395E-4</v>
      </c>
      <c r="T435" s="52" t="str">
        <f t="shared" ca="1" si="31"/>
        <v/>
      </c>
    </row>
    <row r="436" spans="2:20" ht="30" customHeight="1" x14ac:dyDescent="0.25">
      <c r="B436" s="52" t="str">
        <f t="shared" ca="1" si="32"/>
        <v/>
      </c>
      <c r="C436" s="88"/>
      <c r="D436" s="88" t="str">
        <f>IF(C436="","",VLOOKUP(C436,CAD_FUNC!$C$6:$E$106,2,FALSE))</f>
        <v/>
      </c>
      <c r="E436" s="88" t="str">
        <f>IF(C436="","",VLOOKUP(C436,CAD_FUNC!$C$6:$E$106,3,FALSE))</f>
        <v/>
      </c>
      <c r="F436" s="88"/>
      <c r="G436" s="88" t="str">
        <f>IF(F436="","",VLOOKUP(F436,PCMSO!$C$6:$F$607,4,FALSE))</f>
        <v/>
      </c>
      <c r="H436" s="87"/>
      <c r="I436" s="87"/>
      <c r="J436" s="87"/>
      <c r="K436" s="57" t="str">
        <f t="shared" si="28"/>
        <v/>
      </c>
      <c r="L436" s="58" t="str">
        <f t="shared" ca="1" si="29"/>
        <v/>
      </c>
      <c r="M436" s="47" t="str">
        <f>IF(H436="","",VLOOKUP(MONTH(H436),'C-A'!$K$6:$L$17,2,FALSE))</f>
        <v/>
      </c>
      <c r="S436" s="47">
        <f t="shared" si="30"/>
        <v>4.3100000000000397E-4</v>
      </c>
      <c r="T436" s="52" t="str">
        <f t="shared" ca="1" si="31"/>
        <v/>
      </c>
    </row>
    <row r="437" spans="2:20" ht="30" customHeight="1" x14ac:dyDescent="0.25">
      <c r="B437" s="52" t="str">
        <f t="shared" ca="1" si="32"/>
        <v/>
      </c>
      <c r="C437" s="88"/>
      <c r="D437" s="88" t="str">
        <f>IF(C437="","",VLOOKUP(C437,CAD_FUNC!$C$6:$E$106,2,FALSE))</f>
        <v/>
      </c>
      <c r="E437" s="88" t="str">
        <f>IF(C437="","",VLOOKUP(C437,CAD_FUNC!$C$6:$E$106,3,FALSE))</f>
        <v/>
      </c>
      <c r="F437" s="88"/>
      <c r="G437" s="88" t="str">
        <f>IF(F437="","",VLOOKUP(F437,PCMSO!$C$6:$F$607,4,FALSE))</f>
        <v/>
      </c>
      <c r="H437" s="87"/>
      <c r="I437" s="87"/>
      <c r="J437" s="87"/>
      <c r="K437" s="57" t="str">
        <f t="shared" si="28"/>
        <v/>
      </c>
      <c r="L437" s="58" t="str">
        <f t="shared" ca="1" si="29"/>
        <v/>
      </c>
      <c r="M437" s="47" t="str">
        <f>IF(H437="","",VLOOKUP(MONTH(H437),'C-A'!$K$6:$L$17,2,FALSE))</f>
        <v/>
      </c>
      <c r="S437" s="47">
        <f t="shared" si="30"/>
        <v>4.32000000000004E-4</v>
      </c>
      <c r="T437" s="52" t="str">
        <f t="shared" ca="1" si="31"/>
        <v/>
      </c>
    </row>
    <row r="438" spans="2:20" ht="30" customHeight="1" x14ac:dyDescent="0.25">
      <c r="B438" s="52" t="str">
        <f t="shared" ca="1" si="32"/>
        <v/>
      </c>
      <c r="C438" s="88"/>
      <c r="D438" s="88" t="str">
        <f>IF(C438="","",VLOOKUP(C438,CAD_FUNC!$C$6:$E$106,2,FALSE))</f>
        <v/>
      </c>
      <c r="E438" s="88" t="str">
        <f>IF(C438="","",VLOOKUP(C438,CAD_FUNC!$C$6:$E$106,3,FALSE))</f>
        <v/>
      </c>
      <c r="F438" s="88"/>
      <c r="G438" s="88" t="str">
        <f>IF(F438="","",VLOOKUP(F438,PCMSO!$C$6:$F$607,4,FALSE))</f>
        <v/>
      </c>
      <c r="H438" s="87"/>
      <c r="I438" s="87"/>
      <c r="J438" s="87"/>
      <c r="K438" s="57" t="str">
        <f t="shared" si="28"/>
        <v/>
      </c>
      <c r="L438" s="58" t="str">
        <f t="shared" ca="1" si="29"/>
        <v/>
      </c>
      <c r="M438" s="47" t="str">
        <f>IF(H438="","",VLOOKUP(MONTH(H438),'C-A'!$K$6:$L$17,2,FALSE))</f>
        <v/>
      </c>
      <c r="S438" s="47">
        <f t="shared" si="30"/>
        <v>4.3300000000000402E-4</v>
      </c>
      <c r="T438" s="52" t="str">
        <f t="shared" ca="1" si="31"/>
        <v/>
      </c>
    </row>
    <row r="439" spans="2:20" ht="30" customHeight="1" x14ac:dyDescent="0.25">
      <c r="B439" s="52" t="str">
        <f t="shared" ca="1" si="32"/>
        <v/>
      </c>
      <c r="C439" s="88"/>
      <c r="D439" s="88" t="str">
        <f>IF(C439="","",VLOOKUP(C439,CAD_FUNC!$C$6:$E$106,2,FALSE))</f>
        <v/>
      </c>
      <c r="E439" s="88" t="str">
        <f>IF(C439="","",VLOOKUP(C439,CAD_FUNC!$C$6:$E$106,3,FALSE))</f>
        <v/>
      </c>
      <c r="F439" s="88"/>
      <c r="G439" s="88" t="str">
        <f>IF(F439="","",VLOOKUP(F439,PCMSO!$C$6:$F$607,4,FALSE))</f>
        <v/>
      </c>
      <c r="H439" s="87"/>
      <c r="I439" s="87"/>
      <c r="J439" s="87"/>
      <c r="K439" s="57" t="str">
        <f t="shared" si="28"/>
        <v/>
      </c>
      <c r="L439" s="58" t="str">
        <f t="shared" ca="1" si="29"/>
        <v/>
      </c>
      <c r="M439" s="47" t="str">
        <f>IF(H439="","",VLOOKUP(MONTH(H439),'C-A'!$K$6:$L$17,2,FALSE))</f>
        <v/>
      </c>
      <c r="S439" s="47">
        <f t="shared" si="30"/>
        <v>4.3400000000000404E-4</v>
      </c>
      <c r="T439" s="52" t="str">
        <f t="shared" ca="1" si="31"/>
        <v/>
      </c>
    </row>
    <row r="440" spans="2:20" ht="30" customHeight="1" x14ac:dyDescent="0.25">
      <c r="B440" s="52" t="str">
        <f t="shared" ca="1" si="32"/>
        <v/>
      </c>
      <c r="C440" s="88"/>
      <c r="D440" s="88" t="str">
        <f>IF(C440="","",VLOOKUP(C440,CAD_FUNC!$C$6:$E$106,2,FALSE))</f>
        <v/>
      </c>
      <c r="E440" s="88" t="str">
        <f>IF(C440="","",VLOOKUP(C440,CAD_FUNC!$C$6:$E$106,3,FALSE))</f>
        <v/>
      </c>
      <c r="F440" s="88"/>
      <c r="G440" s="88" t="str">
        <f>IF(F440="","",VLOOKUP(F440,PCMSO!$C$6:$F$607,4,FALSE))</f>
        <v/>
      </c>
      <c r="H440" s="87"/>
      <c r="I440" s="87"/>
      <c r="J440" s="87"/>
      <c r="K440" s="57" t="str">
        <f t="shared" si="28"/>
        <v/>
      </c>
      <c r="L440" s="58" t="str">
        <f t="shared" ca="1" si="29"/>
        <v/>
      </c>
      <c r="M440" s="47" t="str">
        <f>IF(H440="","",VLOOKUP(MONTH(H440),'C-A'!$K$6:$L$17,2,FALSE))</f>
        <v/>
      </c>
      <c r="S440" s="47">
        <f t="shared" si="30"/>
        <v>4.3500000000000407E-4</v>
      </c>
      <c r="T440" s="52" t="str">
        <f t="shared" ca="1" si="31"/>
        <v/>
      </c>
    </row>
    <row r="441" spans="2:20" ht="30" customHeight="1" x14ac:dyDescent="0.25">
      <c r="B441" s="52" t="str">
        <f t="shared" ca="1" si="32"/>
        <v/>
      </c>
      <c r="C441" s="88"/>
      <c r="D441" s="88" t="str">
        <f>IF(C441="","",VLOOKUP(C441,CAD_FUNC!$C$6:$E$106,2,FALSE))</f>
        <v/>
      </c>
      <c r="E441" s="88" t="str">
        <f>IF(C441="","",VLOOKUP(C441,CAD_FUNC!$C$6:$E$106,3,FALSE))</f>
        <v/>
      </c>
      <c r="F441" s="88"/>
      <c r="G441" s="88" t="str">
        <f>IF(F441="","",VLOOKUP(F441,PCMSO!$C$6:$F$607,4,FALSE))</f>
        <v/>
      </c>
      <c r="H441" s="87"/>
      <c r="I441" s="87"/>
      <c r="J441" s="87"/>
      <c r="K441" s="57" t="str">
        <f t="shared" si="28"/>
        <v/>
      </c>
      <c r="L441" s="58" t="str">
        <f t="shared" ca="1" si="29"/>
        <v/>
      </c>
      <c r="M441" s="47" t="str">
        <f>IF(H441="","",VLOOKUP(MONTH(H441),'C-A'!$K$6:$L$17,2,FALSE))</f>
        <v/>
      </c>
      <c r="S441" s="47">
        <f t="shared" si="30"/>
        <v>4.3600000000000409E-4</v>
      </c>
      <c r="T441" s="52" t="str">
        <f t="shared" ca="1" si="31"/>
        <v/>
      </c>
    </row>
    <row r="442" spans="2:20" ht="30" customHeight="1" x14ac:dyDescent="0.25">
      <c r="B442" s="52" t="str">
        <f t="shared" ca="1" si="32"/>
        <v/>
      </c>
      <c r="C442" s="88"/>
      <c r="D442" s="88" t="str">
        <f>IF(C442="","",VLOOKUP(C442,CAD_FUNC!$C$6:$E$106,2,FALSE))</f>
        <v/>
      </c>
      <c r="E442" s="88" t="str">
        <f>IF(C442="","",VLOOKUP(C442,CAD_FUNC!$C$6:$E$106,3,FALSE))</f>
        <v/>
      </c>
      <c r="F442" s="88"/>
      <c r="G442" s="88" t="str">
        <f>IF(F442="","",VLOOKUP(F442,PCMSO!$C$6:$F$607,4,FALSE))</f>
        <v/>
      </c>
      <c r="H442" s="87"/>
      <c r="I442" s="87"/>
      <c r="J442" s="87"/>
      <c r="K442" s="57" t="str">
        <f t="shared" si="28"/>
        <v/>
      </c>
      <c r="L442" s="58" t="str">
        <f t="shared" ca="1" si="29"/>
        <v/>
      </c>
      <c r="M442" s="47" t="str">
        <f>IF(H442="","",VLOOKUP(MONTH(H442),'C-A'!$K$6:$L$17,2,FALSE))</f>
        <v/>
      </c>
      <c r="S442" s="47">
        <f t="shared" si="30"/>
        <v>4.3700000000000412E-4</v>
      </c>
      <c r="T442" s="52" t="str">
        <f t="shared" ca="1" si="31"/>
        <v/>
      </c>
    </row>
    <row r="443" spans="2:20" ht="30" customHeight="1" x14ac:dyDescent="0.25">
      <c r="B443" s="52" t="str">
        <f t="shared" ca="1" si="32"/>
        <v/>
      </c>
      <c r="C443" s="88"/>
      <c r="D443" s="88" t="str">
        <f>IF(C443="","",VLOOKUP(C443,CAD_FUNC!$C$6:$E$106,2,FALSE))</f>
        <v/>
      </c>
      <c r="E443" s="88" t="str">
        <f>IF(C443="","",VLOOKUP(C443,CAD_FUNC!$C$6:$E$106,3,FALSE))</f>
        <v/>
      </c>
      <c r="F443" s="88"/>
      <c r="G443" s="88" t="str">
        <f>IF(F443="","",VLOOKUP(F443,PCMSO!$C$6:$F$607,4,FALSE))</f>
        <v/>
      </c>
      <c r="H443" s="87"/>
      <c r="I443" s="87"/>
      <c r="J443" s="87"/>
      <c r="K443" s="57" t="str">
        <f t="shared" si="28"/>
        <v/>
      </c>
      <c r="L443" s="58" t="str">
        <f t="shared" ca="1" si="29"/>
        <v/>
      </c>
      <c r="M443" s="47" t="str">
        <f>IF(H443="","",VLOOKUP(MONTH(H443),'C-A'!$K$6:$L$17,2,FALSE))</f>
        <v/>
      </c>
      <c r="S443" s="47">
        <f t="shared" si="30"/>
        <v>4.3800000000000414E-4</v>
      </c>
      <c r="T443" s="52" t="str">
        <f t="shared" ca="1" si="31"/>
        <v/>
      </c>
    </row>
    <row r="444" spans="2:20" ht="30" customHeight="1" x14ac:dyDescent="0.25">
      <c r="B444" s="52" t="str">
        <f t="shared" ca="1" si="32"/>
        <v/>
      </c>
      <c r="C444" s="88"/>
      <c r="D444" s="88" t="str">
        <f>IF(C444="","",VLOOKUP(C444,CAD_FUNC!$C$6:$E$106,2,FALSE))</f>
        <v/>
      </c>
      <c r="E444" s="88" t="str">
        <f>IF(C444="","",VLOOKUP(C444,CAD_FUNC!$C$6:$E$106,3,FALSE))</f>
        <v/>
      </c>
      <c r="F444" s="88"/>
      <c r="G444" s="88" t="str">
        <f>IF(F444="","",VLOOKUP(F444,PCMSO!$C$6:$F$607,4,FALSE))</f>
        <v/>
      </c>
      <c r="H444" s="87"/>
      <c r="I444" s="87"/>
      <c r="J444" s="87"/>
      <c r="K444" s="57" t="str">
        <f t="shared" si="28"/>
        <v/>
      </c>
      <c r="L444" s="58" t="str">
        <f t="shared" ca="1" si="29"/>
        <v/>
      </c>
      <c r="M444" s="47" t="str">
        <f>IF(H444="","",VLOOKUP(MONTH(H444),'C-A'!$K$6:$L$17,2,FALSE))</f>
        <v/>
      </c>
      <c r="S444" s="47">
        <f t="shared" si="30"/>
        <v>4.3900000000000417E-4</v>
      </c>
      <c r="T444" s="52" t="str">
        <f t="shared" ca="1" si="31"/>
        <v/>
      </c>
    </row>
    <row r="445" spans="2:20" ht="30" customHeight="1" x14ac:dyDescent="0.25">
      <c r="B445" s="52" t="str">
        <f t="shared" ca="1" si="32"/>
        <v/>
      </c>
      <c r="C445" s="88"/>
      <c r="D445" s="88" t="str">
        <f>IF(C445="","",VLOOKUP(C445,CAD_FUNC!$C$6:$E$106,2,FALSE))</f>
        <v/>
      </c>
      <c r="E445" s="88" t="str">
        <f>IF(C445="","",VLOOKUP(C445,CAD_FUNC!$C$6:$E$106,3,FALSE))</f>
        <v/>
      </c>
      <c r="F445" s="88"/>
      <c r="G445" s="88" t="str">
        <f>IF(F445="","",VLOOKUP(F445,PCMSO!$C$6:$F$607,4,FALSE))</f>
        <v/>
      </c>
      <c r="H445" s="87"/>
      <c r="I445" s="87"/>
      <c r="J445" s="87"/>
      <c r="K445" s="57" t="str">
        <f t="shared" si="28"/>
        <v/>
      </c>
      <c r="L445" s="58" t="str">
        <f t="shared" ca="1" si="29"/>
        <v/>
      </c>
      <c r="M445" s="47" t="str">
        <f>IF(H445="","",VLOOKUP(MONTH(H445),'C-A'!$K$6:$L$17,2,FALSE))</f>
        <v/>
      </c>
      <c r="S445" s="47">
        <f t="shared" si="30"/>
        <v>4.4000000000000419E-4</v>
      </c>
      <c r="T445" s="52" t="str">
        <f t="shared" ca="1" si="31"/>
        <v/>
      </c>
    </row>
    <row r="446" spans="2:20" ht="30" customHeight="1" x14ac:dyDescent="0.25">
      <c r="B446" s="52" t="str">
        <f t="shared" ca="1" si="32"/>
        <v/>
      </c>
      <c r="C446" s="88"/>
      <c r="D446" s="88" t="str">
        <f>IF(C446="","",VLOOKUP(C446,CAD_FUNC!$C$6:$E$106,2,FALSE))</f>
        <v/>
      </c>
      <c r="E446" s="88" t="str">
        <f>IF(C446="","",VLOOKUP(C446,CAD_FUNC!$C$6:$E$106,3,FALSE))</f>
        <v/>
      </c>
      <c r="F446" s="88"/>
      <c r="G446" s="88" t="str">
        <f>IF(F446="","",VLOOKUP(F446,PCMSO!$C$6:$F$607,4,FALSE))</f>
        <v/>
      </c>
      <c r="H446" s="87"/>
      <c r="I446" s="87"/>
      <c r="J446" s="87"/>
      <c r="K446" s="57" t="str">
        <f t="shared" si="28"/>
        <v/>
      </c>
      <c r="L446" s="58" t="str">
        <f t="shared" ca="1" si="29"/>
        <v/>
      </c>
      <c r="M446" s="47" t="str">
        <f>IF(H446="","",VLOOKUP(MONTH(H446),'C-A'!$K$6:$L$17,2,FALSE))</f>
        <v/>
      </c>
      <c r="S446" s="47">
        <f t="shared" si="30"/>
        <v>4.4100000000000421E-4</v>
      </c>
      <c r="T446" s="52" t="str">
        <f t="shared" ca="1" si="31"/>
        <v/>
      </c>
    </row>
    <row r="447" spans="2:20" ht="30" customHeight="1" x14ac:dyDescent="0.25">
      <c r="B447" s="52" t="str">
        <f t="shared" ca="1" si="32"/>
        <v/>
      </c>
      <c r="C447" s="88"/>
      <c r="D447" s="88" t="str">
        <f>IF(C447="","",VLOOKUP(C447,CAD_FUNC!$C$6:$E$106,2,FALSE))</f>
        <v/>
      </c>
      <c r="E447" s="88" t="str">
        <f>IF(C447="","",VLOOKUP(C447,CAD_FUNC!$C$6:$E$106,3,FALSE))</f>
        <v/>
      </c>
      <c r="F447" s="88"/>
      <c r="G447" s="88" t="str">
        <f>IF(F447="","",VLOOKUP(F447,PCMSO!$C$6:$F$607,4,FALSE))</f>
        <v/>
      </c>
      <c r="H447" s="87"/>
      <c r="I447" s="87"/>
      <c r="J447" s="87"/>
      <c r="K447" s="57" t="str">
        <f t="shared" si="28"/>
        <v/>
      </c>
      <c r="L447" s="58" t="str">
        <f t="shared" ca="1" si="29"/>
        <v/>
      </c>
      <c r="M447" s="47" t="str">
        <f>IF(H447="","",VLOOKUP(MONTH(H447),'C-A'!$K$6:$L$17,2,FALSE))</f>
        <v/>
      </c>
      <c r="S447" s="47">
        <f t="shared" si="30"/>
        <v>4.4200000000000424E-4</v>
      </c>
      <c r="T447" s="52" t="str">
        <f t="shared" ca="1" si="31"/>
        <v/>
      </c>
    </row>
    <row r="448" spans="2:20" ht="30" customHeight="1" x14ac:dyDescent="0.25">
      <c r="B448" s="52" t="str">
        <f t="shared" ca="1" si="32"/>
        <v/>
      </c>
      <c r="C448" s="88"/>
      <c r="D448" s="88" t="str">
        <f>IF(C448="","",VLOOKUP(C448,CAD_FUNC!$C$6:$E$106,2,FALSE))</f>
        <v/>
      </c>
      <c r="E448" s="88" t="str">
        <f>IF(C448="","",VLOOKUP(C448,CAD_FUNC!$C$6:$E$106,3,FALSE))</f>
        <v/>
      </c>
      <c r="F448" s="88"/>
      <c r="G448" s="88" t="str">
        <f>IF(F448="","",VLOOKUP(F448,PCMSO!$C$6:$F$607,4,FALSE))</f>
        <v/>
      </c>
      <c r="H448" s="87"/>
      <c r="I448" s="87"/>
      <c r="J448" s="87"/>
      <c r="K448" s="57" t="str">
        <f t="shared" si="28"/>
        <v/>
      </c>
      <c r="L448" s="58" t="str">
        <f t="shared" ca="1" si="29"/>
        <v/>
      </c>
      <c r="M448" s="47" t="str">
        <f>IF(H448="","",VLOOKUP(MONTH(H448),'C-A'!$K$6:$L$17,2,FALSE))</f>
        <v/>
      </c>
      <c r="S448" s="47">
        <f t="shared" si="30"/>
        <v>4.4300000000000426E-4</v>
      </c>
      <c r="T448" s="52" t="str">
        <f t="shared" ca="1" si="31"/>
        <v/>
      </c>
    </row>
    <row r="449" spans="2:20" ht="30" customHeight="1" x14ac:dyDescent="0.25">
      <c r="B449" s="52" t="str">
        <f t="shared" ca="1" si="32"/>
        <v/>
      </c>
      <c r="C449" s="88"/>
      <c r="D449" s="88" t="str">
        <f>IF(C449="","",VLOOKUP(C449,CAD_FUNC!$C$6:$E$106,2,FALSE))</f>
        <v/>
      </c>
      <c r="E449" s="88" t="str">
        <f>IF(C449="","",VLOOKUP(C449,CAD_FUNC!$C$6:$E$106,3,FALSE))</f>
        <v/>
      </c>
      <c r="F449" s="88"/>
      <c r="G449" s="88" t="str">
        <f>IF(F449="","",VLOOKUP(F449,PCMSO!$C$6:$F$607,4,FALSE))</f>
        <v/>
      </c>
      <c r="H449" s="87"/>
      <c r="I449" s="87"/>
      <c r="J449" s="87"/>
      <c r="K449" s="57" t="str">
        <f t="shared" si="28"/>
        <v/>
      </c>
      <c r="L449" s="58" t="str">
        <f t="shared" ca="1" si="29"/>
        <v/>
      </c>
      <c r="M449" s="47" t="str">
        <f>IF(H449="","",VLOOKUP(MONTH(H449),'C-A'!$K$6:$L$17,2,FALSE))</f>
        <v/>
      </c>
      <c r="S449" s="47">
        <f t="shared" si="30"/>
        <v>4.4400000000000429E-4</v>
      </c>
      <c r="T449" s="52" t="str">
        <f t="shared" ca="1" si="31"/>
        <v/>
      </c>
    </row>
    <row r="450" spans="2:20" ht="30" customHeight="1" x14ac:dyDescent="0.25">
      <c r="B450" s="52" t="str">
        <f t="shared" ca="1" si="32"/>
        <v/>
      </c>
      <c r="C450" s="88"/>
      <c r="D450" s="88" t="str">
        <f>IF(C450="","",VLOOKUP(C450,CAD_FUNC!$C$6:$E$106,2,FALSE))</f>
        <v/>
      </c>
      <c r="E450" s="88" t="str">
        <f>IF(C450="","",VLOOKUP(C450,CAD_FUNC!$C$6:$E$106,3,FALSE))</f>
        <v/>
      </c>
      <c r="F450" s="88"/>
      <c r="G450" s="88" t="str">
        <f>IF(F450="","",VLOOKUP(F450,PCMSO!$C$6:$F$607,4,FALSE))</f>
        <v/>
      </c>
      <c r="H450" s="87"/>
      <c r="I450" s="87"/>
      <c r="J450" s="87"/>
      <c r="K450" s="57" t="str">
        <f t="shared" si="28"/>
        <v/>
      </c>
      <c r="L450" s="58" t="str">
        <f t="shared" ca="1" si="29"/>
        <v/>
      </c>
      <c r="M450" s="47" t="str">
        <f>IF(H450="","",VLOOKUP(MONTH(H450),'C-A'!$K$6:$L$17,2,FALSE))</f>
        <v/>
      </c>
      <c r="S450" s="47">
        <f t="shared" si="30"/>
        <v>4.4500000000000431E-4</v>
      </c>
      <c r="T450" s="52" t="str">
        <f t="shared" ca="1" si="31"/>
        <v/>
      </c>
    </row>
    <row r="451" spans="2:20" ht="30" customHeight="1" x14ac:dyDescent="0.25">
      <c r="B451" s="52" t="str">
        <f t="shared" ca="1" si="32"/>
        <v/>
      </c>
      <c r="C451" s="88"/>
      <c r="D451" s="88" t="str">
        <f>IF(C451="","",VLOOKUP(C451,CAD_FUNC!$C$6:$E$106,2,FALSE))</f>
        <v/>
      </c>
      <c r="E451" s="88" t="str">
        <f>IF(C451="","",VLOOKUP(C451,CAD_FUNC!$C$6:$E$106,3,FALSE))</f>
        <v/>
      </c>
      <c r="F451" s="88"/>
      <c r="G451" s="88" t="str">
        <f>IF(F451="","",VLOOKUP(F451,PCMSO!$C$6:$F$607,4,FALSE))</f>
        <v/>
      </c>
      <c r="H451" s="87"/>
      <c r="I451" s="87"/>
      <c r="J451" s="87"/>
      <c r="K451" s="57" t="str">
        <f t="shared" si="28"/>
        <v/>
      </c>
      <c r="L451" s="58" t="str">
        <f t="shared" ca="1" si="29"/>
        <v/>
      </c>
      <c r="M451" s="47" t="str">
        <f>IF(H451="","",VLOOKUP(MONTH(H451),'C-A'!$K$6:$L$17,2,FALSE))</f>
        <v/>
      </c>
      <c r="S451" s="47">
        <f t="shared" si="30"/>
        <v>4.4600000000000434E-4</v>
      </c>
      <c r="T451" s="52" t="str">
        <f t="shared" ca="1" si="31"/>
        <v/>
      </c>
    </row>
    <row r="452" spans="2:20" ht="30" customHeight="1" x14ac:dyDescent="0.25">
      <c r="B452" s="52" t="str">
        <f t="shared" ca="1" si="32"/>
        <v/>
      </c>
      <c r="C452" s="88"/>
      <c r="D452" s="88" t="str">
        <f>IF(C452="","",VLOOKUP(C452,CAD_FUNC!$C$6:$E$106,2,FALSE))</f>
        <v/>
      </c>
      <c r="E452" s="88" t="str">
        <f>IF(C452="","",VLOOKUP(C452,CAD_FUNC!$C$6:$E$106,3,FALSE))</f>
        <v/>
      </c>
      <c r="F452" s="88"/>
      <c r="G452" s="88" t="str">
        <f>IF(F452="","",VLOOKUP(F452,PCMSO!$C$6:$F$607,4,FALSE))</f>
        <v/>
      </c>
      <c r="H452" s="87"/>
      <c r="I452" s="87"/>
      <c r="J452" s="87"/>
      <c r="K452" s="57" t="str">
        <f t="shared" si="28"/>
        <v/>
      </c>
      <c r="L452" s="58" t="str">
        <f t="shared" ca="1" si="29"/>
        <v/>
      </c>
      <c r="M452" s="47" t="str">
        <f>IF(H452="","",VLOOKUP(MONTH(H452),'C-A'!$K$6:$L$17,2,FALSE))</f>
        <v/>
      </c>
      <c r="S452" s="47">
        <f t="shared" si="30"/>
        <v>4.4700000000000436E-4</v>
      </c>
      <c r="T452" s="52" t="str">
        <f t="shared" ca="1" si="31"/>
        <v/>
      </c>
    </row>
    <row r="453" spans="2:20" ht="30" customHeight="1" x14ac:dyDescent="0.25">
      <c r="B453" s="52" t="str">
        <f t="shared" ca="1" si="32"/>
        <v/>
      </c>
      <c r="C453" s="88"/>
      <c r="D453" s="88" t="str">
        <f>IF(C453="","",VLOOKUP(C453,CAD_FUNC!$C$6:$E$106,2,FALSE))</f>
        <v/>
      </c>
      <c r="E453" s="88" t="str">
        <f>IF(C453="","",VLOOKUP(C453,CAD_FUNC!$C$6:$E$106,3,FALSE))</f>
        <v/>
      </c>
      <c r="F453" s="88"/>
      <c r="G453" s="88" t="str">
        <f>IF(F453="","",VLOOKUP(F453,PCMSO!$C$6:$F$607,4,FALSE))</f>
        <v/>
      </c>
      <c r="H453" s="87"/>
      <c r="I453" s="87"/>
      <c r="J453" s="87"/>
      <c r="K453" s="57" t="str">
        <f t="shared" si="28"/>
        <v/>
      </c>
      <c r="L453" s="58" t="str">
        <f t="shared" ca="1" si="29"/>
        <v/>
      </c>
      <c r="M453" s="47" t="str">
        <f>IF(H453="","",VLOOKUP(MONTH(H453),'C-A'!$K$6:$L$17,2,FALSE))</f>
        <v/>
      </c>
      <c r="S453" s="47">
        <f t="shared" si="30"/>
        <v>4.4800000000000438E-4</v>
      </c>
      <c r="T453" s="52" t="str">
        <f t="shared" ca="1" si="31"/>
        <v/>
      </c>
    </row>
    <row r="454" spans="2:20" ht="30" customHeight="1" x14ac:dyDescent="0.25">
      <c r="B454" s="52" t="str">
        <f t="shared" ca="1" si="32"/>
        <v/>
      </c>
      <c r="C454" s="88"/>
      <c r="D454" s="88" t="str">
        <f>IF(C454="","",VLOOKUP(C454,CAD_FUNC!$C$6:$E$106,2,FALSE))</f>
        <v/>
      </c>
      <c r="E454" s="88" t="str">
        <f>IF(C454="","",VLOOKUP(C454,CAD_FUNC!$C$6:$E$106,3,FALSE))</f>
        <v/>
      </c>
      <c r="F454" s="88"/>
      <c r="G454" s="88" t="str">
        <f>IF(F454="","",VLOOKUP(F454,PCMSO!$C$6:$F$607,4,FALSE))</f>
        <v/>
      </c>
      <c r="H454" s="87"/>
      <c r="I454" s="87"/>
      <c r="J454" s="87"/>
      <c r="K454" s="57" t="str">
        <f t="shared" si="28"/>
        <v/>
      </c>
      <c r="L454" s="58" t="str">
        <f t="shared" ca="1" si="29"/>
        <v/>
      </c>
      <c r="M454" s="47" t="str">
        <f>IF(H454="","",VLOOKUP(MONTH(H454),'C-A'!$K$6:$L$17,2,FALSE))</f>
        <v/>
      </c>
      <c r="S454" s="47">
        <f t="shared" si="30"/>
        <v>4.4900000000000441E-4</v>
      </c>
      <c r="T454" s="52" t="str">
        <f t="shared" ca="1" si="31"/>
        <v/>
      </c>
    </row>
    <row r="455" spans="2:20" ht="30" customHeight="1" x14ac:dyDescent="0.25">
      <c r="B455" s="52" t="str">
        <f t="shared" ca="1" si="32"/>
        <v/>
      </c>
      <c r="C455" s="88"/>
      <c r="D455" s="88" t="str">
        <f>IF(C455="","",VLOOKUP(C455,CAD_FUNC!$C$6:$E$106,2,FALSE))</f>
        <v/>
      </c>
      <c r="E455" s="88" t="str">
        <f>IF(C455="","",VLOOKUP(C455,CAD_FUNC!$C$6:$E$106,3,FALSE))</f>
        <v/>
      </c>
      <c r="F455" s="88"/>
      <c r="G455" s="88" t="str">
        <f>IF(F455="","",VLOOKUP(F455,PCMSO!$C$6:$F$607,4,FALSE))</f>
        <v/>
      </c>
      <c r="H455" s="87"/>
      <c r="I455" s="87"/>
      <c r="J455" s="87"/>
      <c r="K455" s="57" t="str">
        <f t="shared" ref="K455:K518" si="33">IF(G455="","",VLOOKUP(G455,$O$6:$P$12,2,FALSE)+H455)</f>
        <v/>
      </c>
      <c r="L455" s="58" t="str">
        <f t="shared" ref="L455:L518" ca="1" si="34">IF(K455="","",IF(K455-TODAY()&lt;0,"Vencido",IF(K455-TODAY()=0,"Realizar hoje","Realizar em "&amp;K455-TODAY()&amp;" dias")))</f>
        <v/>
      </c>
      <c r="M455" s="47" t="str">
        <f>IF(H455="","",VLOOKUP(MONTH(H455),'C-A'!$K$6:$L$17,2,FALSE))</f>
        <v/>
      </c>
      <c r="S455" s="47">
        <f t="shared" si="30"/>
        <v>4.5000000000000443E-4</v>
      </c>
      <c r="T455" s="52" t="str">
        <f t="shared" ca="1" si="31"/>
        <v/>
      </c>
    </row>
    <row r="456" spans="2:20" ht="30" customHeight="1" x14ac:dyDescent="0.25">
      <c r="B456" s="52" t="str">
        <f t="shared" ca="1" si="32"/>
        <v/>
      </c>
      <c r="C456" s="88"/>
      <c r="D456" s="88" t="str">
        <f>IF(C456="","",VLOOKUP(C456,CAD_FUNC!$C$6:$E$106,2,FALSE))</f>
        <v/>
      </c>
      <c r="E456" s="88" t="str">
        <f>IF(C456="","",VLOOKUP(C456,CAD_FUNC!$C$6:$E$106,3,FALSE))</f>
        <v/>
      </c>
      <c r="F456" s="88"/>
      <c r="G456" s="88" t="str">
        <f>IF(F456="","",VLOOKUP(F456,PCMSO!$C$6:$F$607,4,FALSE))</f>
        <v/>
      </c>
      <c r="H456" s="87"/>
      <c r="I456" s="87"/>
      <c r="J456" s="87"/>
      <c r="K456" s="57" t="str">
        <f t="shared" si="33"/>
        <v/>
      </c>
      <c r="L456" s="58" t="str">
        <f t="shared" ca="1" si="34"/>
        <v/>
      </c>
      <c r="M456" s="47" t="str">
        <f>IF(H456="","",VLOOKUP(MONTH(H456),'C-A'!$K$6:$L$17,2,FALSE))</f>
        <v/>
      </c>
      <c r="S456" s="47">
        <f t="shared" ref="S456:S519" si="35">S455+$S$6</f>
        <v>4.5100000000000446E-4</v>
      </c>
      <c r="T456" s="52" t="str">
        <f t="shared" ref="T456:T519" ca="1" si="36">IF(L456="Vencido","",K456)</f>
        <v/>
      </c>
    </row>
    <row r="457" spans="2:20" ht="30" customHeight="1" x14ac:dyDescent="0.25">
      <c r="B457" s="52" t="str">
        <f t="shared" ca="1" si="32"/>
        <v/>
      </c>
      <c r="C457" s="88"/>
      <c r="D457" s="88" t="str">
        <f>IF(C457="","",VLOOKUP(C457,CAD_FUNC!$C$6:$E$106,2,FALSE))</f>
        <v/>
      </c>
      <c r="E457" s="88" t="str">
        <f>IF(C457="","",VLOOKUP(C457,CAD_FUNC!$C$6:$E$106,3,FALSE))</f>
        <v/>
      </c>
      <c r="F457" s="88"/>
      <c r="G457" s="88" t="str">
        <f>IF(F457="","",VLOOKUP(F457,PCMSO!$C$6:$F$607,4,FALSE))</f>
        <v/>
      </c>
      <c r="H457" s="87"/>
      <c r="I457" s="87"/>
      <c r="J457" s="87"/>
      <c r="K457" s="57" t="str">
        <f t="shared" si="33"/>
        <v/>
      </c>
      <c r="L457" s="58" t="str">
        <f t="shared" ca="1" si="34"/>
        <v/>
      </c>
      <c r="M457" s="47" t="str">
        <f>IF(H457="","",VLOOKUP(MONTH(H457),'C-A'!$K$6:$L$17,2,FALSE))</f>
        <v/>
      </c>
      <c r="S457" s="47">
        <f t="shared" si="35"/>
        <v>4.5200000000000448E-4</v>
      </c>
      <c r="T457" s="52" t="str">
        <f t="shared" ca="1" si="36"/>
        <v/>
      </c>
    </row>
    <row r="458" spans="2:20" ht="30" customHeight="1" x14ac:dyDescent="0.25">
      <c r="B458" s="52" t="str">
        <f t="shared" ca="1" si="32"/>
        <v/>
      </c>
      <c r="C458" s="88"/>
      <c r="D458" s="88" t="str">
        <f>IF(C458="","",VLOOKUP(C458,CAD_FUNC!$C$6:$E$106,2,FALSE))</f>
        <v/>
      </c>
      <c r="E458" s="88" t="str">
        <f>IF(C458="","",VLOOKUP(C458,CAD_FUNC!$C$6:$E$106,3,FALSE))</f>
        <v/>
      </c>
      <c r="F458" s="88"/>
      <c r="G458" s="88" t="str">
        <f>IF(F458="","",VLOOKUP(F458,PCMSO!$C$6:$F$607,4,FALSE))</f>
        <v/>
      </c>
      <c r="H458" s="87"/>
      <c r="I458" s="87"/>
      <c r="J458" s="87"/>
      <c r="K458" s="57" t="str">
        <f t="shared" si="33"/>
        <v/>
      </c>
      <c r="L458" s="58" t="str">
        <f t="shared" ca="1" si="34"/>
        <v/>
      </c>
      <c r="M458" s="47" t="str">
        <f>IF(H458="","",VLOOKUP(MONTH(H458),'C-A'!$K$6:$L$17,2,FALSE))</f>
        <v/>
      </c>
      <c r="S458" s="47">
        <f t="shared" si="35"/>
        <v>4.5300000000000451E-4</v>
      </c>
      <c r="T458" s="52" t="str">
        <f t="shared" ca="1" si="36"/>
        <v/>
      </c>
    </row>
    <row r="459" spans="2:20" ht="30" customHeight="1" x14ac:dyDescent="0.25">
      <c r="B459" s="52" t="str">
        <f t="shared" ca="1" si="32"/>
        <v/>
      </c>
      <c r="C459" s="88"/>
      <c r="D459" s="88" t="str">
        <f>IF(C459="","",VLOOKUP(C459,CAD_FUNC!$C$6:$E$106,2,FALSE))</f>
        <v/>
      </c>
      <c r="E459" s="88" t="str">
        <f>IF(C459="","",VLOOKUP(C459,CAD_FUNC!$C$6:$E$106,3,FALSE))</f>
        <v/>
      </c>
      <c r="F459" s="88"/>
      <c r="G459" s="88" t="str">
        <f>IF(F459="","",VLOOKUP(F459,PCMSO!$C$6:$F$607,4,FALSE))</f>
        <v/>
      </c>
      <c r="H459" s="87"/>
      <c r="I459" s="87"/>
      <c r="J459" s="87"/>
      <c r="K459" s="57" t="str">
        <f t="shared" si="33"/>
        <v/>
      </c>
      <c r="L459" s="58" t="str">
        <f t="shared" ca="1" si="34"/>
        <v/>
      </c>
      <c r="M459" s="47" t="str">
        <f>IF(H459="","",VLOOKUP(MONTH(H459),'C-A'!$K$6:$L$17,2,FALSE))</f>
        <v/>
      </c>
      <c r="S459" s="47">
        <f t="shared" si="35"/>
        <v>4.5400000000000453E-4</v>
      </c>
      <c r="T459" s="52" t="str">
        <f t="shared" ca="1" si="36"/>
        <v/>
      </c>
    </row>
    <row r="460" spans="2:20" ht="30" customHeight="1" x14ac:dyDescent="0.25">
      <c r="B460" s="52" t="str">
        <f t="shared" ca="1" si="32"/>
        <v/>
      </c>
      <c r="C460" s="88"/>
      <c r="D460" s="88" t="str">
        <f>IF(C460="","",VLOOKUP(C460,CAD_FUNC!$C$6:$E$106,2,FALSE))</f>
        <v/>
      </c>
      <c r="E460" s="88" t="str">
        <f>IF(C460="","",VLOOKUP(C460,CAD_FUNC!$C$6:$E$106,3,FALSE))</f>
        <v/>
      </c>
      <c r="F460" s="88"/>
      <c r="G460" s="88" t="str">
        <f>IF(F460="","",VLOOKUP(F460,PCMSO!$C$6:$F$607,4,FALSE))</f>
        <v/>
      </c>
      <c r="H460" s="87"/>
      <c r="I460" s="87"/>
      <c r="J460" s="87"/>
      <c r="K460" s="57" t="str">
        <f t="shared" si="33"/>
        <v/>
      </c>
      <c r="L460" s="58" t="str">
        <f t="shared" ca="1" si="34"/>
        <v/>
      </c>
      <c r="M460" s="47" t="str">
        <f>IF(H460="","",VLOOKUP(MONTH(H460),'C-A'!$K$6:$L$17,2,FALSE))</f>
        <v/>
      </c>
      <c r="S460" s="47">
        <f t="shared" si="35"/>
        <v>4.5500000000000455E-4</v>
      </c>
      <c r="T460" s="52" t="str">
        <f t="shared" ca="1" si="36"/>
        <v/>
      </c>
    </row>
    <row r="461" spans="2:20" ht="30" customHeight="1" x14ac:dyDescent="0.25">
      <c r="B461" s="52" t="str">
        <f t="shared" ca="1" si="32"/>
        <v/>
      </c>
      <c r="C461" s="88"/>
      <c r="D461" s="88" t="str">
        <f>IF(C461="","",VLOOKUP(C461,CAD_FUNC!$C$6:$E$106,2,FALSE))</f>
        <v/>
      </c>
      <c r="E461" s="88" t="str">
        <f>IF(C461="","",VLOOKUP(C461,CAD_FUNC!$C$6:$E$106,3,FALSE))</f>
        <v/>
      </c>
      <c r="F461" s="88"/>
      <c r="G461" s="88" t="str">
        <f>IF(F461="","",VLOOKUP(F461,PCMSO!$C$6:$F$607,4,FALSE))</f>
        <v/>
      </c>
      <c r="H461" s="87"/>
      <c r="I461" s="87"/>
      <c r="J461" s="87"/>
      <c r="K461" s="57" t="str">
        <f t="shared" si="33"/>
        <v/>
      </c>
      <c r="L461" s="58" t="str">
        <f t="shared" ca="1" si="34"/>
        <v/>
      </c>
      <c r="M461" s="47" t="str">
        <f>IF(H461="","",VLOOKUP(MONTH(H461),'C-A'!$K$6:$L$17,2,FALSE))</f>
        <v/>
      </c>
      <c r="S461" s="47">
        <f t="shared" si="35"/>
        <v>4.5600000000000458E-4</v>
      </c>
      <c r="T461" s="52" t="str">
        <f t="shared" ca="1" si="36"/>
        <v/>
      </c>
    </row>
    <row r="462" spans="2:20" ht="30" customHeight="1" x14ac:dyDescent="0.25">
      <c r="B462" s="52" t="str">
        <f t="shared" ca="1" si="32"/>
        <v/>
      </c>
      <c r="C462" s="88"/>
      <c r="D462" s="88" t="str">
        <f>IF(C462="","",VLOOKUP(C462,CAD_FUNC!$C$6:$E$106,2,FALSE))</f>
        <v/>
      </c>
      <c r="E462" s="88" t="str">
        <f>IF(C462="","",VLOOKUP(C462,CAD_FUNC!$C$6:$E$106,3,FALSE))</f>
        <v/>
      </c>
      <c r="F462" s="88"/>
      <c r="G462" s="88" t="str">
        <f>IF(F462="","",VLOOKUP(F462,PCMSO!$C$6:$F$607,4,FALSE))</f>
        <v/>
      </c>
      <c r="H462" s="87"/>
      <c r="I462" s="87"/>
      <c r="J462" s="87"/>
      <c r="K462" s="57" t="str">
        <f t="shared" si="33"/>
        <v/>
      </c>
      <c r="L462" s="58" t="str">
        <f t="shared" ca="1" si="34"/>
        <v/>
      </c>
      <c r="M462" s="47" t="str">
        <f>IF(H462="","",VLOOKUP(MONTH(H462),'C-A'!$K$6:$L$17,2,FALSE))</f>
        <v/>
      </c>
      <c r="S462" s="47">
        <f t="shared" si="35"/>
        <v>4.570000000000046E-4</v>
      </c>
      <c r="T462" s="52" t="str">
        <f t="shared" ca="1" si="36"/>
        <v/>
      </c>
    </row>
    <row r="463" spans="2:20" ht="30" customHeight="1" x14ac:dyDescent="0.25">
      <c r="B463" s="52" t="str">
        <f t="shared" ca="1" si="32"/>
        <v/>
      </c>
      <c r="C463" s="88"/>
      <c r="D463" s="88" t="str">
        <f>IF(C463="","",VLOOKUP(C463,CAD_FUNC!$C$6:$E$106,2,FALSE))</f>
        <v/>
      </c>
      <c r="E463" s="88" t="str">
        <f>IF(C463="","",VLOOKUP(C463,CAD_FUNC!$C$6:$E$106,3,FALSE))</f>
        <v/>
      </c>
      <c r="F463" s="88"/>
      <c r="G463" s="88" t="str">
        <f>IF(F463="","",VLOOKUP(F463,PCMSO!$C$6:$F$607,4,FALSE))</f>
        <v/>
      </c>
      <c r="H463" s="87"/>
      <c r="I463" s="87"/>
      <c r="J463" s="87"/>
      <c r="K463" s="57" t="str">
        <f t="shared" si="33"/>
        <v/>
      </c>
      <c r="L463" s="58" t="str">
        <f t="shared" ca="1" si="34"/>
        <v/>
      </c>
      <c r="M463" s="47" t="str">
        <f>IF(H463="","",VLOOKUP(MONTH(H463),'C-A'!$K$6:$L$17,2,FALSE))</f>
        <v/>
      </c>
      <c r="S463" s="47">
        <f t="shared" si="35"/>
        <v>4.5800000000000463E-4</v>
      </c>
      <c r="T463" s="52" t="str">
        <f t="shared" ca="1" si="36"/>
        <v/>
      </c>
    </row>
    <row r="464" spans="2:20" ht="30" customHeight="1" x14ac:dyDescent="0.25">
      <c r="B464" s="52" t="str">
        <f t="shared" ca="1" si="32"/>
        <v/>
      </c>
      <c r="C464" s="88"/>
      <c r="D464" s="88" t="str">
        <f>IF(C464="","",VLOOKUP(C464,CAD_FUNC!$C$6:$E$106,2,FALSE))</f>
        <v/>
      </c>
      <c r="E464" s="88" t="str">
        <f>IF(C464="","",VLOOKUP(C464,CAD_FUNC!$C$6:$E$106,3,FALSE))</f>
        <v/>
      </c>
      <c r="F464" s="88"/>
      <c r="G464" s="88" t="str">
        <f>IF(F464="","",VLOOKUP(F464,PCMSO!$C$6:$F$607,4,FALSE))</f>
        <v/>
      </c>
      <c r="H464" s="87"/>
      <c r="I464" s="87"/>
      <c r="J464" s="87"/>
      <c r="K464" s="57" t="str">
        <f t="shared" si="33"/>
        <v/>
      </c>
      <c r="L464" s="58" t="str">
        <f t="shared" ca="1" si="34"/>
        <v/>
      </c>
      <c r="M464" s="47" t="str">
        <f>IF(H464="","",VLOOKUP(MONTH(H464),'C-A'!$K$6:$L$17,2,FALSE))</f>
        <v/>
      </c>
      <c r="S464" s="47">
        <f t="shared" si="35"/>
        <v>4.5900000000000465E-4</v>
      </c>
      <c r="T464" s="52" t="str">
        <f t="shared" ca="1" si="36"/>
        <v/>
      </c>
    </row>
    <row r="465" spans="2:20" ht="30" customHeight="1" x14ac:dyDescent="0.25">
      <c r="B465" s="52" t="str">
        <f t="shared" ca="1" si="32"/>
        <v/>
      </c>
      <c r="C465" s="88"/>
      <c r="D465" s="88" t="str">
        <f>IF(C465="","",VLOOKUP(C465,CAD_FUNC!$C$6:$E$106,2,FALSE))</f>
        <v/>
      </c>
      <c r="E465" s="88" t="str">
        <f>IF(C465="","",VLOOKUP(C465,CAD_FUNC!$C$6:$E$106,3,FALSE))</f>
        <v/>
      </c>
      <c r="F465" s="88"/>
      <c r="G465" s="88" t="str">
        <f>IF(F465="","",VLOOKUP(F465,PCMSO!$C$6:$F$607,4,FALSE))</f>
        <v/>
      </c>
      <c r="H465" s="87"/>
      <c r="I465" s="87"/>
      <c r="J465" s="87"/>
      <c r="K465" s="57" t="str">
        <f t="shared" si="33"/>
        <v/>
      </c>
      <c r="L465" s="58" t="str">
        <f t="shared" ca="1" si="34"/>
        <v/>
      </c>
      <c r="M465" s="47" t="str">
        <f>IF(H465="","",VLOOKUP(MONTH(H465),'C-A'!$K$6:$L$17,2,FALSE))</f>
        <v/>
      </c>
      <c r="S465" s="47">
        <f t="shared" si="35"/>
        <v>4.6000000000000468E-4</v>
      </c>
      <c r="T465" s="52" t="str">
        <f t="shared" ca="1" si="36"/>
        <v/>
      </c>
    </row>
    <row r="466" spans="2:20" ht="30" customHeight="1" x14ac:dyDescent="0.25">
      <c r="B466" s="52" t="str">
        <f t="shared" ref="B466:B506" ca="1" si="37">IF(T466="","",SUM(S466:T466))</f>
        <v/>
      </c>
      <c r="C466" s="88"/>
      <c r="D466" s="88" t="str">
        <f>IF(C466="","",VLOOKUP(C466,CAD_FUNC!$C$6:$E$106,2,FALSE))</f>
        <v/>
      </c>
      <c r="E466" s="88" t="str">
        <f>IF(C466="","",VLOOKUP(C466,CAD_FUNC!$C$6:$E$106,3,FALSE))</f>
        <v/>
      </c>
      <c r="F466" s="88"/>
      <c r="G466" s="88" t="str">
        <f>IF(F466="","",VLOOKUP(F466,PCMSO!$C$6:$F$607,4,FALSE))</f>
        <v/>
      </c>
      <c r="H466" s="87"/>
      <c r="I466" s="87"/>
      <c r="J466" s="87"/>
      <c r="K466" s="57" t="str">
        <f t="shared" si="33"/>
        <v/>
      </c>
      <c r="L466" s="58" t="str">
        <f t="shared" ca="1" si="34"/>
        <v/>
      </c>
      <c r="M466" s="47" t="str">
        <f>IF(H466="","",VLOOKUP(MONTH(H466),'C-A'!$K$6:$L$17,2,FALSE))</f>
        <v/>
      </c>
      <c r="S466" s="47">
        <f t="shared" si="35"/>
        <v>4.610000000000047E-4</v>
      </c>
      <c r="T466" s="52" t="str">
        <f t="shared" ca="1" si="36"/>
        <v/>
      </c>
    </row>
    <row r="467" spans="2:20" ht="30" customHeight="1" x14ac:dyDescent="0.25">
      <c r="B467" s="52" t="str">
        <f t="shared" ca="1" si="37"/>
        <v/>
      </c>
      <c r="C467" s="88"/>
      <c r="D467" s="88" t="str">
        <f>IF(C467="","",VLOOKUP(C467,CAD_FUNC!$C$6:$E$106,2,FALSE))</f>
        <v/>
      </c>
      <c r="E467" s="88" t="str">
        <f>IF(C467="","",VLOOKUP(C467,CAD_FUNC!$C$6:$E$106,3,FALSE))</f>
        <v/>
      </c>
      <c r="F467" s="88"/>
      <c r="G467" s="88" t="str">
        <f>IF(F467="","",VLOOKUP(F467,PCMSO!$C$6:$F$607,4,FALSE))</f>
        <v/>
      </c>
      <c r="H467" s="87"/>
      <c r="I467" s="87"/>
      <c r="J467" s="87"/>
      <c r="K467" s="57" t="str">
        <f t="shared" si="33"/>
        <v/>
      </c>
      <c r="L467" s="58" t="str">
        <f t="shared" ca="1" si="34"/>
        <v/>
      </c>
      <c r="M467" s="47" t="str">
        <f>IF(H467="","",VLOOKUP(MONTH(H467),'C-A'!$K$6:$L$17,2,FALSE))</f>
        <v/>
      </c>
      <c r="S467" s="47">
        <f t="shared" si="35"/>
        <v>4.6200000000000472E-4</v>
      </c>
      <c r="T467" s="52" t="str">
        <f t="shared" ca="1" si="36"/>
        <v/>
      </c>
    </row>
    <row r="468" spans="2:20" ht="30" customHeight="1" x14ac:dyDescent="0.25">
      <c r="B468" s="52" t="str">
        <f t="shared" ca="1" si="37"/>
        <v/>
      </c>
      <c r="C468" s="88"/>
      <c r="D468" s="88" t="str">
        <f>IF(C468="","",VLOOKUP(C468,CAD_FUNC!$C$6:$E$106,2,FALSE))</f>
        <v/>
      </c>
      <c r="E468" s="88" t="str">
        <f>IF(C468="","",VLOOKUP(C468,CAD_FUNC!$C$6:$E$106,3,FALSE))</f>
        <v/>
      </c>
      <c r="F468" s="88"/>
      <c r="G468" s="88" t="str">
        <f>IF(F468="","",VLOOKUP(F468,PCMSO!$C$6:$F$607,4,FALSE))</f>
        <v/>
      </c>
      <c r="H468" s="87"/>
      <c r="I468" s="87"/>
      <c r="J468" s="87"/>
      <c r="K468" s="57" t="str">
        <f t="shared" si="33"/>
        <v/>
      </c>
      <c r="L468" s="58" t="str">
        <f t="shared" ca="1" si="34"/>
        <v/>
      </c>
      <c r="M468" s="47" t="str">
        <f>IF(H468="","",VLOOKUP(MONTH(H468),'C-A'!$K$6:$L$17,2,FALSE))</f>
        <v/>
      </c>
      <c r="S468" s="47">
        <f t="shared" si="35"/>
        <v>4.6300000000000475E-4</v>
      </c>
      <c r="T468" s="52" t="str">
        <f t="shared" ca="1" si="36"/>
        <v/>
      </c>
    </row>
    <row r="469" spans="2:20" ht="30" customHeight="1" x14ac:dyDescent="0.25">
      <c r="B469" s="52" t="str">
        <f t="shared" ca="1" si="37"/>
        <v/>
      </c>
      <c r="C469" s="88"/>
      <c r="D469" s="88" t="str">
        <f>IF(C469="","",VLOOKUP(C469,CAD_FUNC!$C$6:$E$106,2,FALSE))</f>
        <v/>
      </c>
      <c r="E469" s="88" t="str">
        <f>IF(C469="","",VLOOKUP(C469,CAD_FUNC!$C$6:$E$106,3,FALSE))</f>
        <v/>
      </c>
      <c r="F469" s="88"/>
      <c r="G469" s="88" t="str">
        <f>IF(F469="","",VLOOKUP(F469,PCMSO!$C$6:$F$607,4,FALSE))</f>
        <v/>
      </c>
      <c r="H469" s="87"/>
      <c r="I469" s="87"/>
      <c r="J469" s="87"/>
      <c r="K469" s="57" t="str">
        <f t="shared" si="33"/>
        <v/>
      </c>
      <c r="L469" s="58" t="str">
        <f t="shared" ca="1" si="34"/>
        <v/>
      </c>
      <c r="M469" s="47" t="str">
        <f>IF(H469="","",VLOOKUP(MONTH(H469),'C-A'!$K$6:$L$17,2,FALSE))</f>
        <v/>
      </c>
      <c r="S469" s="47">
        <f t="shared" si="35"/>
        <v>4.6400000000000477E-4</v>
      </c>
      <c r="T469" s="52" t="str">
        <f t="shared" ca="1" si="36"/>
        <v/>
      </c>
    </row>
    <row r="470" spans="2:20" ht="30" customHeight="1" x14ac:dyDescent="0.25">
      <c r="B470" s="52" t="str">
        <f t="shared" ca="1" si="37"/>
        <v/>
      </c>
      <c r="C470" s="88"/>
      <c r="D470" s="88" t="str">
        <f>IF(C470="","",VLOOKUP(C470,CAD_FUNC!$C$6:$E$106,2,FALSE))</f>
        <v/>
      </c>
      <c r="E470" s="88" t="str">
        <f>IF(C470="","",VLOOKUP(C470,CAD_FUNC!$C$6:$E$106,3,FALSE))</f>
        <v/>
      </c>
      <c r="F470" s="88"/>
      <c r="G470" s="88" t="str">
        <f>IF(F470="","",VLOOKUP(F470,PCMSO!$C$6:$F$607,4,FALSE))</f>
        <v/>
      </c>
      <c r="H470" s="87"/>
      <c r="I470" s="87"/>
      <c r="J470" s="87"/>
      <c r="K470" s="57" t="str">
        <f t="shared" si="33"/>
        <v/>
      </c>
      <c r="L470" s="58" t="str">
        <f t="shared" ca="1" si="34"/>
        <v/>
      </c>
      <c r="M470" s="47" t="str">
        <f>IF(H470="","",VLOOKUP(MONTH(H470),'C-A'!$K$6:$L$17,2,FALSE))</f>
        <v/>
      </c>
      <c r="S470" s="47">
        <f t="shared" si="35"/>
        <v>4.650000000000048E-4</v>
      </c>
      <c r="T470" s="52" t="str">
        <f t="shared" ca="1" si="36"/>
        <v/>
      </c>
    </row>
    <row r="471" spans="2:20" ht="30" customHeight="1" x14ac:dyDescent="0.25">
      <c r="B471" s="52" t="str">
        <f t="shared" ca="1" si="37"/>
        <v/>
      </c>
      <c r="C471" s="88"/>
      <c r="D471" s="88" t="str">
        <f>IF(C471="","",VLOOKUP(C471,CAD_FUNC!$C$6:$E$106,2,FALSE))</f>
        <v/>
      </c>
      <c r="E471" s="88" t="str">
        <f>IF(C471="","",VLOOKUP(C471,CAD_FUNC!$C$6:$E$106,3,FALSE))</f>
        <v/>
      </c>
      <c r="F471" s="88"/>
      <c r="G471" s="88" t="str">
        <f>IF(F471="","",VLOOKUP(F471,PCMSO!$C$6:$F$607,4,FALSE))</f>
        <v/>
      </c>
      <c r="H471" s="87"/>
      <c r="I471" s="87"/>
      <c r="J471" s="87"/>
      <c r="K471" s="57" t="str">
        <f t="shared" si="33"/>
        <v/>
      </c>
      <c r="L471" s="58" t="str">
        <f t="shared" ca="1" si="34"/>
        <v/>
      </c>
      <c r="M471" s="47" t="str">
        <f>IF(H471="","",VLOOKUP(MONTH(H471),'C-A'!$K$6:$L$17,2,FALSE))</f>
        <v/>
      </c>
      <c r="S471" s="47">
        <f t="shared" si="35"/>
        <v>4.6600000000000482E-4</v>
      </c>
      <c r="T471" s="52" t="str">
        <f t="shared" ca="1" si="36"/>
        <v/>
      </c>
    </row>
    <row r="472" spans="2:20" ht="30" customHeight="1" x14ac:dyDescent="0.25">
      <c r="B472" s="52" t="str">
        <f t="shared" ca="1" si="37"/>
        <v/>
      </c>
      <c r="C472" s="88"/>
      <c r="D472" s="88" t="str">
        <f>IF(C472="","",VLOOKUP(C472,CAD_FUNC!$C$6:$E$106,2,FALSE))</f>
        <v/>
      </c>
      <c r="E472" s="88" t="str">
        <f>IF(C472="","",VLOOKUP(C472,CAD_FUNC!$C$6:$E$106,3,FALSE))</f>
        <v/>
      </c>
      <c r="F472" s="88"/>
      <c r="G472" s="88" t="str">
        <f>IF(F472="","",VLOOKUP(F472,PCMSO!$C$6:$F$607,4,FALSE))</f>
        <v/>
      </c>
      <c r="H472" s="87"/>
      <c r="I472" s="87"/>
      <c r="J472" s="87"/>
      <c r="K472" s="57" t="str">
        <f t="shared" si="33"/>
        <v/>
      </c>
      <c r="L472" s="58" t="str">
        <f t="shared" ca="1" si="34"/>
        <v/>
      </c>
      <c r="M472" s="47" t="str">
        <f>IF(H472="","",VLOOKUP(MONTH(H472),'C-A'!$K$6:$L$17,2,FALSE))</f>
        <v/>
      </c>
      <c r="S472" s="47">
        <f t="shared" si="35"/>
        <v>4.6700000000000485E-4</v>
      </c>
      <c r="T472" s="52" t="str">
        <f t="shared" ca="1" si="36"/>
        <v/>
      </c>
    </row>
    <row r="473" spans="2:20" ht="30" customHeight="1" x14ac:dyDescent="0.25">
      <c r="B473" s="52" t="str">
        <f t="shared" ca="1" si="37"/>
        <v/>
      </c>
      <c r="C473" s="88"/>
      <c r="D473" s="88" t="str">
        <f>IF(C473="","",VLOOKUP(C473,CAD_FUNC!$C$6:$E$106,2,FALSE))</f>
        <v/>
      </c>
      <c r="E473" s="88" t="str">
        <f>IF(C473="","",VLOOKUP(C473,CAD_FUNC!$C$6:$E$106,3,FALSE))</f>
        <v/>
      </c>
      <c r="F473" s="88"/>
      <c r="G473" s="88" t="str">
        <f>IF(F473="","",VLOOKUP(F473,PCMSO!$C$6:$F$607,4,FALSE))</f>
        <v/>
      </c>
      <c r="H473" s="87"/>
      <c r="I473" s="87"/>
      <c r="J473" s="87"/>
      <c r="K473" s="57" t="str">
        <f t="shared" si="33"/>
        <v/>
      </c>
      <c r="L473" s="58" t="str">
        <f t="shared" ca="1" si="34"/>
        <v/>
      </c>
      <c r="M473" s="47" t="str">
        <f>IF(H473="","",VLOOKUP(MONTH(H473),'C-A'!$K$6:$L$17,2,FALSE))</f>
        <v/>
      </c>
      <c r="S473" s="47">
        <f t="shared" si="35"/>
        <v>4.6800000000000487E-4</v>
      </c>
      <c r="T473" s="52" t="str">
        <f t="shared" ca="1" si="36"/>
        <v/>
      </c>
    </row>
    <row r="474" spans="2:20" ht="30" customHeight="1" x14ac:dyDescent="0.25">
      <c r="B474" s="52" t="str">
        <f t="shared" ca="1" si="37"/>
        <v/>
      </c>
      <c r="C474" s="88"/>
      <c r="D474" s="88" t="str">
        <f>IF(C474="","",VLOOKUP(C474,CAD_FUNC!$C$6:$E$106,2,FALSE))</f>
        <v/>
      </c>
      <c r="E474" s="88" t="str">
        <f>IF(C474="","",VLOOKUP(C474,CAD_FUNC!$C$6:$E$106,3,FALSE))</f>
        <v/>
      </c>
      <c r="F474" s="88"/>
      <c r="G474" s="88" t="str">
        <f>IF(F474="","",VLOOKUP(F474,PCMSO!$C$6:$F$607,4,FALSE))</f>
        <v/>
      </c>
      <c r="H474" s="87"/>
      <c r="I474" s="87"/>
      <c r="J474" s="87"/>
      <c r="K474" s="57" t="str">
        <f t="shared" si="33"/>
        <v/>
      </c>
      <c r="L474" s="58" t="str">
        <f t="shared" ca="1" si="34"/>
        <v/>
      </c>
      <c r="M474" s="47" t="str">
        <f>IF(H474="","",VLOOKUP(MONTH(H474),'C-A'!$K$6:$L$17,2,FALSE))</f>
        <v/>
      </c>
      <c r="S474" s="47">
        <f t="shared" si="35"/>
        <v>4.6900000000000489E-4</v>
      </c>
      <c r="T474" s="52" t="str">
        <f t="shared" ca="1" si="36"/>
        <v/>
      </c>
    </row>
    <row r="475" spans="2:20" ht="30" customHeight="1" x14ac:dyDescent="0.25">
      <c r="B475" s="52" t="str">
        <f t="shared" ca="1" si="37"/>
        <v/>
      </c>
      <c r="C475" s="88"/>
      <c r="D475" s="88" t="str">
        <f>IF(C475="","",VLOOKUP(C475,CAD_FUNC!$C$6:$E$106,2,FALSE))</f>
        <v/>
      </c>
      <c r="E475" s="88" t="str">
        <f>IF(C475="","",VLOOKUP(C475,CAD_FUNC!$C$6:$E$106,3,FALSE))</f>
        <v/>
      </c>
      <c r="F475" s="88"/>
      <c r="G475" s="88" t="str">
        <f>IF(F475="","",VLOOKUP(F475,PCMSO!$C$6:$F$607,4,FALSE))</f>
        <v/>
      </c>
      <c r="H475" s="87"/>
      <c r="I475" s="87"/>
      <c r="J475" s="87"/>
      <c r="K475" s="57" t="str">
        <f t="shared" si="33"/>
        <v/>
      </c>
      <c r="L475" s="58" t="str">
        <f t="shared" ca="1" si="34"/>
        <v/>
      </c>
      <c r="M475" s="47" t="str">
        <f>IF(H475="","",VLOOKUP(MONTH(H475),'C-A'!$K$6:$L$17,2,FALSE))</f>
        <v/>
      </c>
      <c r="S475" s="47">
        <f t="shared" si="35"/>
        <v>4.7000000000000492E-4</v>
      </c>
      <c r="T475" s="52" t="str">
        <f t="shared" ca="1" si="36"/>
        <v/>
      </c>
    </row>
    <row r="476" spans="2:20" ht="30" customHeight="1" x14ac:dyDescent="0.25">
      <c r="B476" s="52" t="str">
        <f t="shared" ca="1" si="37"/>
        <v/>
      </c>
      <c r="C476" s="88"/>
      <c r="D476" s="88" t="str">
        <f>IF(C476="","",VLOOKUP(C476,CAD_FUNC!$C$6:$E$106,2,FALSE))</f>
        <v/>
      </c>
      <c r="E476" s="88" t="str">
        <f>IF(C476="","",VLOOKUP(C476,CAD_FUNC!$C$6:$E$106,3,FALSE))</f>
        <v/>
      </c>
      <c r="F476" s="88"/>
      <c r="G476" s="88" t="str">
        <f>IF(F476="","",VLOOKUP(F476,PCMSO!$C$6:$F$607,4,FALSE))</f>
        <v/>
      </c>
      <c r="H476" s="87"/>
      <c r="I476" s="87"/>
      <c r="J476" s="87"/>
      <c r="K476" s="57" t="str">
        <f t="shared" si="33"/>
        <v/>
      </c>
      <c r="L476" s="58" t="str">
        <f t="shared" ca="1" si="34"/>
        <v/>
      </c>
      <c r="M476" s="47" t="str">
        <f>IF(H476="","",VLOOKUP(MONTH(H476),'C-A'!$K$6:$L$17,2,FALSE))</f>
        <v/>
      </c>
      <c r="S476" s="47">
        <f t="shared" si="35"/>
        <v>4.7100000000000494E-4</v>
      </c>
      <c r="T476" s="52" t="str">
        <f t="shared" ca="1" si="36"/>
        <v/>
      </c>
    </row>
    <row r="477" spans="2:20" ht="30" customHeight="1" x14ac:dyDescent="0.25">
      <c r="B477" s="52" t="str">
        <f t="shared" ca="1" si="37"/>
        <v/>
      </c>
      <c r="C477" s="88"/>
      <c r="D477" s="88" t="str">
        <f>IF(C477="","",VLOOKUP(C477,CAD_FUNC!$C$6:$E$106,2,FALSE))</f>
        <v/>
      </c>
      <c r="E477" s="88" t="str">
        <f>IF(C477="","",VLOOKUP(C477,CAD_FUNC!$C$6:$E$106,3,FALSE))</f>
        <v/>
      </c>
      <c r="F477" s="88"/>
      <c r="G477" s="88" t="str">
        <f>IF(F477="","",VLOOKUP(F477,PCMSO!$C$6:$F$607,4,FALSE))</f>
        <v/>
      </c>
      <c r="H477" s="87"/>
      <c r="I477" s="87"/>
      <c r="J477" s="87"/>
      <c r="K477" s="57" t="str">
        <f t="shared" si="33"/>
        <v/>
      </c>
      <c r="L477" s="58" t="str">
        <f t="shared" ca="1" si="34"/>
        <v/>
      </c>
      <c r="M477" s="47" t="str">
        <f>IF(H477="","",VLOOKUP(MONTH(H477),'C-A'!$K$6:$L$17,2,FALSE))</f>
        <v/>
      </c>
      <c r="S477" s="47">
        <f t="shared" si="35"/>
        <v>4.7200000000000497E-4</v>
      </c>
      <c r="T477" s="52" t="str">
        <f t="shared" ca="1" si="36"/>
        <v/>
      </c>
    </row>
    <row r="478" spans="2:20" ht="30" customHeight="1" x14ac:dyDescent="0.25">
      <c r="B478" s="52" t="str">
        <f t="shared" ca="1" si="37"/>
        <v/>
      </c>
      <c r="C478" s="88"/>
      <c r="D478" s="88" t="str">
        <f>IF(C478="","",VLOOKUP(C478,CAD_FUNC!$C$6:$E$106,2,FALSE))</f>
        <v/>
      </c>
      <c r="E478" s="88" t="str">
        <f>IF(C478="","",VLOOKUP(C478,CAD_FUNC!$C$6:$E$106,3,FALSE))</f>
        <v/>
      </c>
      <c r="F478" s="88"/>
      <c r="G478" s="88" t="str">
        <f>IF(F478="","",VLOOKUP(F478,PCMSO!$C$6:$F$607,4,FALSE))</f>
        <v/>
      </c>
      <c r="H478" s="87"/>
      <c r="I478" s="87"/>
      <c r="J478" s="87"/>
      <c r="K478" s="57" t="str">
        <f t="shared" si="33"/>
        <v/>
      </c>
      <c r="L478" s="58" t="str">
        <f t="shared" ca="1" si="34"/>
        <v/>
      </c>
      <c r="M478" s="47" t="str">
        <f>IF(H478="","",VLOOKUP(MONTH(H478),'C-A'!$K$6:$L$17,2,FALSE))</f>
        <v/>
      </c>
      <c r="S478" s="47">
        <f t="shared" si="35"/>
        <v>4.7300000000000499E-4</v>
      </c>
      <c r="T478" s="52" t="str">
        <f t="shared" ca="1" si="36"/>
        <v/>
      </c>
    </row>
    <row r="479" spans="2:20" ht="30" customHeight="1" x14ac:dyDescent="0.25">
      <c r="B479" s="52" t="str">
        <f t="shared" ca="1" si="37"/>
        <v/>
      </c>
      <c r="C479" s="88"/>
      <c r="D479" s="88" t="str">
        <f>IF(C479="","",VLOOKUP(C479,CAD_FUNC!$C$6:$E$106,2,FALSE))</f>
        <v/>
      </c>
      <c r="E479" s="88" t="str">
        <f>IF(C479="","",VLOOKUP(C479,CAD_FUNC!$C$6:$E$106,3,FALSE))</f>
        <v/>
      </c>
      <c r="F479" s="88"/>
      <c r="G479" s="88" t="str">
        <f>IF(F479="","",VLOOKUP(F479,PCMSO!$C$6:$F$607,4,FALSE))</f>
        <v/>
      </c>
      <c r="H479" s="87"/>
      <c r="I479" s="87"/>
      <c r="J479" s="87"/>
      <c r="K479" s="57" t="str">
        <f t="shared" si="33"/>
        <v/>
      </c>
      <c r="L479" s="58" t="str">
        <f t="shared" ca="1" si="34"/>
        <v/>
      </c>
      <c r="M479" s="47" t="str">
        <f>IF(H479="","",VLOOKUP(MONTH(H479),'C-A'!$K$6:$L$17,2,FALSE))</f>
        <v/>
      </c>
      <c r="S479" s="47">
        <f t="shared" si="35"/>
        <v>4.7400000000000502E-4</v>
      </c>
      <c r="T479" s="52" t="str">
        <f t="shared" ca="1" si="36"/>
        <v/>
      </c>
    </row>
    <row r="480" spans="2:20" ht="30" customHeight="1" x14ac:dyDescent="0.25">
      <c r="B480" s="52" t="str">
        <f t="shared" ca="1" si="37"/>
        <v/>
      </c>
      <c r="C480" s="88"/>
      <c r="D480" s="88" t="str">
        <f>IF(C480="","",VLOOKUP(C480,CAD_FUNC!$C$6:$E$106,2,FALSE))</f>
        <v/>
      </c>
      <c r="E480" s="88" t="str">
        <f>IF(C480="","",VLOOKUP(C480,CAD_FUNC!$C$6:$E$106,3,FALSE))</f>
        <v/>
      </c>
      <c r="F480" s="88"/>
      <c r="G480" s="88" t="str">
        <f>IF(F480="","",VLOOKUP(F480,PCMSO!$C$6:$F$607,4,FALSE))</f>
        <v/>
      </c>
      <c r="H480" s="87"/>
      <c r="I480" s="87"/>
      <c r="J480" s="87"/>
      <c r="K480" s="57" t="str">
        <f t="shared" si="33"/>
        <v/>
      </c>
      <c r="L480" s="58" t="str">
        <f t="shared" ca="1" si="34"/>
        <v/>
      </c>
      <c r="M480" s="47" t="str">
        <f>IF(H480="","",VLOOKUP(MONTH(H480),'C-A'!$K$6:$L$17,2,FALSE))</f>
        <v/>
      </c>
      <c r="S480" s="47">
        <f t="shared" si="35"/>
        <v>4.7500000000000504E-4</v>
      </c>
      <c r="T480" s="52" t="str">
        <f t="shared" ca="1" si="36"/>
        <v/>
      </c>
    </row>
    <row r="481" spans="2:20" ht="30" customHeight="1" x14ac:dyDescent="0.25">
      <c r="B481" s="52" t="str">
        <f t="shared" ca="1" si="37"/>
        <v/>
      </c>
      <c r="C481" s="88"/>
      <c r="D481" s="88" t="str">
        <f>IF(C481="","",VLOOKUP(C481,CAD_FUNC!$C$6:$E$106,2,FALSE))</f>
        <v/>
      </c>
      <c r="E481" s="88" t="str">
        <f>IF(C481="","",VLOOKUP(C481,CAD_FUNC!$C$6:$E$106,3,FALSE))</f>
        <v/>
      </c>
      <c r="F481" s="88"/>
      <c r="G481" s="88" t="str">
        <f>IF(F481="","",VLOOKUP(F481,PCMSO!$C$6:$F$607,4,FALSE))</f>
        <v/>
      </c>
      <c r="H481" s="87"/>
      <c r="I481" s="87"/>
      <c r="J481" s="87"/>
      <c r="K481" s="57" t="str">
        <f t="shared" si="33"/>
        <v/>
      </c>
      <c r="L481" s="58" t="str">
        <f t="shared" ca="1" si="34"/>
        <v/>
      </c>
      <c r="M481" s="47" t="str">
        <f>IF(H481="","",VLOOKUP(MONTH(H481),'C-A'!$K$6:$L$17,2,FALSE))</f>
        <v/>
      </c>
      <c r="S481" s="47">
        <f t="shared" si="35"/>
        <v>4.7600000000000506E-4</v>
      </c>
      <c r="T481" s="52" t="str">
        <f t="shared" ca="1" si="36"/>
        <v/>
      </c>
    </row>
    <row r="482" spans="2:20" ht="30" customHeight="1" x14ac:dyDescent="0.25">
      <c r="B482" s="52" t="str">
        <f t="shared" ca="1" si="37"/>
        <v/>
      </c>
      <c r="C482" s="88"/>
      <c r="D482" s="88" t="str">
        <f>IF(C482="","",VLOOKUP(C482,CAD_FUNC!$C$6:$E$106,2,FALSE))</f>
        <v/>
      </c>
      <c r="E482" s="88" t="str">
        <f>IF(C482="","",VLOOKUP(C482,CAD_FUNC!$C$6:$E$106,3,FALSE))</f>
        <v/>
      </c>
      <c r="F482" s="88"/>
      <c r="G482" s="88" t="str">
        <f>IF(F482="","",VLOOKUP(F482,PCMSO!$C$6:$F$607,4,FALSE))</f>
        <v/>
      </c>
      <c r="H482" s="87"/>
      <c r="I482" s="87"/>
      <c r="J482" s="87"/>
      <c r="K482" s="57" t="str">
        <f t="shared" si="33"/>
        <v/>
      </c>
      <c r="L482" s="58" t="str">
        <f t="shared" ca="1" si="34"/>
        <v/>
      </c>
      <c r="M482" s="47" t="str">
        <f>IF(H482="","",VLOOKUP(MONTH(H482),'C-A'!$K$6:$L$17,2,FALSE))</f>
        <v/>
      </c>
      <c r="S482" s="47">
        <f t="shared" si="35"/>
        <v>4.7700000000000509E-4</v>
      </c>
      <c r="T482" s="52" t="str">
        <f t="shared" ca="1" si="36"/>
        <v/>
      </c>
    </row>
    <row r="483" spans="2:20" ht="30" customHeight="1" x14ac:dyDescent="0.25">
      <c r="B483" s="52" t="str">
        <f t="shared" ca="1" si="37"/>
        <v/>
      </c>
      <c r="C483" s="88"/>
      <c r="D483" s="88" t="str">
        <f>IF(C483="","",VLOOKUP(C483,CAD_FUNC!$C$6:$E$106,2,FALSE))</f>
        <v/>
      </c>
      <c r="E483" s="88" t="str">
        <f>IF(C483="","",VLOOKUP(C483,CAD_FUNC!$C$6:$E$106,3,FALSE))</f>
        <v/>
      </c>
      <c r="F483" s="88"/>
      <c r="G483" s="88" t="str">
        <f>IF(F483="","",VLOOKUP(F483,PCMSO!$C$6:$F$607,4,FALSE))</f>
        <v/>
      </c>
      <c r="H483" s="87"/>
      <c r="I483" s="87"/>
      <c r="J483" s="87"/>
      <c r="K483" s="57" t="str">
        <f t="shared" si="33"/>
        <v/>
      </c>
      <c r="L483" s="58" t="str">
        <f t="shared" ca="1" si="34"/>
        <v/>
      </c>
      <c r="M483" s="47" t="str">
        <f>IF(H483="","",VLOOKUP(MONTH(H483),'C-A'!$K$6:$L$17,2,FALSE))</f>
        <v/>
      </c>
      <c r="S483" s="47">
        <f t="shared" si="35"/>
        <v>4.7800000000000511E-4</v>
      </c>
      <c r="T483" s="52" t="str">
        <f t="shared" ca="1" si="36"/>
        <v/>
      </c>
    </row>
    <row r="484" spans="2:20" ht="30" customHeight="1" x14ac:dyDescent="0.25">
      <c r="B484" s="52" t="str">
        <f t="shared" ca="1" si="37"/>
        <v/>
      </c>
      <c r="C484" s="88"/>
      <c r="D484" s="88" t="str">
        <f>IF(C484="","",VLOOKUP(C484,CAD_FUNC!$C$6:$E$106,2,FALSE))</f>
        <v/>
      </c>
      <c r="E484" s="88" t="str">
        <f>IF(C484="","",VLOOKUP(C484,CAD_FUNC!$C$6:$E$106,3,FALSE))</f>
        <v/>
      </c>
      <c r="F484" s="88"/>
      <c r="G484" s="88" t="str">
        <f>IF(F484="","",VLOOKUP(F484,PCMSO!$C$6:$F$607,4,FALSE))</f>
        <v/>
      </c>
      <c r="H484" s="87"/>
      <c r="I484" s="87"/>
      <c r="J484" s="87"/>
      <c r="K484" s="57" t="str">
        <f t="shared" si="33"/>
        <v/>
      </c>
      <c r="L484" s="58" t="str">
        <f t="shared" ca="1" si="34"/>
        <v/>
      </c>
      <c r="M484" s="47" t="str">
        <f>IF(H484="","",VLOOKUP(MONTH(H484),'C-A'!$K$6:$L$17,2,FALSE))</f>
        <v/>
      </c>
      <c r="S484" s="47">
        <f t="shared" si="35"/>
        <v>4.7900000000000514E-4</v>
      </c>
      <c r="T484" s="52" t="str">
        <f t="shared" ca="1" si="36"/>
        <v/>
      </c>
    </row>
    <row r="485" spans="2:20" ht="30" customHeight="1" x14ac:dyDescent="0.25">
      <c r="B485" s="52" t="str">
        <f t="shared" ca="1" si="37"/>
        <v/>
      </c>
      <c r="C485" s="88"/>
      <c r="D485" s="88" t="str">
        <f>IF(C485="","",VLOOKUP(C485,CAD_FUNC!$C$6:$E$106,2,FALSE))</f>
        <v/>
      </c>
      <c r="E485" s="88" t="str">
        <f>IF(C485="","",VLOOKUP(C485,CAD_FUNC!$C$6:$E$106,3,FALSE))</f>
        <v/>
      </c>
      <c r="F485" s="88"/>
      <c r="G485" s="88" t="str">
        <f>IF(F485="","",VLOOKUP(F485,PCMSO!$C$6:$F$607,4,FALSE))</f>
        <v/>
      </c>
      <c r="H485" s="87"/>
      <c r="I485" s="87"/>
      <c r="J485" s="87"/>
      <c r="K485" s="57" t="str">
        <f t="shared" si="33"/>
        <v/>
      </c>
      <c r="L485" s="58" t="str">
        <f t="shared" ca="1" si="34"/>
        <v/>
      </c>
      <c r="M485" s="47" t="str">
        <f>IF(H485="","",VLOOKUP(MONTH(H485),'C-A'!$K$6:$L$17,2,FALSE))</f>
        <v/>
      </c>
      <c r="S485" s="47">
        <f t="shared" si="35"/>
        <v>4.8000000000000516E-4</v>
      </c>
      <c r="T485" s="52" t="str">
        <f t="shared" ca="1" si="36"/>
        <v/>
      </c>
    </row>
    <row r="486" spans="2:20" ht="30" customHeight="1" x14ac:dyDescent="0.25">
      <c r="B486" s="52" t="str">
        <f t="shared" ca="1" si="37"/>
        <v/>
      </c>
      <c r="C486" s="88"/>
      <c r="D486" s="88" t="str">
        <f>IF(C486="","",VLOOKUP(C486,CAD_FUNC!$C$6:$E$106,2,FALSE))</f>
        <v/>
      </c>
      <c r="E486" s="88" t="str">
        <f>IF(C486="","",VLOOKUP(C486,CAD_FUNC!$C$6:$E$106,3,FALSE))</f>
        <v/>
      </c>
      <c r="F486" s="88"/>
      <c r="G486" s="88" t="str">
        <f>IF(F486="","",VLOOKUP(F486,PCMSO!$C$6:$F$607,4,FALSE))</f>
        <v/>
      </c>
      <c r="H486" s="87"/>
      <c r="I486" s="87"/>
      <c r="J486" s="87"/>
      <c r="K486" s="57" t="str">
        <f t="shared" si="33"/>
        <v/>
      </c>
      <c r="L486" s="58" t="str">
        <f t="shared" ca="1" si="34"/>
        <v/>
      </c>
      <c r="M486" s="47" t="str">
        <f>IF(H486="","",VLOOKUP(MONTH(H486),'C-A'!$K$6:$L$17,2,FALSE))</f>
        <v/>
      </c>
      <c r="S486" s="47">
        <f t="shared" si="35"/>
        <v>4.8100000000000519E-4</v>
      </c>
      <c r="T486" s="52" t="str">
        <f t="shared" ca="1" si="36"/>
        <v/>
      </c>
    </row>
    <row r="487" spans="2:20" ht="30" customHeight="1" x14ac:dyDescent="0.25">
      <c r="B487" s="52" t="str">
        <f t="shared" ca="1" si="37"/>
        <v/>
      </c>
      <c r="C487" s="88"/>
      <c r="D487" s="88" t="str">
        <f>IF(C487="","",VLOOKUP(C487,CAD_FUNC!$C$6:$E$106,2,FALSE))</f>
        <v/>
      </c>
      <c r="E487" s="88" t="str">
        <f>IF(C487="","",VLOOKUP(C487,CAD_FUNC!$C$6:$E$106,3,FALSE))</f>
        <v/>
      </c>
      <c r="F487" s="88"/>
      <c r="G487" s="88" t="str">
        <f>IF(F487="","",VLOOKUP(F487,PCMSO!$C$6:$F$607,4,FALSE))</f>
        <v/>
      </c>
      <c r="H487" s="87"/>
      <c r="I487" s="87"/>
      <c r="J487" s="87"/>
      <c r="K487" s="57" t="str">
        <f t="shared" si="33"/>
        <v/>
      </c>
      <c r="L487" s="58" t="str">
        <f t="shared" ca="1" si="34"/>
        <v/>
      </c>
      <c r="M487" s="47" t="str">
        <f>IF(H487="","",VLOOKUP(MONTH(H487),'C-A'!$K$6:$L$17,2,FALSE))</f>
        <v/>
      </c>
      <c r="S487" s="47">
        <f t="shared" si="35"/>
        <v>4.8200000000000521E-4</v>
      </c>
      <c r="T487" s="52" t="str">
        <f t="shared" ca="1" si="36"/>
        <v/>
      </c>
    </row>
    <row r="488" spans="2:20" ht="30" customHeight="1" x14ac:dyDescent="0.25">
      <c r="B488" s="52" t="str">
        <f t="shared" ca="1" si="37"/>
        <v/>
      </c>
      <c r="C488" s="88"/>
      <c r="D488" s="88" t="str">
        <f>IF(C488="","",VLOOKUP(C488,CAD_FUNC!$C$6:$E$106,2,FALSE))</f>
        <v/>
      </c>
      <c r="E488" s="88" t="str">
        <f>IF(C488="","",VLOOKUP(C488,CAD_FUNC!$C$6:$E$106,3,FALSE))</f>
        <v/>
      </c>
      <c r="F488" s="88"/>
      <c r="G488" s="88" t="str">
        <f>IF(F488="","",VLOOKUP(F488,PCMSO!$C$6:$F$607,4,FALSE))</f>
        <v/>
      </c>
      <c r="H488" s="87"/>
      <c r="I488" s="87"/>
      <c r="J488" s="87"/>
      <c r="K488" s="57" t="str">
        <f t="shared" si="33"/>
        <v/>
      </c>
      <c r="L488" s="58" t="str">
        <f t="shared" ca="1" si="34"/>
        <v/>
      </c>
      <c r="M488" s="47" t="str">
        <f>IF(H488="","",VLOOKUP(MONTH(H488),'C-A'!$K$6:$L$17,2,FALSE))</f>
        <v/>
      </c>
      <c r="S488" s="47">
        <f t="shared" si="35"/>
        <v>4.8300000000000524E-4</v>
      </c>
      <c r="T488" s="52" t="str">
        <f t="shared" ca="1" si="36"/>
        <v/>
      </c>
    </row>
    <row r="489" spans="2:20" ht="30" customHeight="1" x14ac:dyDescent="0.25">
      <c r="B489" s="52" t="str">
        <f t="shared" ca="1" si="37"/>
        <v/>
      </c>
      <c r="C489" s="88"/>
      <c r="D489" s="88" t="str">
        <f>IF(C489="","",VLOOKUP(C489,CAD_FUNC!$C$6:$E$106,2,FALSE))</f>
        <v/>
      </c>
      <c r="E489" s="88" t="str">
        <f>IF(C489="","",VLOOKUP(C489,CAD_FUNC!$C$6:$E$106,3,FALSE))</f>
        <v/>
      </c>
      <c r="F489" s="88"/>
      <c r="G489" s="88" t="str">
        <f>IF(F489="","",VLOOKUP(F489,PCMSO!$C$6:$F$607,4,FALSE))</f>
        <v/>
      </c>
      <c r="H489" s="87"/>
      <c r="I489" s="87"/>
      <c r="J489" s="87"/>
      <c r="K489" s="57" t="str">
        <f t="shared" si="33"/>
        <v/>
      </c>
      <c r="L489" s="58" t="str">
        <f t="shared" ca="1" si="34"/>
        <v/>
      </c>
      <c r="M489" s="47" t="str">
        <f>IF(H489="","",VLOOKUP(MONTH(H489),'C-A'!$K$6:$L$17,2,FALSE))</f>
        <v/>
      </c>
      <c r="S489" s="47">
        <f t="shared" si="35"/>
        <v>4.8400000000000526E-4</v>
      </c>
      <c r="T489" s="52" t="str">
        <f t="shared" ca="1" si="36"/>
        <v/>
      </c>
    </row>
    <row r="490" spans="2:20" ht="30" customHeight="1" x14ac:dyDescent="0.25">
      <c r="B490" s="52" t="str">
        <f t="shared" ca="1" si="37"/>
        <v/>
      </c>
      <c r="C490" s="88"/>
      <c r="D490" s="88" t="str">
        <f>IF(C490="","",VLOOKUP(C490,CAD_FUNC!$C$6:$E$106,2,FALSE))</f>
        <v/>
      </c>
      <c r="E490" s="88" t="str">
        <f>IF(C490="","",VLOOKUP(C490,CAD_FUNC!$C$6:$E$106,3,FALSE))</f>
        <v/>
      </c>
      <c r="F490" s="88"/>
      <c r="G490" s="88" t="str">
        <f>IF(F490="","",VLOOKUP(F490,PCMSO!$C$6:$F$607,4,FALSE))</f>
        <v/>
      </c>
      <c r="H490" s="87"/>
      <c r="I490" s="87"/>
      <c r="J490" s="87"/>
      <c r="K490" s="57" t="str">
        <f t="shared" si="33"/>
        <v/>
      </c>
      <c r="L490" s="58" t="str">
        <f t="shared" ca="1" si="34"/>
        <v/>
      </c>
      <c r="M490" s="47" t="str">
        <f>IF(H490="","",VLOOKUP(MONTH(H490),'C-A'!$K$6:$L$17,2,FALSE))</f>
        <v/>
      </c>
      <c r="S490" s="47">
        <f t="shared" si="35"/>
        <v>4.8500000000000528E-4</v>
      </c>
      <c r="T490" s="52" t="str">
        <f t="shared" ca="1" si="36"/>
        <v/>
      </c>
    </row>
    <row r="491" spans="2:20" ht="30" customHeight="1" x14ac:dyDescent="0.25">
      <c r="B491" s="52" t="str">
        <f t="shared" ca="1" si="37"/>
        <v/>
      </c>
      <c r="C491" s="88"/>
      <c r="D491" s="88" t="str">
        <f>IF(C491="","",VLOOKUP(C491,CAD_FUNC!$C$6:$E$106,2,FALSE))</f>
        <v/>
      </c>
      <c r="E491" s="88" t="str">
        <f>IF(C491="","",VLOOKUP(C491,CAD_FUNC!$C$6:$E$106,3,FALSE))</f>
        <v/>
      </c>
      <c r="F491" s="88"/>
      <c r="G491" s="88" t="str">
        <f>IF(F491="","",VLOOKUP(F491,PCMSO!$C$6:$F$607,4,FALSE))</f>
        <v/>
      </c>
      <c r="H491" s="87"/>
      <c r="I491" s="87"/>
      <c r="J491" s="87"/>
      <c r="K491" s="57" t="str">
        <f t="shared" si="33"/>
        <v/>
      </c>
      <c r="L491" s="58" t="str">
        <f t="shared" ca="1" si="34"/>
        <v/>
      </c>
      <c r="M491" s="47" t="str">
        <f>IF(H491="","",VLOOKUP(MONTH(H491),'C-A'!$K$6:$L$17,2,FALSE))</f>
        <v/>
      </c>
      <c r="S491" s="47">
        <f t="shared" si="35"/>
        <v>4.8600000000000531E-4</v>
      </c>
      <c r="T491" s="52" t="str">
        <f t="shared" ca="1" si="36"/>
        <v/>
      </c>
    </row>
    <row r="492" spans="2:20" ht="30" customHeight="1" x14ac:dyDescent="0.25">
      <c r="B492" s="52" t="str">
        <f t="shared" ca="1" si="37"/>
        <v/>
      </c>
      <c r="C492" s="88"/>
      <c r="D492" s="88" t="str">
        <f>IF(C492="","",VLOOKUP(C492,CAD_FUNC!$C$6:$E$106,2,FALSE))</f>
        <v/>
      </c>
      <c r="E492" s="88" t="str">
        <f>IF(C492="","",VLOOKUP(C492,CAD_FUNC!$C$6:$E$106,3,FALSE))</f>
        <v/>
      </c>
      <c r="F492" s="88"/>
      <c r="G492" s="88" t="str">
        <f>IF(F492="","",VLOOKUP(F492,PCMSO!$C$6:$F$607,4,FALSE))</f>
        <v/>
      </c>
      <c r="H492" s="87"/>
      <c r="I492" s="87"/>
      <c r="J492" s="87"/>
      <c r="K492" s="57" t="str">
        <f t="shared" si="33"/>
        <v/>
      </c>
      <c r="L492" s="58" t="str">
        <f t="shared" ca="1" si="34"/>
        <v/>
      </c>
      <c r="M492" s="47" t="str">
        <f>IF(H492="","",VLOOKUP(MONTH(H492),'C-A'!$K$6:$L$17,2,FALSE))</f>
        <v/>
      </c>
      <c r="S492" s="47">
        <f t="shared" si="35"/>
        <v>4.8700000000000533E-4</v>
      </c>
      <c r="T492" s="52" t="str">
        <f t="shared" ca="1" si="36"/>
        <v/>
      </c>
    </row>
    <row r="493" spans="2:20" ht="30" customHeight="1" x14ac:dyDescent="0.25">
      <c r="B493" s="52" t="str">
        <f t="shared" ca="1" si="37"/>
        <v/>
      </c>
      <c r="C493" s="88"/>
      <c r="D493" s="88" t="str">
        <f>IF(C493="","",VLOOKUP(C493,CAD_FUNC!$C$6:$E$106,2,FALSE))</f>
        <v/>
      </c>
      <c r="E493" s="88" t="str">
        <f>IF(C493="","",VLOOKUP(C493,CAD_FUNC!$C$6:$E$106,3,FALSE))</f>
        <v/>
      </c>
      <c r="F493" s="88"/>
      <c r="G493" s="88" t="str">
        <f>IF(F493="","",VLOOKUP(F493,PCMSO!$C$6:$F$607,4,FALSE))</f>
        <v/>
      </c>
      <c r="H493" s="87"/>
      <c r="I493" s="87"/>
      <c r="J493" s="87"/>
      <c r="K493" s="57" t="str">
        <f t="shared" si="33"/>
        <v/>
      </c>
      <c r="L493" s="58" t="str">
        <f t="shared" ca="1" si="34"/>
        <v/>
      </c>
      <c r="M493" s="47" t="str">
        <f>IF(H493="","",VLOOKUP(MONTH(H493),'C-A'!$K$6:$L$17,2,FALSE))</f>
        <v/>
      </c>
      <c r="S493" s="47">
        <f t="shared" si="35"/>
        <v>4.8800000000000536E-4</v>
      </c>
      <c r="T493" s="52" t="str">
        <f t="shared" ca="1" si="36"/>
        <v/>
      </c>
    </row>
    <row r="494" spans="2:20" ht="30" customHeight="1" x14ac:dyDescent="0.25">
      <c r="B494" s="52" t="str">
        <f t="shared" ca="1" si="37"/>
        <v/>
      </c>
      <c r="C494" s="88"/>
      <c r="D494" s="88" t="str">
        <f>IF(C494="","",VLOOKUP(C494,CAD_FUNC!$C$6:$E$106,2,FALSE))</f>
        <v/>
      </c>
      <c r="E494" s="88" t="str">
        <f>IF(C494="","",VLOOKUP(C494,CAD_FUNC!$C$6:$E$106,3,FALSE))</f>
        <v/>
      </c>
      <c r="F494" s="88"/>
      <c r="G494" s="88" t="str">
        <f>IF(F494="","",VLOOKUP(F494,PCMSO!$C$6:$F$607,4,FALSE))</f>
        <v/>
      </c>
      <c r="H494" s="87"/>
      <c r="I494" s="87"/>
      <c r="J494" s="87"/>
      <c r="K494" s="57" t="str">
        <f t="shared" si="33"/>
        <v/>
      </c>
      <c r="L494" s="58" t="str">
        <f t="shared" ca="1" si="34"/>
        <v/>
      </c>
      <c r="M494" s="47" t="str">
        <f>IF(H494="","",VLOOKUP(MONTH(H494),'C-A'!$K$6:$L$17,2,FALSE))</f>
        <v/>
      </c>
      <c r="S494" s="47">
        <f t="shared" si="35"/>
        <v>4.8900000000000538E-4</v>
      </c>
      <c r="T494" s="52" t="str">
        <f t="shared" ca="1" si="36"/>
        <v/>
      </c>
    </row>
    <row r="495" spans="2:20" ht="30" customHeight="1" x14ac:dyDescent="0.25">
      <c r="B495" s="52" t="str">
        <f t="shared" ca="1" si="37"/>
        <v/>
      </c>
      <c r="C495" s="88"/>
      <c r="D495" s="88" t="str">
        <f>IF(C495="","",VLOOKUP(C495,CAD_FUNC!$C$6:$E$106,2,FALSE))</f>
        <v/>
      </c>
      <c r="E495" s="88" t="str">
        <f>IF(C495="","",VLOOKUP(C495,CAD_FUNC!$C$6:$E$106,3,FALSE))</f>
        <v/>
      </c>
      <c r="F495" s="88"/>
      <c r="G495" s="88" t="str">
        <f>IF(F495="","",VLOOKUP(F495,PCMSO!$C$6:$F$607,4,FALSE))</f>
        <v/>
      </c>
      <c r="H495" s="87"/>
      <c r="I495" s="87"/>
      <c r="J495" s="87"/>
      <c r="K495" s="57" t="str">
        <f t="shared" si="33"/>
        <v/>
      </c>
      <c r="L495" s="58" t="str">
        <f t="shared" ca="1" si="34"/>
        <v/>
      </c>
      <c r="M495" s="47" t="str">
        <f>IF(H495="","",VLOOKUP(MONTH(H495),'C-A'!$K$6:$L$17,2,FALSE))</f>
        <v/>
      </c>
      <c r="S495" s="47">
        <f t="shared" si="35"/>
        <v>4.9000000000000541E-4</v>
      </c>
      <c r="T495" s="52" t="str">
        <f t="shared" ca="1" si="36"/>
        <v/>
      </c>
    </row>
    <row r="496" spans="2:20" ht="30" customHeight="1" x14ac:dyDescent="0.25">
      <c r="B496" s="52" t="str">
        <f t="shared" ca="1" si="37"/>
        <v/>
      </c>
      <c r="C496" s="88"/>
      <c r="D496" s="88" t="str">
        <f>IF(C496="","",VLOOKUP(C496,CAD_FUNC!$C$6:$E$106,2,FALSE))</f>
        <v/>
      </c>
      <c r="E496" s="88" t="str">
        <f>IF(C496="","",VLOOKUP(C496,CAD_FUNC!$C$6:$E$106,3,FALSE))</f>
        <v/>
      </c>
      <c r="F496" s="88"/>
      <c r="G496" s="88" t="str">
        <f>IF(F496="","",VLOOKUP(F496,PCMSO!$C$6:$F$607,4,FALSE))</f>
        <v/>
      </c>
      <c r="H496" s="87"/>
      <c r="I496" s="87"/>
      <c r="J496" s="87"/>
      <c r="K496" s="57" t="str">
        <f t="shared" si="33"/>
        <v/>
      </c>
      <c r="L496" s="58" t="str">
        <f t="shared" ca="1" si="34"/>
        <v/>
      </c>
      <c r="M496" s="47" t="str">
        <f>IF(H496="","",VLOOKUP(MONTH(H496),'C-A'!$K$6:$L$17,2,FALSE))</f>
        <v/>
      </c>
      <c r="S496" s="47">
        <f t="shared" si="35"/>
        <v>4.9100000000000543E-4</v>
      </c>
      <c r="T496" s="52" t="str">
        <f t="shared" ca="1" si="36"/>
        <v/>
      </c>
    </row>
    <row r="497" spans="2:20" ht="30" customHeight="1" x14ac:dyDescent="0.25">
      <c r="B497" s="52" t="str">
        <f t="shared" ca="1" si="37"/>
        <v/>
      </c>
      <c r="C497" s="88"/>
      <c r="D497" s="88" t="str">
        <f>IF(C497="","",VLOOKUP(C497,CAD_FUNC!$C$6:$E$106,2,FALSE))</f>
        <v/>
      </c>
      <c r="E497" s="88" t="str">
        <f>IF(C497="","",VLOOKUP(C497,CAD_FUNC!$C$6:$E$106,3,FALSE))</f>
        <v/>
      </c>
      <c r="F497" s="88"/>
      <c r="G497" s="88" t="str">
        <f>IF(F497="","",VLOOKUP(F497,PCMSO!$C$6:$F$607,4,FALSE))</f>
        <v/>
      </c>
      <c r="H497" s="87"/>
      <c r="I497" s="87"/>
      <c r="J497" s="87"/>
      <c r="K497" s="57" t="str">
        <f t="shared" si="33"/>
        <v/>
      </c>
      <c r="L497" s="58" t="str">
        <f t="shared" ca="1" si="34"/>
        <v/>
      </c>
      <c r="M497" s="47" t="str">
        <f>IF(H497="","",VLOOKUP(MONTH(H497),'C-A'!$K$6:$L$17,2,FALSE))</f>
        <v/>
      </c>
      <c r="S497" s="47">
        <f t="shared" si="35"/>
        <v>4.9200000000000545E-4</v>
      </c>
      <c r="T497" s="52" t="str">
        <f t="shared" ca="1" si="36"/>
        <v/>
      </c>
    </row>
    <row r="498" spans="2:20" ht="30" customHeight="1" x14ac:dyDescent="0.25">
      <c r="B498" s="52" t="str">
        <f t="shared" ca="1" si="37"/>
        <v/>
      </c>
      <c r="C498" s="88"/>
      <c r="D498" s="88" t="str">
        <f>IF(C498="","",VLOOKUP(C498,CAD_FUNC!$C$6:$E$106,2,FALSE))</f>
        <v/>
      </c>
      <c r="E498" s="88" t="str">
        <f>IF(C498="","",VLOOKUP(C498,CAD_FUNC!$C$6:$E$106,3,FALSE))</f>
        <v/>
      </c>
      <c r="F498" s="88"/>
      <c r="G498" s="88" t="str">
        <f>IF(F498="","",VLOOKUP(F498,PCMSO!$C$6:$F$607,4,FALSE))</f>
        <v/>
      </c>
      <c r="H498" s="87"/>
      <c r="I498" s="87"/>
      <c r="J498" s="87"/>
      <c r="K498" s="57" t="str">
        <f t="shared" si="33"/>
        <v/>
      </c>
      <c r="L498" s="58" t="str">
        <f t="shared" ca="1" si="34"/>
        <v/>
      </c>
      <c r="M498" s="47" t="str">
        <f>IF(H498="","",VLOOKUP(MONTH(H498),'C-A'!$K$6:$L$17,2,FALSE))</f>
        <v/>
      </c>
      <c r="S498" s="47">
        <f t="shared" si="35"/>
        <v>4.9300000000000548E-4</v>
      </c>
      <c r="T498" s="52" t="str">
        <f t="shared" ca="1" si="36"/>
        <v/>
      </c>
    </row>
    <row r="499" spans="2:20" ht="30" customHeight="1" x14ac:dyDescent="0.25">
      <c r="B499" s="52" t="str">
        <f t="shared" ca="1" si="37"/>
        <v/>
      </c>
      <c r="C499" s="88"/>
      <c r="D499" s="88" t="str">
        <f>IF(C499="","",VLOOKUP(C499,CAD_FUNC!$C$6:$E$106,2,FALSE))</f>
        <v/>
      </c>
      <c r="E499" s="88" t="str">
        <f>IF(C499="","",VLOOKUP(C499,CAD_FUNC!$C$6:$E$106,3,FALSE))</f>
        <v/>
      </c>
      <c r="F499" s="88"/>
      <c r="G499" s="88" t="str">
        <f>IF(F499="","",VLOOKUP(F499,PCMSO!$C$6:$F$607,4,FALSE))</f>
        <v/>
      </c>
      <c r="H499" s="87"/>
      <c r="I499" s="87"/>
      <c r="J499" s="87"/>
      <c r="K499" s="57" t="str">
        <f t="shared" si="33"/>
        <v/>
      </c>
      <c r="L499" s="58" t="str">
        <f t="shared" ca="1" si="34"/>
        <v/>
      </c>
      <c r="M499" s="47" t="str">
        <f>IF(H499="","",VLOOKUP(MONTH(H499),'C-A'!$K$6:$L$17,2,FALSE))</f>
        <v/>
      </c>
      <c r="S499" s="47">
        <f t="shared" si="35"/>
        <v>4.940000000000055E-4</v>
      </c>
      <c r="T499" s="52" t="str">
        <f t="shared" ca="1" si="36"/>
        <v/>
      </c>
    </row>
    <row r="500" spans="2:20" ht="30" customHeight="1" x14ac:dyDescent="0.25">
      <c r="B500" s="52" t="str">
        <f t="shared" ca="1" si="37"/>
        <v/>
      </c>
      <c r="C500" s="88"/>
      <c r="D500" s="88" t="str">
        <f>IF(C500="","",VLOOKUP(C500,CAD_FUNC!$C$6:$E$106,2,FALSE))</f>
        <v/>
      </c>
      <c r="E500" s="88" t="str">
        <f>IF(C500="","",VLOOKUP(C500,CAD_FUNC!$C$6:$E$106,3,FALSE))</f>
        <v/>
      </c>
      <c r="F500" s="88"/>
      <c r="G500" s="88" t="str">
        <f>IF(F500="","",VLOOKUP(F500,PCMSO!$C$6:$F$607,4,FALSE))</f>
        <v/>
      </c>
      <c r="H500" s="87"/>
      <c r="I500" s="87"/>
      <c r="J500" s="87"/>
      <c r="K500" s="57" t="str">
        <f t="shared" si="33"/>
        <v/>
      </c>
      <c r="L500" s="58" t="str">
        <f t="shared" ca="1" si="34"/>
        <v/>
      </c>
      <c r="M500" s="47" t="str">
        <f>IF(H500="","",VLOOKUP(MONTH(H500),'C-A'!$K$6:$L$17,2,FALSE))</f>
        <v/>
      </c>
      <c r="S500" s="47">
        <f t="shared" si="35"/>
        <v>4.9500000000000553E-4</v>
      </c>
      <c r="T500" s="52" t="str">
        <f t="shared" ca="1" si="36"/>
        <v/>
      </c>
    </row>
    <row r="501" spans="2:20" ht="30" customHeight="1" x14ac:dyDescent="0.25">
      <c r="B501" s="52" t="str">
        <f t="shared" ca="1" si="37"/>
        <v/>
      </c>
      <c r="C501" s="88"/>
      <c r="D501" s="88" t="str">
        <f>IF(C501="","",VLOOKUP(C501,CAD_FUNC!$C$6:$E$106,2,FALSE))</f>
        <v/>
      </c>
      <c r="E501" s="88" t="str">
        <f>IF(C501="","",VLOOKUP(C501,CAD_FUNC!$C$6:$E$106,3,FALSE))</f>
        <v/>
      </c>
      <c r="F501" s="88"/>
      <c r="G501" s="88" t="str">
        <f>IF(F501="","",VLOOKUP(F501,PCMSO!$C$6:$F$607,4,FALSE))</f>
        <v/>
      </c>
      <c r="H501" s="87"/>
      <c r="I501" s="87"/>
      <c r="J501" s="87"/>
      <c r="K501" s="57" t="str">
        <f t="shared" si="33"/>
        <v/>
      </c>
      <c r="L501" s="58" t="str">
        <f t="shared" ca="1" si="34"/>
        <v/>
      </c>
      <c r="M501" s="47" t="str">
        <f>IF(H501="","",VLOOKUP(MONTH(H501),'C-A'!$K$6:$L$17,2,FALSE))</f>
        <v/>
      </c>
      <c r="S501" s="47">
        <f t="shared" si="35"/>
        <v>4.9600000000000555E-4</v>
      </c>
      <c r="T501" s="52" t="str">
        <f t="shared" ca="1" si="36"/>
        <v/>
      </c>
    </row>
    <row r="502" spans="2:20" ht="30" customHeight="1" x14ac:dyDescent="0.25">
      <c r="B502" s="52" t="str">
        <f t="shared" ca="1" si="37"/>
        <v/>
      </c>
      <c r="C502" s="88"/>
      <c r="D502" s="88" t="str">
        <f>IF(C502="","",VLOOKUP(C502,CAD_FUNC!$C$6:$E$106,2,FALSE))</f>
        <v/>
      </c>
      <c r="E502" s="88" t="str">
        <f>IF(C502="","",VLOOKUP(C502,CAD_FUNC!$C$6:$E$106,3,FALSE))</f>
        <v/>
      </c>
      <c r="F502" s="88"/>
      <c r="G502" s="88" t="str">
        <f>IF(F502="","",VLOOKUP(F502,PCMSO!$C$6:$F$607,4,FALSE))</f>
        <v/>
      </c>
      <c r="H502" s="87"/>
      <c r="I502" s="87"/>
      <c r="J502" s="87"/>
      <c r="K502" s="57" t="str">
        <f t="shared" si="33"/>
        <v/>
      </c>
      <c r="L502" s="58" t="str">
        <f t="shared" ca="1" si="34"/>
        <v/>
      </c>
      <c r="M502" s="47" t="str">
        <f>IF(H502="","",VLOOKUP(MONTH(H502),'C-A'!$K$6:$L$17,2,FALSE))</f>
        <v/>
      </c>
      <c r="S502" s="47">
        <f t="shared" si="35"/>
        <v>4.9700000000000558E-4</v>
      </c>
      <c r="T502" s="52" t="str">
        <f t="shared" ca="1" si="36"/>
        <v/>
      </c>
    </row>
    <row r="503" spans="2:20" ht="30" customHeight="1" x14ac:dyDescent="0.25">
      <c r="B503" s="52" t="str">
        <f t="shared" ca="1" si="37"/>
        <v/>
      </c>
      <c r="C503" s="88"/>
      <c r="D503" s="88" t="str">
        <f>IF(C503="","",VLOOKUP(C503,CAD_FUNC!$C$6:$E$106,2,FALSE))</f>
        <v/>
      </c>
      <c r="E503" s="88" t="str">
        <f>IF(C503="","",VLOOKUP(C503,CAD_FUNC!$C$6:$E$106,3,FALSE))</f>
        <v/>
      </c>
      <c r="F503" s="88"/>
      <c r="G503" s="88" t="str">
        <f>IF(F503="","",VLOOKUP(F503,PCMSO!$C$6:$F$607,4,FALSE))</f>
        <v/>
      </c>
      <c r="H503" s="87"/>
      <c r="I503" s="87"/>
      <c r="J503" s="87"/>
      <c r="K503" s="57" t="str">
        <f t="shared" si="33"/>
        <v/>
      </c>
      <c r="L503" s="58" t="str">
        <f t="shared" ca="1" si="34"/>
        <v/>
      </c>
      <c r="M503" s="47" t="str">
        <f>IF(H503="","",VLOOKUP(MONTH(H503),'C-A'!$K$6:$L$17,2,FALSE))</f>
        <v/>
      </c>
      <c r="S503" s="47">
        <f t="shared" si="35"/>
        <v>4.980000000000056E-4</v>
      </c>
      <c r="T503" s="52" t="str">
        <f t="shared" ca="1" si="36"/>
        <v/>
      </c>
    </row>
    <row r="504" spans="2:20" ht="30" customHeight="1" x14ac:dyDescent="0.25">
      <c r="B504" s="52" t="str">
        <f t="shared" ca="1" si="37"/>
        <v/>
      </c>
      <c r="C504" s="88"/>
      <c r="D504" s="88" t="str">
        <f>IF(C504="","",VLOOKUP(C504,CAD_FUNC!$C$6:$E$106,2,FALSE))</f>
        <v/>
      </c>
      <c r="E504" s="88" t="str">
        <f>IF(C504="","",VLOOKUP(C504,CAD_FUNC!$C$6:$E$106,3,FALSE))</f>
        <v/>
      </c>
      <c r="F504" s="88"/>
      <c r="G504" s="88" t="str">
        <f>IF(F504="","",VLOOKUP(F504,PCMSO!$C$6:$F$607,4,FALSE))</f>
        <v/>
      </c>
      <c r="H504" s="87"/>
      <c r="I504" s="87"/>
      <c r="J504" s="87"/>
      <c r="K504" s="57" t="str">
        <f t="shared" si="33"/>
        <v/>
      </c>
      <c r="L504" s="58" t="str">
        <f t="shared" ca="1" si="34"/>
        <v/>
      </c>
      <c r="M504" s="47" t="str">
        <f>IF(H504="","",VLOOKUP(MONTH(H504),'C-A'!$K$6:$L$17,2,FALSE))</f>
        <v/>
      </c>
      <c r="S504" s="47">
        <f t="shared" si="35"/>
        <v>4.9900000000000562E-4</v>
      </c>
      <c r="T504" s="52" t="str">
        <f t="shared" ca="1" si="36"/>
        <v/>
      </c>
    </row>
    <row r="505" spans="2:20" ht="30" customHeight="1" x14ac:dyDescent="0.25">
      <c r="B505" s="52" t="str">
        <f t="shared" ca="1" si="37"/>
        <v/>
      </c>
      <c r="C505" s="88"/>
      <c r="D505" s="88" t="str">
        <f>IF(C505="","",VLOOKUP(C505,CAD_FUNC!$C$6:$E$106,2,FALSE))</f>
        <v/>
      </c>
      <c r="E505" s="88" t="str">
        <f>IF(C505="","",VLOOKUP(C505,CAD_FUNC!$C$6:$E$106,3,FALSE))</f>
        <v/>
      </c>
      <c r="F505" s="88"/>
      <c r="G505" s="88" t="str">
        <f>IF(F505="","",VLOOKUP(F505,PCMSO!$C$6:$F$607,4,FALSE))</f>
        <v/>
      </c>
      <c r="H505" s="87"/>
      <c r="I505" s="87"/>
      <c r="J505" s="87"/>
      <c r="K505" s="57" t="str">
        <f t="shared" si="33"/>
        <v/>
      </c>
      <c r="L505" s="58" t="str">
        <f t="shared" ca="1" si="34"/>
        <v/>
      </c>
      <c r="M505" s="47" t="str">
        <f>IF(H505="","",VLOOKUP(MONTH(H505),'C-A'!$K$6:$L$17,2,FALSE))</f>
        <v/>
      </c>
      <c r="S505" s="47">
        <f t="shared" si="35"/>
        <v>5.0000000000000565E-4</v>
      </c>
      <c r="T505" s="52" t="str">
        <f t="shared" ca="1" si="36"/>
        <v/>
      </c>
    </row>
    <row r="506" spans="2:20" ht="30" customHeight="1" x14ac:dyDescent="0.25">
      <c r="B506" s="52" t="str">
        <f t="shared" ca="1" si="37"/>
        <v/>
      </c>
      <c r="C506" s="88"/>
      <c r="D506" s="88" t="str">
        <f>IF(C506="","",VLOOKUP(C506,CAD_FUNC!$C$6:$E$106,2,FALSE))</f>
        <v/>
      </c>
      <c r="E506" s="88" t="str">
        <f>IF(C506="","",VLOOKUP(C506,CAD_FUNC!$C$6:$E$106,3,FALSE))</f>
        <v/>
      </c>
      <c r="F506" s="88"/>
      <c r="G506" s="88" t="str">
        <f>IF(F506="","",VLOOKUP(F506,PCMSO!$C$6:$F$607,4,FALSE))</f>
        <v/>
      </c>
      <c r="H506" s="87"/>
      <c r="I506" s="87"/>
      <c r="J506" s="87"/>
      <c r="K506" s="57" t="str">
        <f t="shared" si="33"/>
        <v/>
      </c>
      <c r="L506" s="58" t="str">
        <f t="shared" ca="1" si="34"/>
        <v/>
      </c>
      <c r="M506" s="47" t="str">
        <f>IF(H506="","",VLOOKUP(MONTH(H506),'C-A'!$K$6:$L$17,2,FALSE))</f>
        <v/>
      </c>
      <c r="S506" s="47">
        <f t="shared" si="35"/>
        <v>5.0100000000000567E-4</v>
      </c>
      <c r="T506" s="52" t="str">
        <f t="shared" ca="1" si="36"/>
        <v/>
      </c>
    </row>
    <row r="507" spans="2:20" ht="30" customHeight="1" x14ac:dyDescent="0.25">
      <c r="B507" s="52" t="str">
        <f t="shared" ref="B507:B538" ca="1" si="38">IF(T507="","",SUM(S507:T507))</f>
        <v/>
      </c>
      <c r="C507" s="88"/>
      <c r="D507" s="88" t="str">
        <f>IF(C507="","",VLOOKUP(C507,CAD_FUNC!$C$6:$E$106,2,FALSE))</f>
        <v/>
      </c>
      <c r="E507" s="88" t="str">
        <f>IF(C507="","",VLOOKUP(C507,CAD_FUNC!$C$6:$E$106,3,FALSE))</f>
        <v/>
      </c>
      <c r="F507" s="88"/>
      <c r="G507" s="88" t="str">
        <f>IF(F507="","",VLOOKUP(F507,PCMSO!$C$6:$F$607,4,FALSE))</f>
        <v/>
      </c>
      <c r="H507" s="87"/>
      <c r="I507" s="87"/>
      <c r="J507" s="87"/>
      <c r="K507" s="57" t="str">
        <f t="shared" si="33"/>
        <v/>
      </c>
      <c r="L507" s="58" t="str">
        <f t="shared" ca="1" si="34"/>
        <v/>
      </c>
      <c r="M507" s="47" t="str">
        <f>IF(H507="","",VLOOKUP(MONTH(H507),'C-A'!$K$6:$L$17,2,FALSE))</f>
        <v/>
      </c>
      <c r="S507" s="47">
        <f t="shared" si="35"/>
        <v>5.020000000000057E-4</v>
      </c>
      <c r="T507" s="52" t="str">
        <f t="shared" ca="1" si="36"/>
        <v/>
      </c>
    </row>
    <row r="508" spans="2:20" ht="30" customHeight="1" x14ac:dyDescent="0.25">
      <c r="B508" s="52" t="str">
        <f t="shared" ca="1" si="38"/>
        <v/>
      </c>
      <c r="C508" s="88"/>
      <c r="D508" s="88" t="str">
        <f>IF(C508="","",VLOOKUP(C508,CAD_FUNC!$C$6:$E$106,2,FALSE))</f>
        <v/>
      </c>
      <c r="E508" s="88" t="str">
        <f>IF(C508="","",VLOOKUP(C508,CAD_FUNC!$C$6:$E$106,3,FALSE))</f>
        <v/>
      </c>
      <c r="F508" s="88"/>
      <c r="G508" s="88" t="str">
        <f>IF(F508="","",VLOOKUP(F508,PCMSO!$C$6:$F$607,4,FALSE))</f>
        <v/>
      </c>
      <c r="H508" s="87"/>
      <c r="I508" s="87"/>
      <c r="J508" s="87"/>
      <c r="K508" s="57" t="str">
        <f t="shared" si="33"/>
        <v/>
      </c>
      <c r="L508" s="58" t="str">
        <f t="shared" ca="1" si="34"/>
        <v/>
      </c>
      <c r="M508" s="47" t="str">
        <f>IF(H508="","",VLOOKUP(MONTH(H508),'C-A'!$K$6:$L$17,2,FALSE))</f>
        <v/>
      </c>
      <c r="S508" s="47">
        <f t="shared" si="35"/>
        <v>5.0300000000000572E-4</v>
      </c>
      <c r="T508" s="52" t="str">
        <f t="shared" ca="1" si="36"/>
        <v/>
      </c>
    </row>
    <row r="509" spans="2:20" ht="30" customHeight="1" x14ac:dyDescent="0.25">
      <c r="B509" s="52" t="str">
        <f t="shared" ca="1" si="38"/>
        <v/>
      </c>
      <c r="C509" s="88"/>
      <c r="D509" s="88" t="str">
        <f>IF(C509="","",VLOOKUP(C509,CAD_FUNC!$C$6:$E$106,2,FALSE))</f>
        <v/>
      </c>
      <c r="E509" s="88" t="str">
        <f>IF(C509="","",VLOOKUP(C509,CAD_FUNC!$C$6:$E$106,3,FALSE))</f>
        <v/>
      </c>
      <c r="F509" s="88"/>
      <c r="G509" s="88" t="str">
        <f>IF(F509="","",VLOOKUP(F509,PCMSO!$C$6:$F$607,4,FALSE))</f>
        <v/>
      </c>
      <c r="H509" s="87"/>
      <c r="I509" s="87"/>
      <c r="J509" s="87"/>
      <c r="K509" s="57" t="str">
        <f t="shared" si="33"/>
        <v/>
      </c>
      <c r="L509" s="58" t="str">
        <f t="shared" ca="1" si="34"/>
        <v/>
      </c>
      <c r="M509" s="47" t="str">
        <f>IF(H509="","",VLOOKUP(MONTH(H509),'C-A'!$K$6:$L$17,2,FALSE))</f>
        <v/>
      </c>
      <c r="S509" s="47">
        <f t="shared" si="35"/>
        <v>5.0400000000000575E-4</v>
      </c>
      <c r="T509" s="52" t="str">
        <f t="shared" ca="1" si="36"/>
        <v/>
      </c>
    </row>
    <row r="510" spans="2:20" ht="30" customHeight="1" x14ac:dyDescent="0.25">
      <c r="B510" s="52" t="str">
        <f t="shared" ca="1" si="38"/>
        <v/>
      </c>
      <c r="C510" s="88"/>
      <c r="D510" s="88" t="str">
        <f>IF(C510="","",VLOOKUP(C510,CAD_FUNC!$C$6:$E$106,2,FALSE))</f>
        <v/>
      </c>
      <c r="E510" s="88" t="str">
        <f>IF(C510="","",VLOOKUP(C510,CAD_FUNC!$C$6:$E$106,3,FALSE))</f>
        <v/>
      </c>
      <c r="F510" s="88"/>
      <c r="G510" s="88" t="str">
        <f>IF(F510="","",VLOOKUP(F510,PCMSO!$C$6:$F$607,4,FALSE))</f>
        <v/>
      </c>
      <c r="H510" s="87"/>
      <c r="I510" s="87"/>
      <c r="J510" s="87"/>
      <c r="K510" s="57" t="str">
        <f t="shared" si="33"/>
        <v/>
      </c>
      <c r="L510" s="58" t="str">
        <f t="shared" ca="1" si="34"/>
        <v/>
      </c>
      <c r="M510" s="47" t="str">
        <f>IF(H510="","",VLOOKUP(MONTH(H510),'C-A'!$K$6:$L$17,2,FALSE))</f>
        <v/>
      </c>
      <c r="S510" s="47">
        <f t="shared" si="35"/>
        <v>5.0500000000000577E-4</v>
      </c>
      <c r="T510" s="52" t="str">
        <f t="shared" ca="1" si="36"/>
        <v/>
      </c>
    </row>
    <row r="511" spans="2:20" ht="30" customHeight="1" x14ac:dyDescent="0.25">
      <c r="B511" s="52" t="str">
        <f t="shared" ca="1" si="38"/>
        <v/>
      </c>
      <c r="C511" s="88"/>
      <c r="D511" s="88" t="str">
        <f>IF(C511="","",VLOOKUP(C511,CAD_FUNC!$C$6:$E$106,2,FALSE))</f>
        <v/>
      </c>
      <c r="E511" s="88" t="str">
        <f>IF(C511="","",VLOOKUP(C511,CAD_FUNC!$C$6:$E$106,3,FALSE))</f>
        <v/>
      </c>
      <c r="F511" s="88"/>
      <c r="G511" s="88" t="str">
        <f>IF(F511="","",VLOOKUP(F511,PCMSO!$C$6:$F$607,4,FALSE))</f>
        <v/>
      </c>
      <c r="H511" s="87"/>
      <c r="I511" s="87"/>
      <c r="J511" s="87"/>
      <c r="K511" s="57" t="str">
        <f t="shared" si="33"/>
        <v/>
      </c>
      <c r="L511" s="58" t="str">
        <f t="shared" ca="1" si="34"/>
        <v/>
      </c>
      <c r="M511" s="47" t="str">
        <f>IF(H511="","",VLOOKUP(MONTH(H511),'C-A'!$K$6:$L$17,2,FALSE))</f>
        <v/>
      </c>
      <c r="S511" s="47">
        <f t="shared" si="35"/>
        <v>5.0600000000000579E-4</v>
      </c>
      <c r="T511" s="52" t="str">
        <f t="shared" ca="1" si="36"/>
        <v/>
      </c>
    </row>
    <row r="512" spans="2:20" ht="30" customHeight="1" x14ac:dyDescent="0.25">
      <c r="B512" s="52" t="str">
        <f t="shared" ca="1" si="38"/>
        <v/>
      </c>
      <c r="C512" s="88"/>
      <c r="D512" s="88" t="str">
        <f>IF(C512="","",VLOOKUP(C512,CAD_FUNC!$C$6:$E$106,2,FALSE))</f>
        <v/>
      </c>
      <c r="E512" s="88" t="str">
        <f>IF(C512="","",VLOOKUP(C512,CAD_FUNC!$C$6:$E$106,3,FALSE))</f>
        <v/>
      </c>
      <c r="F512" s="88"/>
      <c r="G512" s="88" t="str">
        <f>IF(F512="","",VLOOKUP(F512,PCMSO!$C$6:$F$607,4,FALSE))</f>
        <v/>
      </c>
      <c r="H512" s="87"/>
      <c r="I512" s="87"/>
      <c r="J512" s="87"/>
      <c r="K512" s="57" t="str">
        <f t="shared" si="33"/>
        <v/>
      </c>
      <c r="L512" s="58" t="str">
        <f t="shared" ca="1" si="34"/>
        <v/>
      </c>
      <c r="M512" s="47" t="str">
        <f>IF(H512="","",VLOOKUP(MONTH(H512),'C-A'!$K$6:$L$17,2,FALSE))</f>
        <v/>
      </c>
      <c r="S512" s="47">
        <f t="shared" si="35"/>
        <v>5.0700000000000582E-4</v>
      </c>
      <c r="T512" s="52" t="str">
        <f t="shared" ca="1" si="36"/>
        <v/>
      </c>
    </row>
    <row r="513" spans="2:20" ht="30" customHeight="1" x14ac:dyDescent="0.25">
      <c r="B513" s="52" t="str">
        <f t="shared" ca="1" si="38"/>
        <v/>
      </c>
      <c r="C513" s="88"/>
      <c r="D513" s="88" t="str">
        <f>IF(C513="","",VLOOKUP(C513,CAD_FUNC!$C$6:$E$106,2,FALSE))</f>
        <v/>
      </c>
      <c r="E513" s="88" t="str">
        <f>IF(C513="","",VLOOKUP(C513,CAD_FUNC!$C$6:$E$106,3,FALSE))</f>
        <v/>
      </c>
      <c r="F513" s="88"/>
      <c r="G513" s="88" t="str">
        <f>IF(F513="","",VLOOKUP(F513,PCMSO!$C$6:$F$607,4,FALSE))</f>
        <v/>
      </c>
      <c r="H513" s="87"/>
      <c r="I513" s="87"/>
      <c r="J513" s="87"/>
      <c r="K513" s="57" t="str">
        <f t="shared" si="33"/>
        <v/>
      </c>
      <c r="L513" s="58" t="str">
        <f t="shared" ca="1" si="34"/>
        <v/>
      </c>
      <c r="M513" s="47" t="str">
        <f>IF(H513="","",VLOOKUP(MONTH(H513),'C-A'!$K$6:$L$17,2,FALSE))</f>
        <v/>
      </c>
      <c r="S513" s="47">
        <f t="shared" si="35"/>
        <v>5.0800000000000584E-4</v>
      </c>
      <c r="T513" s="52" t="str">
        <f t="shared" ca="1" si="36"/>
        <v/>
      </c>
    </row>
    <row r="514" spans="2:20" ht="30" customHeight="1" x14ac:dyDescent="0.25">
      <c r="B514" s="52" t="str">
        <f t="shared" ca="1" si="38"/>
        <v/>
      </c>
      <c r="C514" s="88"/>
      <c r="D514" s="88" t="str">
        <f>IF(C514="","",VLOOKUP(C514,CAD_FUNC!$C$6:$E$106,2,FALSE))</f>
        <v/>
      </c>
      <c r="E514" s="88" t="str">
        <f>IF(C514="","",VLOOKUP(C514,CAD_FUNC!$C$6:$E$106,3,FALSE))</f>
        <v/>
      </c>
      <c r="F514" s="88"/>
      <c r="G514" s="88" t="str">
        <f>IF(F514="","",VLOOKUP(F514,PCMSO!$C$6:$F$607,4,FALSE))</f>
        <v/>
      </c>
      <c r="H514" s="87"/>
      <c r="I514" s="87"/>
      <c r="J514" s="87"/>
      <c r="K514" s="57" t="str">
        <f t="shared" si="33"/>
        <v/>
      </c>
      <c r="L514" s="58" t="str">
        <f t="shared" ca="1" si="34"/>
        <v/>
      </c>
      <c r="M514" s="47" t="str">
        <f>IF(H514="","",VLOOKUP(MONTH(H514),'C-A'!$K$6:$L$17,2,FALSE))</f>
        <v/>
      </c>
      <c r="S514" s="47">
        <f t="shared" si="35"/>
        <v>5.0900000000000587E-4</v>
      </c>
      <c r="T514" s="52" t="str">
        <f t="shared" ca="1" si="36"/>
        <v/>
      </c>
    </row>
    <row r="515" spans="2:20" ht="30" customHeight="1" x14ac:dyDescent="0.25">
      <c r="B515" s="52" t="str">
        <f t="shared" ca="1" si="38"/>
        <v/>
      </c>
      <c r="C515" s="88"/>
      <c r="D515" s="88" t="str">
        <f>IF(C515="","",VLOOKUP(C515,CAD_FUNC!$C$6:$E$106,2,FALSE))</f>
        <v/>
      </c>
      <c r="E515" s="88" t="str">
        <f>IF(C515="","",VLOOKUP(C515,CAD_FUNC!$C$6:$E$106,3,FALSE))</f>
        <v/>
      </c>
      <c r="F515" s="88"/>
      <c r="G515" s="88" t="str">
        <f>IF(F515="","",VLOOKUP(F515,PCMSO!$C$6:$F$607,4,FALSE))</f>
        <v/>
      </c>
      <c r="H515" s="87"/>
      <c r="I515" s="87"/>
      <c r="J515" s="87"/>
      <c r="K515" s="57" t="str">
        <f t="shared" si="33"/>
        <v/>
      </c>
      <c r="L515" s="58" t="str">
        <f t="shared" ca="1" si="34"/>
        <v/>
      </c>
      <c r="M515" s="47" t="str">
        <f>IF(H515="","",VLOOKUP(MONTH(H515),'C-A'!$K$6:$L$17,2,FALSE))</f>
        <v/>
      </c>
      <c r="S515" s="47">
        <f t="shared" si="35"/>
        <v>5.1000000000000589E-4</v>
      </c>
      <c r="T515" s="52" t="str">
        <f t="shared" ca="1" si="36"/>
        <v/>
      </c>
    </row>
    <row r="516" spans="2:20" ht="30" customHeight="1" x14ac:dyDescent="0.25">
      <c r="B516" s="52" t="str">
        <f t="shared" ca="1" si="38"/>
        <v/>
      </c>
      <c r="C516" s="88"/>
      <c r="D516" s="88" t="str">
        <f>IF(C516="","",VLOOKUP(C516,CAD_FUNC!$C$6:$E$106,2,FALSE))</f>
        <v/>
      </c>
      <c r="E516" s="88" t="str">
        <f>IF(C516="","",VLOOKUP(C516,CAD_FUNC!$C$6:$E$106,3,FALSE))</f>
        <v/>
      </c>
      <c r="F516" s="88"/>
      <c r="G516" s="88" t="str">
        <f>IF(F516="","",VLOOKUP(F516,PCMSO!$C$6:$F$607,4,FALSE))</f>
        <v/>
      </c>
      <c r="H516" s="87"/>
      <c r="I516" s="87"/>
      <c r="J516" s="87"/>
      <c r="K516" s="57" t="str">
        <f t="shared" si="33"/>
        <v/>
      </c>
      <c r="L516" s="58" t="str">
        <f t="shared" ca="1" si="34"/>
        <v/>
      </c>
      <c r="M516" s="47" t="str">
        <f>IF(H516="","",VLOOKUP(MONTH(H516),'C-A'!$K$6:$L$17,2,FALSE))</f>
        <v/>
      </c>
      <c r="S516" s="47">
        <f t="shared" si="35"/>
        <v>5.1100000000000592E-4</v>
      </c>
      <c r="T516" s="52" t="str">
        <f t="shared" ca="1" si="36"/>
        <v/>
      </c>
    </row>
    <row r="517" spans="2:20" ht="30" customHeight="1" x14ac:dyDescent="0.25">
      <c r="B517" s="52" t="str">
        <f t="shared" ca="1" si="38"/>
        <v/>
      </c>
      <c r="C517" s="88"/>
      <c r="D517" s="88" t="str">
        <f>IF(C517="","",VLOOKUP(C517,CAD_FUNC!$C$6:$E$106,2,FALSE))</f>
        <v/>
      </c>
      <c r="E517" s="88" t="str">
        <f>IF(C517="","",VLOOKUP(C517,CAD_FUNC!$C$6:$E$106,3,FALSE))</f>
        <v/>
      </c>
      <c r="F517" s="88"/>
      <c r="G517" s="88" t="str">
        <f>IF(F517="","",VLOOKUP(F517,PCMSO!$C$6:$F$607,4,FALSE))</f>
        <v/>
      </c>
      <c r="H517" s="87"/>
      <c r="I517" s="87"/>
      <c r="J517" s="87"/>
      <c r="K517" s="57" t="str">
        <f t="shared" si="33"/>
        <v/>
      </c>
      <c r="L517" s="58" t="str">
        <f t="shared" ca="1" si="34"/>
        <v/>
      </c>
      <c r="M517" s="47" t="str">
        <f>IF(H517="","",VLOOKUP(MONTH(H517),'C-A'!$K$6:$L$17,2,FALSE))</f>
        <v/>
      </c>
      <c r="S517" s="47">
        <f t="shared" si="35"/>
        <v>5.1200000000000594E-4</v>
      </c>
      <c r="T517" s="52" t="str">
        <f t="shared" ca="1" si="36"/>
        <v/>
      </c>
    </row>
    <row r="518" spans="2:20" ht="30" customHeight="1" x14ac:dyDescent="0.25">
      <c r="B518" s="52" t="str">
        <f t="shared" ca="1" si="38"/>
        <v/>
      </c>
      <c r="C518" s="88"/>
      <c r="D518" s="88" t="str">
        <f>IF(C518="","",VLOOKUP(C518,CAD_FUNC!$C$6:$E$106,2,FALSE))</f>
        <v/>
      </c>
      <c r="E518" s="88" t="str">
        <f>IF(C518="","",VLOOKUP(C518,CAD_FUNC!$C$6:$E$106,3,FALSE))</f>
        <v/>
      </c>
      <c r="F518" s="88"/>
      <c r="G518" s="88" t="str">
        <f>IF(F518="","",VLOOKUP(F518,PCMSO!$C$6:$F$607,4,FALSE))</f>
        <v/>
      </c>
      <c r="H518" s="87"/>
      <c r="I518" s="87"/>
      <c r="J518" s="87"/>
      <c r="K518" s="57" t="str">
        <f t="shared" si="33"/>
        <v/>
      </c>
      <c r="L518" s="58" t="str">
        <f t="shared" ca="1" si="34"/>
        <v/>
      </c>
      <c r="M518" s="47" t="str">
        <f>IF(H518="","",VLOOKUP(MONTH(H518),'C-A'!$K$6:$L$17,2,FALSE))</f>
        <v/>
      </c>
      <c r="S518" s="47">
        <f t="shared" si="35"/>
        <v>5.1300000000000596E-4</v>
      </c>
      <c r="T518" s="52" t="str">
        <f t="shared" ca="1" si="36"/>
        <v/>
      </c>
    </row>
    <row r="519" spans="2:20" ht="30" customHeight="1" x14ac:dyDescent="0.25">
      <c r="B519" s="52" t="str">
        <f t="shared" ca="1" si="38"/>
        <v/>
      </c>
      <c r="C519" s="88"/>
      <c r="D519" s="88" t="str">
        <f>IF(C519="","",VLOOKUP(C519,CAD_FUNC!$C$6:$E$106,2,FALSE))</f>
        <v/>
      </c>
      <c r="E519" s="88" t="str">
        <f>IF(C519="","",VLOOKUP(C519,CAD_FUNC!$C$6:$E$106,3,FALSE))</f>
        <v/>
      </c>
      <c r="F519" s="88"/>
      <c r="G519" s="88" t="str">
        <f>IF(F519="","",VLOOKUP(F519,PCMSO!$C$6:$F$607,4,FALSE))</f>
        <v/>
      </c>
      <c r="H519" s="87"/>
      <c r="I519" s="87"/>
      <c r="J519" s="87"/>
      <c r="K519" s="57" t="str">
        <f t="shared" ref="K519:K582" si="39">IF(G519="","",VLOOKUP(G519,$O$6:$P$12,2,FALSE)+H519)</f>
        <v/>
      </c>
      <c r="L519" s="58" t="str">
        <f t="shared" ref="L519:L582" ca="1" si="40">IF(K519="","",IF(K519-TODAY()&lt;0,"Vencido",IF(K519-TODAY()=0,"Realizar hoje","Realizar em "&amp;K519-TODAY()&amp;" dias")))</f>
        <v/>
      </c>
      <c r="M519" s="47" t="str">
        <f>IF(H519="","",VLOOKUP(MONTH(H519),'C-A'!$K$6:$L$17,2,FALSE))</f>
        <v/>
      </c>
      <c r="S519" s="47">
        <f t="shared" si="35"/>
        <v>5.1400000000000599E-4</v>
      </c>
      <c r="T519" s="52" t="str">
        <f t="shared" ca="1" si="36"/>
        <v/>
      </c>
    </row>
    <row r="520" spans="2:20" ht="30" customHeight="1" x14ac:dyDescent="0.25">
      <c r="B520" s="52" t="str">
        <f t="shared" ca="1" si="38"/>
        <v/>
      </c>
      <c r="C520" s="88"/>
      <c r="D520" s="88" t="str">
        <f>IF(C520="","",VLOOKUP(C520,CAD_FUNC!$C$6:$E$106,2,FALSE))</f>
        <v/>
      </c>
      <c r="E520" s="88" t="str">
        <f>IF(C520="","",VLOOKUP(C520,CAD_FUNC!$C$6:$E$106,3,FALSE))</f>
        <v/>
      </c>
      <c r="F520" s="88"/>
      <c r="G520" s="88" t="str">
        <f>IF(F520="","",VLOOKUP(F520,PCMSO!$C$6:$F$607,4,FALSE))</f>
        <v/>
      </c>
      <c r="H520" s="87"/>
      <c r="I520" s="87"/>
      <c r="J520" s="87"/>
      <c r="K520" s="57" t="str">
        <f t="shared" si="39"/>
        <v/>
      </c>
      <c r="L520" s="58" t="str">
        <f t="shared" ca="1" si="40"/>
        <v/>
      </c>
      <c r="M520" s="47" t="str">
        <f>IF(H520="","",VLOOKUP(MONTH(H520),'C-A'!$K$6:$L$17,2,FALSE))</f>
        <v/>
      </c>
      <c r="S520" s="47">
        <f t="shared" ref="S520:S583" si="41">S519+$S$6</f>
        <v>5.1500000000000601E-4</v>
      </c>
      <c r="T520" s="52" t="str">
        <f t="shared" ref="T520:T583" ca="1" si="42">IF(L520="Vencido","",K520)</f>
        <v/>
      </c>
    </row>
    <row r="521" spans="2:20" ht="30" customHeight="1" x14ac:dyDescent="0.25">
      <c r="B521" s="52" t="str">
        <f t="shared" ca="1" si="38"/>
        <v/>
      </c>
      <c r="C521" s="88"/>
      <c r="D521" s="88" t="str">
        <f>IF(C521="","",VLOOKUP(C521,CAD_FUNC!$C$6:$E$106,2,FALSE))</f>
        <v/>
      </c>
      <c r="E521" s="88" t="str">
        <f>IF(C521="","",VLOOKUP(C521,CAD_FUNC!$C$6:$E$106,3,FALSE))</f>
        <v/>
      </c>
      <c r="F521" s="88"/>
      <c r="G521" s="88" t="str">
        <f>IF(F521="","",VLOOKUP(F521,PCMSO!$C$6:$F$607,4,FALSE))</f>
        <v/>
      </c>
      <c r="H521" s="87"/>
      <c r="I521" s="87"/>
      <c r="J521" s="87"/>
      <c r="K521" s="57" t="str">
        <f t="shared" si="39"/>
        <v/>
      </c>
      <c r="L521" s="58" t="str">
        <f t="shared" ca="1" si="40"/>
        <v/>
      </c>
      <c r="M521" s="47" t="str">
        <f>IF(H521="","",VLOOKUP(MONTH(H521),'C-A'!$K$6:$L$17,2,FALSE))</f>
        <v/>
      </c>
      <c r="S521" s="47">
        <f t="shared" si="41"/>
        <v>5.1600000000000604E-4</v>
      </c>
      <c r="T521" s="52" t="str">
        <f t="shared" ca="1" si="42"/>
        <v/>
      </c>
    </row>
    <row r="522" spans="2:20" ht="30" customHeight="1" x14ac:dyDescent="0.25">
      <c r="B522" s="52" t="str">
        <f t="shared" ca="1" si="38"/>
        <v/>
      </c>
      <c r="C522" s="88"/>
      <c r="D522" s="88" t="str">
        <f>IF(C522="","",VLOOKUP(C522,CAD_FUNC!$C$6:$E$106,2,FALSE))</f>
        <v/>
      </c>
      <c r="E522" s="88" t="str">
        <f>IF(C522="","",VLOOKUP(C522,CAD_FUNC!$C$6:$E$106,3,FALSE))</f>
        <v/>
      </c>
      <c r="F522" s="88"/>
      <c r="G522" s="88" t="str">
        <f>IF(F522="","",VLOOKUP(F522,PCMSO!$C$6:$F$607,4,FALSE))</f>
        <v/>
      </c>
      <c r="H522" s="87"/>
      <c r="I522" s="87"/>
      <c r="J522" s="87"/>
      <c r="K522" s="57" t="str">
        <f t="shared" si="39"/>
        <v/>
      </c>
      <c r="L522" s="58" t="str">
        <f t="shared" ca="1" si="40"/>
        <v/>
      </c>
      <c r="M522" s="47" t="str">
        <f>IF(H522="","",VLOOKUP(MONTH(H522),'C-A'!$K$6:$L$17,2,FALSE))</f>
        <v/>
      </c>
      <c r="S522" s="47">
        <f t="shared" si="41"/>
        <v>5.1700000000000606E-4</v>
      </c>
      <c r="T522" s="52" t="str">
        <f t="shared" ca="1" si="42"/>
        <v/>
      </c>
    </row>
    <row r="523" spans="2:20" ht="30" customHeight="1" x14ac:dyDescent="0.25">
      <c r="B523" s="52" t="str">
        <f t="shared" ca="1" si="38"/>
        <v/>
      </c>
      <c r="C523" s="88"/>
      <c r="D523" s="88" t="str">
        <f>IF(C523="","",VLOOKUP(C523,CAD_FUNC!$C$6:$E$106,2,FALSE))</f>
        <v/>
      </c>
      <c r="E523" s="88" t="str">
        <f>IF(C523="","",VLOOKUP(C523,CAD_FUNC!$C$6:$E$106,3,FALSE))</f>
        <v/>
      </c>
      <c r="F523" s="88"/>
      <c r="G523" s="88" t="str">
        <f>IF(F523="","",VLOOKUP(F523,PCMSO!$C$6:$F$607,4,FALSE))</f>
        <v/>
      </c>
      <c r="H523" s="87"/>
      <c r="I523" s="87"/>
      <c r="J523" s="87"/>
      <c r="K523" s="57" t="str">
        <f t="shared" si="39"/>
        <v/>
      </c>
      <c r="L523" s="58" t="str">
        <f t="shared" ca="1" si="40"/>
        <v/>
      </c>
      <c r="M523" s="47" t="str">
        <f>IF(H523="","",VLOOKUP(MONTH(H523),'C-A'!$K$6:$L$17,2,FALSE))</f>
        <v/>
      </c>
      <c r="S523" s="47">
        <f t="shared" si="41"/>
        <v>5.1800000000000609E-4</v>
      </c>
      <c r="T523" s="52" t="str">
        <f t="shared" ca="1" si="42"/>
        <v/>
      </c>
    </row>
    <row r="524" spans="2:20" ht="30" customHeight="1" x14ac:dyDescent="0.25">
      <c r="B524" s="52" t="str">
        <f t="shared" ca="1" si="38"/>
        <v/>
      </c>
      <c r="C524" s="88"/>
      <c r="D524" s="88" t="str">
        <f>IF(C524="","",VLOOKUP(C524,CAD_FUNC!$C$6:$E$106,2,FALSE))</f>
        <v/>
      </c>
      <c r="E524" s="88" t="str">
        <f>IF(C524="","",VLOOKUP(C524,CAD_FUNC!$C$6:$E$106,3,FALSE))</f>
        <v/>
      </c>
      <c r="F524" s="88"/>
      <c r="G524" s="88" t="str">
        <f>IF(F524="","",VLOOKUP(F524,PCMSO!$C$6:$F$607,4,FALSE))</f>
        <v/>
      </c>
      <c r="H524" s="87"/>
      <c r="I524" s="87"/>
      <c r="J524" s="87"/>
      <c r="K524" s="57" t="str">
        <f t="shared" si="39"/>
        <v/>
      </c>
      <c r="L524" s="58" t="str">
        <f t="shared" ca="1" si="40"/>
        <v/>
      </c>
      <c r="M524" s="47" t="str">
        <f>IF(H524="","",VLOOKUP(MONTH(H524),'C-A'!$K$6:$L$17,2,FALSE))</f>
        <v/>
      </c>
      <c r="S524" s="47">
        <f t="shared" si="41"/>
        <v>5.1900000000000611E-4</v>
      </c>
      <c r="T524" s="52" t="str">
        <f t="shared" ca="1" si="42"/>
        <v/>
      </c>
    </row>
    <row r="525" spans="2:20" ht="30" customHeight="1" x14ac:dyDescent="0.25">
      <c r="B525" s="52" t="str">
        <f t="shared" ca="1" si="38"/>
        <v/>
      </c>
      <c r="C525" s="88"/>
      <c r="D525" s="88" t="str">
        <f>IF(C525="","",VLOOKUP(C525,CAD_FUNC!$C$6:$E$106,2,FALSE))</f>
        <v/>
      </c>
      <c r="E525" s="88" t="str">
        <f>IF(C525="","",VLOOKUP(C525,CAD_FUNC!$C$6:$E$106,3,FALSE))</f>
        <v/>
      </c>
      <c r="F525" s="88"/>
      <c r="G525" s="88" t="str">
        <f>IF(F525="","",VLOOKUP(F525,PCMSO!$C$6:$F$607,4,FALSE))</f>
        <v/>
      </c>
      <c r="H525" s="87"/>
      <c r="I525" s="87"/>
      <c r="J525" s="87"/>
      <c r="K525" s="57" t="str">
        <f t="shared" si="39"/>
        <v/>
      </c>
      <c r="L525" s="58" t="str">
        <f t="shared" ca="1" si="40"/>
        <v/>
      </c>
      <c r="M525" s="47" t="str">
        <f>IF(H525="","",VLOOKUP(MONTH(H525),'C-A'!$K$6:$L$17,2,FALSE))</f>
        <v/>
      </c>
      <c r="S525" s="47">
        <f t="shared" si="41"/>
        <v>5.2000000000000613E-4</v>
      </c>
      <c r="T525" s="52" t="str">
        <f t="shared" ca="1" si="42"/>
        <v/>
      </c>
    </row>
    <row r="526" spans="2:20" ht="30" customHeight="1" x14ac:dyDescent="0.25">
      <c r="B526" s="52" t="str">
        <f t="shared" ca="1" si="38"/>
        <v/>
      </c>
      <c r="C526" s="88"/>
      <c r="D526" s="88" t="str">
        <f>IF(C526="","",VLOOKUP(C526,CAD_FUNC!$C$6:$E$106,2,FALSE))</f>
        <v/>
      </c>
      <c r="E526" s="88" t="str">
        <f>IF(C526="","",VLOOKUP(C526,CAD_FUNC!$C$6:$E$106,3,FALSE))</f>
        <v/>
      </c>
      <c r="F526" s="88"/>
      <c r="G526" s="88" t="str">
        <f>IF(F526="","",VLOOKUP(F526,PCMSO!$C$6:$F$607,4,FALSE))</f>
        <v/>
      </c>
      <c r="H526" s="87"/>
      <c r="I526" s="87"/>
      <c r="J526" s="87"/>
      <c r="K526" s="57" t="str">
        <f t="shared" si="39"/>
        <v/>
      </c>
      <c r="L526" s="58" t="str">
        <f t="shared" ca="1" si="40"/>
        <v/>
      </c>
      <c r="M526" s="47" t="str">
        <f>IF(H526="","",VLOOKUP(MONTH(H526),'C-A'!$K$6:$L$17,2,FALSE))</f>
        <v/>
      </c>
      <c r="S526" s="47">
        <f t="shared" si="41"/>
        <v>5.2100000000000616E-4</v>
      </c>
      <c r="T526" s="52" t="str">
        <f t="shared" ca="1" si="42"/>
        <v/>
      </c>
    </row>
    <row r="527" spans="2:20" ht="30" customHeight="1" x14ac:dyDescent="0.25">
      <c r="B527" s="52" t="str">
        <f t="shared" ca="1" si="38"/>
        <v/>
      </c>
      <c r="C527" s="88"/>
      <c r="D527" s="88" t="str">
        <f>IF(C527="","",VLOOKUP(C527,CAD_FUNC!$C$6:$E$106,2,FALSE))</f>
        <v/>
      </c>
      <c r="E527" s="88" t="str">
        <f>IF(C527="","",VLOOKUP(C527,CAD_FUNC!$C$6:$E$106,3,FALSE))</f>
        <v/>
      </c>
      <c r="F527" s="88"/>
      <c r="G527" s="88" t="str">
        <f>IF(F527="","",VLOOKUP(F527,PCMSO!$C$6:$F$607,4,FALSE))</f>
        <v/>
      </c>
      <c r="H527" s="87"/>
      <c r="I527" s="87"/>
      <c r="J527" s="87"/>
      <c r="K527" s="57" t="str">
        <f t="shared" si="39"/>
        <v/>
      </c>
      <c r="L527" s="58" t="str">
        <f t="shared" ca="1" si="40"/>
        <v/>
      </c>
      <c r="M527" s="47" t="str">
        <f>IF(H527="","",VLOOKUP(MONTH(H527),'C-A'!$K$6:$L$17,2,FALSE))</f>
        <v/>
      </c>
      <c r="S527" s="47">
        <f t="shared" si="41"/>
        <v>5.2200000000000618E-4</v>
      </c>
      <c r="T527" s="52" t="str">
        <f t="shared" ca="1" si="42"/>
        <v/>
      </c>
    </row>
    <row r="528" spans="2:20" ht="30" customHeight="1" x14ac:dyDescent="0.25">
      <c r="B528" s="52" t="str">
        <f t="shared" ca="1" si="38"/>
        <v/>
      </c>
      <c r="C528" s="88"/>
      <c r="D528" s="88" t="str">
        <f>IF(C528="","",VLOOKUP(C528,CAD_FUNC!$C$6:$E$106,2,FALSE))</f>
        <v/>
      </c>
      <c r="E528" s="88" t="str">
        <f>IF(C528="","",VLOOKUP(C528,CAD_FUNC!$C$6:$E$106,3,FALSE))</f>
        <v/>
      </c>
      <c r="F528" s="88"/>
      <c r="G528" s="88" t="str">
        <f>IF(F528="","",VLOOKUP(F528,PCMSO!$C$6:$F$607,4,FALSE))</f>
        <v/>
      </c>
      <c r="H528" s="87"/>
      <c r="I528" s="87"/>
      <c r="J528" s="87"/>
      <c r="K528" s="57" t="str">
        <f t="shared" si="39"/>
        <v/>
      </c>
      <c r="L528" s="58" t="str">
        <f t="shared" ca="1" si="40"/>
        <v/>
      </c>
      <c r="M528" s="47" t="str">
        <f>IF(H528="","",VLOOKUP(MONTH(H528),'C-A'!$K$6:$L$17,2,FALSE))</f>
        <v/>
      </c>
      <c r="S528" s="47">
        <f t="shared" si="41"/>
        <v>5.2300000000000621E-4</v>
      </c>
      <c r="T528" s="52" t="str">
        <f t="shared" ca="1" si="42"/>
        <v/>
      </c>
    </row>
    <row r="529" spans="2:20" ht="30" customHeight="1" x14ac:dyDescent="0.25">
      <c r="B529" s="52" t="str">
        <f t="shared" ca="1" si="38"/>
        <v/>
      </c>
      <c r="C529" s="88"/>
      <c r="D529" s="88" t="str">
        <f>IF(C529="","",VLOOKUP(C529,CAD_FUNC!$C$6:$E$106,2,FALSE))</f>
        <v/>
      </c>
      <c r="E529" s="88" t="str">
        <f>IF(C529="","",VLOOKUP(C529,CAD_FUNC!$C$6:$E$106,3,FALSE))</f>
        <v/>
      </c>
      <c r="F529" s="88"/>
      <c r="G529" s="88" t="str">
        <f>IF(F529="","",VLOOKUP(F529,PCMSO!$C$6:$F$607,4,FALSE))</f>
        <v/>
      </c>
      <c r="H529" s="87"/>
      <c r="I529" s="87"/>
      <c r="J529" s="87"/>
      <c r="K529" s="57" t="str">
        <f t="shared" si="39"/>
        <v/>
      </c>
      <c r="L529" s="58" t="str">
        <f t="shared" ca="1" si="40"/>
        <v/>
      </c>
      <c r="M529" s="47" t="str">
        <f>IF(H529="","",VLOOKUP(MONTH(H529),'C-A'!$K$6:$L$17,2,FALSE))</f>
        <v/>
      </c>
      <c r="S529" s="47">
        <f t="shared" si="41"/>
        <v>5.2400000000000623E-4</v>
      </c>
      <c r="T529" s="52" t="str">
        <f t="shared" ca="1" si="42"/>
        <v/>
      </c>
    </row>
    <row r="530" spans="2:20" ht="30" customHeight="1" x14ac:dyDescent="0.25">
      <c r="B530" s="52" t="str">
        <f t="shared" ca="1" si="38"/>
        <v/>
      </c>
      <c r="C530" s="88"/>
      <c r="D530" s="88" t="str">
        <f>IF(C530="","",VLOOKUP(C530,CAD_FUNC!$C$6:$E$106,2,FALSE))</f>
        <v/>
      </c>
      <c r="E530" s="88" t="str">
        <f>IF(C530="","",VLOOKUP(C530,CAD_FUNC!$C$6:$E$106,3,FALSE))</f>
        <v/>
      </c>
      <c r="F530" s="88"/>
      <c r="G530" s="88" t="str">
        <f>IF(F530="","",VLOOKUP(F530,PCMSO!$C$6:$F$607,4,FALSE))</f>
        <v/>
      </c>
      <c r="H530" s="87"/>
      <c r="I530" s="87"/>
      <c r="J530" s="87"/>
      <c r="K530" s="57" t="str">
        <f t="shared" si="39"/>
        <v/>
      </c>
      <c r="L530" s="58" t="str">
        <f t="shared" ca="1" si="40"/>
        <v/>
      </c>
      <c r="M530" s="47" t="str">
        <f>IF(H530="","",VLOOKUP(MONTH(H530),'C-A'!$K$6:$L$17,2,FALSE))</f>
        <v/>
      </c>
      <c r="S530" s="47">
        <f t="shared" si="41"/>
        <v>5.2500000000000626E-4</v>
      </c>
      <c r="T530" s="52" t="str">
        <f t="shared" ca="1" si="42"/>
        <v/>
      </c>
    </row>
    <row r="531" spans="2:20" ht="30" customHeight="1" x14ac:dyDescent="0.25">
      <c r="B531" s="52" t="str">
        <f t="shared" ca="1" si="38"/>
        <v/>
      </c>
      <c r="C531" s="88"/>
      <c r="D531" s="88" t="str">
        <f>IF(C531="","",VLOOKUP(C531,CAD_FUNC!$C$6:$E$106,2,FALSE))</f>
        <v/>
      </c>
      <c r="E531" s="88" t="str">
        <f>IF(C531="","",VLOOKUP(C531,CAD_FUNC!$C$6:$E$106,3,FALSE))</f>
        <v/>
      </c>
      <c r="F531" s="88"/>
      <c r="G531" s="88" t="str">
        <f>IF(F531="","",VLOOKUP(F531,PCMSO!$C$6:$F$607,4,FALSE))</f>
        <v/>
      </c>
      <c r="H531" s="87"/>
      <c r="I531" s="87"/>
      <c r="J531" s="87"/>
      <c r="K531" s="57" t="str">
        <f t="shared" si="39"/>
        <v/>
      </c>
      <c r="L531" s="58" t="str">
        <f t="shared" ca="1" si="40"/>
        <v/>
      </c>
      <c r="M531" s="47" t="str">
        <f>IF(H531="","",VLOOKUP(MONTH(H531),'C-A'!$K$6:$L$17,2,FALSE))</f>
        <v/>
      </c>
      <c r="S531" s="47">
        <f t="shared" si="41"/>
        <v>5.2600000000000628E-4</v>
      </c>
      <c r="T531" s="52" t="str">
        <f t="shared" ca="1" si="42"/>
        <v/>
      </c>
    </row>
    <row r="532" spans="2:20" ht="30" customHeight="1" x14ac:dyDescent="0.25">
      <c r="B532" s="52" t="str">
        <f t="shared" ca="1" si="38"/>
        <v/>
      </c>
      <c r="C532" s="88"/>
      <c r="D532" s="88" t="str">
        <f>IF(C532="","",VLOOKUP(C532,CAD_FUNC!$C$6:$E$106,2,FALSE))</f>
        <v/>
      </c>
      <c r="E532" s="88" t="str">
        <f>IF(C532="","",VLOOKUP(C532,CAD_FUNC!$C$6:$E$106,3,FALSE))</f>
        <v/>
      </c>
      <c r="F532" s="88"/>
      <c r="G532" s="88" t="str">
        <f>IF(F532="","",VLOOKUP(F532,PCMSO!$C$6:$F$607,4,FALSE))</f>
        <v/>
      </c>
      <c r="H532" s="87"/>
      <c r="I532" s="87"/>
      <c r="J532" s="87"/>
      <c r="K532" s="57" t="str">
        <f t="shared" si="39"/>
        <v/>
      </c>
      <c r="L532" s="58" t="str">
        <f t="shared" ca="1" si="40"/>
        <v/>
      </c>
      <c r="M532" s="47" t="str">
        <f>IF(H532="","",VLOOKUP(MONTH(H532),'C-A'!$K$6:$L$17,2,FALSE))</f>
        <v/>
      </c>
      <c r="S532" s="47">
        <f t="shared" si="41"/>
        <v>5.270000000000063E-4</v>
      </c>
      <c r="T532" s="52" t="str">
        <f t="shared" ca="1" si="42"/>
        <v/>
      </c>
    </row>
    <row r="533" spans="2:20" ht="30" customHeight="1" x14ac:dyDescent="0.25">
      <c r="B533" s="52" t="str">
        <f t="shared" ca="1" si="38"/>
        <v/>
      </c>
      <c r="C533" s="88"/>
      <c r="D533" s="88" t="str">
        <f>IF(C533="","",VLOOKUP(C533,CAD_FUNC!$C$6:$E$106,2,FALSE))</f>
        <v/>
      </c>
      <c r="E533" s="88" t="str">
        <f>IF(C533="","",VLOOKUP(C533,CAD_FUNC!$C$6:$E$106,3,FALSE))</f>
        <v/>
      </c>
      <c r="F533" s="88"/>
      <c r="G533" s="88" t="str">
        <f>IF(F533="","",VLOOKUP(F533,PCMSO!$C$6:$F$607,4,FALSE))</f>
        <v/>
      </c>
      <c r="H533" s="87"/>
      <c r="I533" s="87"/>
      <c r="J533" s="87"/>
      <c r="K533" s="57" t="str">
        <f t="shared" si="39"/>
        <v/>
      </c>
      <c r="L533" s="58" t="str">
        <f t="shared" ca="1" si="40"/>
        <v/>
      </c>
      <c r="M533" s="47" t="str">
        <f>IF(H533="","",VLOOKUP(MONTH(H533),'C-A'!$K$6:$L$17,2,FALSE))</f>
        <v/>
      </c>
      <c r="S533" s="47">
        <f t="shared" si="41"/>
        <v>5.2800000000000633E-4</v>
      </c>
      <c r="T533" s="52" t="str">
        <f t="shared" ca="1" si="42"/>
        <v/>
      </c>
    </row>
    <row r="534" spans="2:20" ht="30" customHeight="1" x14ac:dyDescent="0.25">
      <c r="B534" s="52" t="str">
        <f t="shared" ca="1" si="38"/>
        <v/>
      </c>
      <c r="C534" s="88"/>
      <c r="D534" s="88" t="str">
        <f>IF(C534="","",VLOOKUP(C534,CAD_FUNC!$C$6:$E$106,2,FALSE))</f>
        <v/>
      </c>
      <c r="E534" s="88" t="str">
        <f>IF(C534="","",VLOOKUP(C534,CAD_FUNC!$C$6:$E$106,3,FALSE))</f>
        <v/>
      </c>
      <c r="F534" s="88"/>
      <c r="G534" s="88" t="str">
        <f>IF(F534="","",VLOOKUP(F534,PCMSO!$C$6:$F$607,4,FALSE))</f>
        <v/>
      </c>
      <c r="H534" s="87"/>
      <c r="I534" s="87"/>
      <c r="J534" s="87"/>
      <c r="K534" s="57" t="str">
        <f t="shared" si="39"/>
        <v/>
      </c>
      <c r="L534" s="58" t="str">
        <f t="shared" ca="1" si="40"/>
        <v/>
      </c>
      <c r="M534" s="47" t="str">
        <f>IF(H534="","",VLOOKUP(MONTH(H534),'C-A'!$K$6:$L$17,2,FALSE))</f>
        <v/>
      </c>
      <c r="S534" s="47">
        <f t="shared" si="41"/>
        <v>5.2900000000000635E-4</v>
      </c>
      <c r="T534" s="52" t="str">
        <f t="shared" ca="1" si="42"/>
        <v/>
      </c>
    </row>
    <row r="535" spans="2:20" ht="30" customHeight="1" x14ac:dyDescent="0.25">
      <c r="B535" s="52" t="str">
        <f t="shared" ca="1" si="38"/>
        <v/>
      </c>
      <c r="C535" s="88"/>
      <c r="D535" s="88" t="str">
        <f>IF(C535="","",VLOOKUP(C535,CAD_FUNC!$C$6:$E$106,2,FALSE))</f>
        <v/>
      </c>
      <c r="E535" s="88" t="str">
        <f>IF(C535="","",VLOOKUP(C535,CAD_FUNC!$C$6:$E$106,3,FALSE))</f>
        <v/>
      </c>
      <c r="F535" s="88"/>
      <c r="G535" s="88" t="str">
        <f>IF(F535="","",VLOOKUP(F535,PCMSO!$C$6:$F$607,4,FALSE))</f>
        <v/>
      </c>
      <c r="H535" s="87"/>
      <c r="I535" s="87"/>
      <c r="J535" s="87"/>
      <c r="K535" s="57" t="str">
        <f t="shared" si="39"/>
        <v/>
      </c>
      <c r="L535" s="58" t="str">
        <f t="shared" ca="1" si="40"/>
        <v/>
      </c>
      <c r="M535" s="47" t="str">
        <f>IF(H535="","",VLOOKUP(MONTH(H535),'C-A'!$K$6:$L$17,2,FALSE))</f>
        <v/>
      </c>
      <c r="S535" s="47">
        <f t="shared" si="41"/>
        <v>5.3000000000000638E-4</v>
      </c>
      <c r="T535" s="52" t="str">
        <f t="shared" ca="1" si="42"/>
        <v/>
      </c>
    </row>
    <row r="536" spans="2:20" ht="30" customHeight="1" x14ac:dyDescent="0.25">
      <c r="B536" s="52" t="str">
        <f t="shared" ca="1" si="38"/>
        <v/>
      </c>
      <c r="C536" s="88"/>
      <c r="D536" s="88" t="str">
        <f>IF(C536="","",VLOOKUP(C536,CAD_FUNC!$C$6:$E$106,2,FALSE))</f>
        <v/>
      </c>
      <c r="E536" s="88" t="str">
        <f>IF(C536="","",VLOOKUP(C536,CAD_FUNC!$C$6:$E$106,3,FALSE))</f>
        <v/>
      </c>
      <c r="F536" s="88"/>
      <c r="G536" s="88" t="str">
        <f>IF(F536="","",VLOOKUP(F536,PCMSO!$C$6:$F$607,4,FALSE))</f>
        <v/>
      </c>
      <c r="H536" s="87"/>
      <c r="I536" s="87"/>
      <c r="J536" s="87"/>
      <c r="K536" s="57" t="str">
        <f t="shared" si="39"/>
        <v/>
      </c>
      <c r="L536" s="58" t="str">
        <f t="shared" ca="1" si="40"/>
        <v/>
      </c>
      <c r="M536" s="47" t="str">
        <f>IF(H536="","",VLOOKUP(MONTH(H536),'C-A'!$K$6:$L$17,2,FALSE))</f>
        <v/>
      </c>
      <c r="S536" s="47">
        <f t="shared" si="41"/>
        <v>5.310000000000064E-4</v>
      </c>
      <c r="T536" s="52" t="str">
        <f t="shared" ca="1" si="42"/>
        <v/>
      </c>
    </row>
    <row r="537" spans="2:20" ht="30" customHeight="1" x14ac:dyDescent="0.25">
      <c r="B537" s="52" t="str">
        <f t="shared" ca="1" si="38"/>
        <v/>
      </c>
      <c r="C537" s="88"/>
      <c r="D537" s="88" t="str">
        <f>IF(C537="","",VLOOKUP(C537,CAD_FUNC!$C$6:$E$106,2,FALSE))</f>
        <v/>
      </c>
      <c r="E537" s="88" t="str">
        <f>IF(C537="","",VLOOKUP(C537,CAD_FUNC!$C$6:$E$106,3,FALSE))</f>
        <v/>
      </c>
      <c r="F537" s="88"/>
      <c r="G537" s="88" t="str">
        <f>IF(F537="","",VLOOKUP(F537,PCMSO!$C$6:$F$607,4,FALSE))</f>
        <v/>
      </c>
      <c r="H537" s="87"/>
      <c r="I537" s="87"/>
      <c r="J537" s="87"/>
      <c r="K537" s="57" t="str">
        <f t="shared" si="39"/>
        <v/>
      </c>
      <c r="L537" s="58" t="str">
        <f t="shared" ca="1" si="40"/>
        <v/>
      </c>
      <c r="M537" s="47" t="str">
        <f>IF(H537="","",VLOOKUP(MONTH(H537),'C-A'!$K$6:$L$17,2,FALSE))</f>
        <v/>
      </c>
      <c r="S537" s="47">
        <f t="shared" si="41"/>
        <v>5.3200000000000643E-4</v>
      </c>
      <c r="T537" s="52" t="str">
        <f t="shared" ca="1" si="42"/>
        <v/>
      </c>
    </row>
    <row r="538" spans="2:20" ht="30" customHeight="1" x14ac:dyDescent="0.25">
      <c r="B538" s="52" t="str">
        <f t="shared" ca="1" si="38"/>
        <v/>
      </c>
      <c r="C538" s="88"/>
      <c r="D538" s="88" t="str">
        <f>IF(C538="","",VLOOKUP(C538,CAD_FUNC!$C$6:$E$106,2,FALSE))</f>
        <v/>
      </c>
      <c r="E538" s="88" t="str">
        <f>IF(C538="","",VLOOKUP(C538,CAD_FUNC!$C$6:$E$106,3,FALSE))</f>
        <v/>
      </c>
      <c r="F538" s="88"/>
      <c r="G538" s="88" t="str">
        <f>IF(F538="","",VLOOKUP(F538,PCMSO!$C$6:$F$607,4,FALSE))</f>
        <v/>
      </c>
      <c r="H538" s="87"/>
      <c r="I538" s="87"/>
      <c r="J538" s="87"/>
      <c r="K538" s="57" t="str">
        <f t="shared" si="39"/>
        <v/>
      </c>
      <c r="L538" s="58" t="str">
        <f t="shared" ca="1" si="40"/>
        <v/>
      </c>
      <c r="M538" s="47" t="str">
        <f>IF(H538="","",VLOOKUP(MONTH(H538),'C-A'!$K$6:$L$17,2,FALSE))</f>
        <v/>
      </c>
      <c r="S538" s="47">
        <f t="shared" si="41"/>
        <v>5.3300000000000645E-4</v>
      </c>
      <c r="T538" s="52" t="str">
        <f t="shared" ca="1" si="42"/>
        <v/>
      </c>
    </row>
    <row r="539" spans="2:20" ht="30" customHeight="1" x14ac:dyDescent="0.25">
      <c r="B539" s="52" t="str">
        <f t="shared" ref="B539:B558" ca="1" si="43">IF(T539="","",SUM(S539:T539))</f>
        <v/>
      </c>
      <c r="C539" s="88"/>
      <c r="D539" s="88" t="str">
        <f>IF(C539="","",VLOOKUP(C539,CAD_FUNC!$C$6:$E$106,2,FALSE))</f>
        <v/>
      </c>
      <c r="E539" s="88" t="str">
        <f>IF(C539="","",VLOOKUP(C539,CAD_FUNC!$C$6:$E$106,3,FALSE))</f>
        <v/>
      </c>
      <c r="F539" s="88"/>
      <c r="G539" s="88" t="str">
        <f>IF(F539="","",VLOOKUP(F539,PCMSO!$C$6:$F$607,4,FALSE))</f>
        <v/>
      </c>
      <c r="H539" s="87"/>
      <c r="I539" s="87"/>
      <c r="J539" s="87"/>
      <c r="K539" s="57" t="str">
        <f t="shared" si="39"/>
        <v/>
      </c>
      <c r="L539" s="58" t="str">
        <f t="shared" ca="1" si="40"/>
        <v/>
      </c>
      <c r="M539" s="47" t="str">
        <f>IF(H539="","",VLOOKUP(MONTH(H539),'C-A'!$K$6:$L$17,2,FALSE))</f>
        <v/>
      </c>
      <c r="S539" s="47">
        <f t="shared" si="41"/>
        <v>5.3400000000000647E-4</v>
      </c>
      <c r="T539" s="52" t="str">
        <f t="shared" ca="1" si="42"/>
        <v/>
      </c>
    </row>
    <row r="540" spans="2:20" ht="30" customHeight="1" x14ac:dyDescent="0.25">
      <c r="B540" s="52" t="str">
        <f t="shared" ca="1" si="43"/>
        <v/>
      </c>
      <c r="C540" s="88"/>
      <c r="D540" s="88" t="str">
        <f>IF(C540="","",VLOOKUP(C540,CAD_FUNC!$C$6:$E$106,2,FALSE))</f>
        <v/>
      </c>
      <c r="E540" s="88" t="str">
        <f>IF(C540="","",VLOOKUP(C540,CAD_FUNC!$C$6:$E$106,3,FALSE))</f>
        <v/>
      </c>
      <c r="F540" s="88"/>
      <c r="G540" s="88" t="str">
        <f>IF(F540="","",VLOOKUP(F540,PCMSO!$C$6:$F$607,4,FALSE))</f>
        <v/>
      </c>
      <c r="H540" s="87"/>
      <c r="I540" s="87"/>
      <c r="J540" s="87"/>
      <c r="K540" s="57" t="str">
        <f t="shared" si="39"/>
        <v/>
      </c>
      <c r="L540" s="58" t="str">
        <f t="shared" ca="1" si="40"/>
        <v/>
      </c>
      <c r="M540" s="47" t="str">
        <f>IF(H540="","",VLOOKUP(MONTH(H540),'C-A'!$K$6:$L$17,2,FALSE))</f>
        <v/>
      </c>
      <c r="S540" s="47">
        <f t="shared" si="41"/>
        <v>5.350000000000065E-4</v>
      </c>
      <c r="T540" s="52" t="str">
        <f t="shared" ca="1" si="42"/>
        <v/>
      </c>
    </row>
    <row r="541" spans="2:20" ht="30" customHeight="1" x14ac:dyDescent="0.25">
      <c r="B541" s="52" t="str">
        <f t="shared" ca="1" si="43"/>
        <v/>
      </c>
      <c r="C541" s="88"/>
      <c r="D541" s="88" t="str">
        <f>IF(C541="","",VLOOKUP(C541,CAD_FUNC!$C$6:$E$106,2,FALSE))</f>
        <v/>
      </c>
      <c r="E541" s="88" t="str">
        <f>IF(C541="","",VLOOKUP(C541,CAD_FUNC!$C$6:$E$106,3,FALSE))</f>
        <v/>
      </c>
      <c r="F541" s="88"/>
      <c r="G541" s="88" t="str">
        <f>IF(F541="","",VLOOKUP(F541,PCMSO!$C$6:$F$607,4,FALSE))</f>
        <v/>
      </c>
      <c r="H541" s="87"/>
      <c r="I541" s="87"/>
      <c r="J541" s="87"/>
      <c r="K541" s="57" t="str">
        <f t="shared" si="39"/>
        <v/>
      </c>
      <c r="L541" s="58" t="str">
        <f t="shared" ca="1" si="40"/>
        <v/>
      </c>
      <c r="M541" s="47" t="str">
        <f>IF(H541="","",VLOOKUP(MONTH(H541),'C-A'!$K$6:$L$17,2,FALSE))</f>
        <v/>
      </c>
      <c r="S541" s="47">
        <f t="shared" si="41"/>
        <v>5.3600000000000652E-4</v>
      </c>
      <c r="T541" s="52" t="str">
        <f t="shared" ca="1" si="42"/>
        <v/>
      </c>
    </row>
    <row r="542" spans="2:20" ht="30" customHeight="1" x14ac:dyDescent="0.25">
      <c r="B542" s="52" t="str">
        <f t="shared" ca="1" si="43"/>
        <v/>
      </c>
      <c r="C542" s="88"/>
      <c r="D542" s="88" t="str">
        <f>IF(C542="","",VLOOKUP(C542,CAD_FUNC!$C$6:$E$106,2,FALSE))</f>
        <v/>
      </c>
      <c r="E542" s="88" t="str">
        <f>IF(C542="","",VLOOKUP(C542,CAD_FUNC!$C$6:$E$106,3,FALSE))</f>
        <v/>
      </c>
      <c r="F542" s="88"/>
      <c r="G542" s="88" t="str">
        <f>IF(F542="","",VLOOKUP(F542,PCMSO!$C$6:$F$607,4,FALSE))</f>
        <v/>
      </c>
      <c r="H542" s="87"/>
      <c r="I542" s="87"/>
      <c r="J542" s="87"/>
      <c r="K542" s="57" t="str">
        <f t="shared" si="39"/>
        <v/>
      </c>
      <c r="L542" s="58" t="str">
        <f t="shared" ca="1" si="40"/>
        <v/>
      </c>
      <c r="M542" s="47" t="str">
        <f>IF(H542="","",VLOOKUP(MONTH(H542),'C-A'!$K$6:$L$17,2,FALSE))</f>
        <v/>
      </c>
      <c r="S542" s="47">
        <f t="shared" si="41"/>
        <v>5.3700000000000655E-4</v>
      </c>
      <c r="T542" s="52" t="str">
        <f t="shared" ca="1" si="42"/>
        <v/>
      </c>
    </row>
    <row r="543" spans="2:20" ht="30" customHeight="1" x14ac:dyDescent="0.25">
      <c r="B543" s="52" t="str">
        <f t="shared" ca="1" si="43"/>
        <v/>
      </c>
      <c r="C543" s="88"/>
      <c r="D543" s="88" t="str">
        <f>IF(C543="","",VLOOKUP(C543,CAD_FUNC!$C$6:$E$106,2,FALSE))</f>
        <v/>
      </c>
      <c r="E543" s="88" t="str">
        <f>IF(C543="","",VLOOKUP(C543,CAD_FUNC!$C$6:$E$106,3,FALSE))</f>
        <v/>
      </c>
      <c r="F543" s="88"/>
      <c r="G543" s="88" t="str">
        <f>IF(F543="","",VLOOKUP(F543,PCMSO!$C$6:$F$607,4,FALSE))</f>
        <v/>
      </c>
      <c r="H543" s="87"/>
      <c r="I543" s="87"/>
      <c r="J543" s="87"/>
      <c r="K543" s="57" t="str">
        <f t="shared" si="39"/>
        <v/>
      </c>
      <c r="L543" s="58" t="str">
        <f t="shared" ca="1" si="40"/>
        <v/>
      </c>
      <c r="M543" s="47" t="str">
        <f>IF(H543="","",VLOOKUP(MONTH(H543),'C-A'!$K$6:$L$17,2,FALSE))</f>
        <v/>
      </c>
      <c r="S543" s="47">
        <f t="shared" si="41"/>
        <v>5.3800000000000657E-4</v>
      </c>
      <c r="T543" s="52" t="str">
        <f t="shared" ca="1" si="42"/>
        <v/>
      </c>
    </row>
    <row r="544" spans="2:20" ht="30" customHeight="1" x14ac:dyDescent="0.25">
      <c r="B544" s="52" t="str">
        <f t="shared" ca="1" si="43"/>
        <v/>
      </c>
      <c r="C544" s="88"/>
      <c r="D544" s="88" t="str">
        <f>IF(C544="","",VLOOKUP(C544,CAD_FUNC!$C$6:$E$106,2,FALSE))</f>
        <v/>
      </c>
      <c r="E544" s="88" t="str">
        <f>IF(C544="","",VLOOKUP(C544,CAD_FUNC!$C$6:$E$106,3,FALSE))</f>
        <v/>
      </c>
      <c r="F544" s="88"/>
      <c r="G544" s="88" t="str">
        <f>IF(F544="","",VLOOKUP(F544,PCMSO!$C$6:$F$607,4,FALSE))</f>
        <v/>
      </c>
      <c r="H544" s="87"/>
      <c r="I544" s="87"/>
      <c r="J544" s="87"/>
      <c r="K544" s="57" t="str">
        <f t="shared" si="39"/>
        <v/>
      </c>
      <c r="L544" s="58" t="str">
        <f t="shared" ca="1" si="40"/>
        <v/>
      </c>
      <c r="M544" s="47" t="str">
        <f>IF(H544="","",VLOOKUP(MONTH(H544),'C-A'!$K$6:$L$17,2,FALSE))</f>
        <v/>
      </c>
      <c r="S544" s="47">
        <f t="shared" si="41"/>
        <v>5.390000000000066E-4</v>
      </c>
      <c r="T544" s="52" t="str">
        <f t="shared" ca="1" si="42"/>
        <v/>
      </c>
    </row>
    <row r="545" spans="2:20" ht="30" customHeight="1" x14ac:dyDescent="0.25">
      <c r="B545" s="52" t="str">
        <f t="shared" ca="1" si="43"/>
        <v/>
      </c>
      <c r="C545" s="88"/>
      <c r="D545" s="88" t="str">
        <f>IF(C545="","",VLOOKUP(C545,CAD_FUNC!$C$6:$E$106,2,FALSE))</f>
        <v/>
      </c>
      <c r="E545" s="88" t="str">
        <f>IF(C545="","",VLOOKUP(C545,CAD_FUNC!$C$6:$E$106,3,FALSE))</f>
        <v/>
      </c>
      <c r="F545" s="88"/>
      <c r="G545" s="88" t="str">
        <f>IF(F545="","",VLOOKUP(F545,PCMSO!$C$6:$F$607,4,FALSE))</f>
        <v/>
      </c>
      <c r="H545" s="87"/>
      <c r="I545" s="87"/>
      <c r="J545" s="87"/>
      <c r="K545" s="57" t="str">
        <f t="shared" si="39"/>
        <v/>
      </c>
      <c r="L545" s="58" t="str">
        <f t="shared" ca="1" si="40"/>
        <v/>
      </c>
      <c r="M545" s="47" t="str">
        <f>IF(H545="","",VLOOKUP(MONTH(H545),'C-A'!$K$6:$L$17,2,FALSE))</f>
        <v/>
      </c>
      <c r="S545" s="47">
        <f t="shared" si="41"/>
        <v>5.4000000000000662E-4</v>
      </c>
      <c r="T545" s="52" t="str">
        <f t="shared" ca="1" si="42"/>
        <v/>
      </c>
    </row>
    <row r="546" spans="2:20" ht="30" customHeight="1" x14ac:dyDescent="0.25">
      <c r="B546" s="52" t="str">
        <f t="shared" ca="1" si="43"/>
        <v/>
      </c>
      <c r="C546" s="88"/>
      <c r="D546" s="88" t="str">
        <f>IF(C546="","",VLOOKUP(C546,CAD_FUNC!$C$6:$E$106,2,FALSE))</f>
        <v/>
      </c>
      <c r="E546" s="88" t="str">
        <f>IF(C546="","",VLOOKUP(C546,CAD_FUNC!$C$6:$E$106,3,FALSE))</f>
        <v/>
      </c>
      <c r="F546" s="88"/>
      <c r="G546" s="88" t="str">
        <f>IF(F546="","",VLOOKUP(F546,PCMSO!$C$6:$F$607,4,FALSE))</f>
        <v/>
      </c>
      <c r="H546" s="87"/>
      <c r="I546" s="87"/>
      <c r="J546" s="87"/>
      <c r="K546" s="57" t="str">
        <f t="shared" si="39"/>
        <v/>
      </c>
      <c r="L546" s="58" t="str">
        <f t="shared" ca="1" si="40"/>
        <v/>
      </c>
      <c r="M546" s="47" t="str">
        <f>IF(H546="","",VLOOKUP(MONTH(H546),'C-A'!$K$6:$L$17,2,FALSE))</f>
        <v/>
      </c>
      <c r="S546" s="47">
        <f t="shared" si="41"/>
        <v>5.4100000000000664E-4</v>
      </c>
      <c r="T546" s="52" t="str">
        <f t="shared" ca="1" si="42"/>
        <v/>
      </c>
    </row>
    <row r="547" spans="2:20" ht="30" customHeight="1" x14ac:dyDescent="0.25">
      <c r="B547" s="52" t="str">
        <f t="shared" ca="1" si="43"/>
        <v/>
      </c>
      <c r="C547" s="88"/>
      <c r="D547" s="88" t="str">
        <f>IF(C547="","",VLOOKUP(C547,CAD_FUNC!$C$6:$E$106,2,FALSE))</f>
        <v/>
      </c>
      <c r="E547" s="88" t="str">
        <f>IF(C547="","",VLOOKUP(C547,CAD_FUNC!$C$6:$E$106,3,FALSE))</f>
        <v/>
      </c>
      <c r="F547" s="88"/>
      <c r="G547" s="88" t="str">
        <f>IF(F547="","",VLOOKUP(F547,PCMSO!$C$6:$F$607,4,FALSE))</f>
        <v/>
      </c>
      <c r="H547" s="87"/>
      <c r="I547" s="87"/>
      <c r="J547" s="87"/>
      <c r="K547" s="57" t="str">
        <f t="shared" si="39"/>
        <v/>
      </c>
      <c r="L547" s="58" t="str">
        <f t="shared" ca="1" si="40"/>
        <v/>
      </c>
      <c r="M547" s="47" t="str">
        <f>IF(H547="","",VLOOKUP(MONTH(H547),'C-A'!$K$6:$L$17,2,FALSE))</f>
        <v/>
      </c>
      <c r="S547" s="47">
        <f t="shared" si="41"/>
        <v>5.4200000000000667E-4</v>
      </c>
      <c r="T547" s="52" t="str">
        <f t="shared" ca="1" si="42"/>
        <v/>
      </c>
    </row>
    <row r="548" spans="2:20" ht="30" customHeight="1" x14ac:dyDescent="0.25">
      <c r="B548" s="52" t="str">
        <f t="shared" ca="1" si="43"/>
        <v/>
      </c>
      <c r="C548" s="88"/>
      <c r="D548" s="88" t="str">
        <f>IF(C548="","",VLOOKUP(C548,CAD_FUNC!$C$6:$E$106,2,FALSE))</f>
        <v/>
      </c>
      <c r="E548" s="88" t="str">
        <f>IF(C548="","",VLOOKUP(C548,CAD_FUNC!$C$6:$E$106,3,FALSE))</f>
        <v/>
      </c>
      <c r="F548" s="88"/>
      <c r="G548" s="88" t="str">
        <f>IF(F548="","",VLOOKUP(F548,PCMSO!$C$6:$F$607,4,FALSE))</f>
        <v/>
      </c>
      <c r="H548" s="87"/>
      <c r="I548" s="87"/>
      <c r="J548" s="87"/>
      <c r="K548" s="57" t="str">
        <f t="shared" si="39"/>
        <v/>
      </c>
      <c r="L548" s="58" t="str">
        <f t="shared" ca="1" si="40"/>
        <v/>
      </c>
      <c r="M548" s="47" t="str">
        <f>IF(H548="","",VLOOKUP(MONTH(H548),'C-A'!$K$6:$L$17,2,FALSE))</f>
        <v/>
      </c>
      <c r="S548" s="47">
        <f t="shared" si="41"/>
        <v>5.4300000000000669E-4</v>
      </c>
      <c r="T548" s="52" t="str">
        <f t="shared" ca="1" si="42"/>
        <v/>
      </c>
    </row>
    <row r="549" spans="2:20" ht="30" customHeight="1" x14ac:dyDescent="0.25">
      <c r="B549" s="52" t="str">
        <f t="shared" ca="1" si="43"/>
        <v/>
      </c>
      <c r="C549" s="88"/>
      <c r="D549" s="88" t="str">
        <f>IF(C549="","",VLOOKUP(C549,CAD_FUNC!$C$6:$E$106,2,FALSE))</f>
        <v/>
      </c>
      <c r="E549" s="88" t="str">
        <f>IF(C549="","",VLOOKUP(C549,CAD_FUNC!$C$6:$E$106,3,FALSE))</f>
        <v/>
      </c>
      <c r="F549" s="88"/>
      <c r="G549" s="88" t="str">
        <f>IF(F549="","",VLOOKUP(F549,PCMSO!$C$6:$F$607,4,FALSE))</f>
        <v/>
      </c>
      <c r="H549" s="87"/>
      <c r="I549" s="87"/>
      <c r="J549" s="87"/>
      <c r="K549" s="57" t="str">
        <f t="shared" si="39"/>
        <v/>
      </c>
      <c r="L549" s="58" t="str">
        <f t="shared" ca="1" si="40"/>
        <v/>
      </c>
      <c r="M549" s="47" t="str">
        <f>IF(H549="","",VLOOKUP(MONTH(H549),'C-A'!$K$6:$L$17,2,FALSE))</f>
        <v/>
      </c>
      <c r="S549" s="47">
        <f t="shared" si="41"/>
        <v>5.4400000000000672E-4</v>
      </c>
      <c r="T549" s="52" t="str">
        <f t="shared" ca="1" si="42"/>
        <v/>
      </c>
    </row>
    <row r="550" spans="2:20" ht="30" customHeight="1" x14ac:dyDescent="0.25">
      <c r="B550" s="52" t="str">
        <f t="shared" ca="1" si="43"/>
        <v/>
      </c>
      <c r="C550" s="88"/>
      <c r="D550" s="88" t="str">
        <f>IF(C550="","",VLOOKUP(C550,CAD_FUNC!$C$6:$E$106,2,FALSE))</f>
        <v/>
      </c>
      <c r="E550" s="88" t="str">
        <f>IF(C550="","",VLOOKUP(C550,CAD_FUNC!$C$6:$E$106,3,FALSE))</f>
        <v/>
      </c>
      <c r="F550" s="88"/>
      <c r="G550" s="88" t="str">
        <f>IF(F550="","",VLOOKUP(F550,PCMSO!$C$6:$F$607,4,FALSE))</f>
        <v/>
      </c>
      <c r="H550" s="87"/>
      <c r="I550" s="87"/>
      <c r="J550" s="87"/>
      <c r="K550" s="57" t="str">
        <f t="shared" si="39"/>
        <v/>
      </c>
      <c r="L550" s="58" t="str">
        <f t="shared" ca="1" si="40"/>
        <v/>
      </c>
      <c r="M550" s="47" t="str">
        <f>IF(H550="","",VLOOKUP(MONTH(H550),'C-A'!$K$6:$L$17,2,FALSE))</f>
        <v/>
      </c>
      <c r="S550" s="47">
        <f t="shared" si="41"/>
        <v>5.4500000000000674E-4</v>
      </c>
      <c r="T550" s="52" t="str">
        <f t="shared" ca="1" si="42"/>
        <v/>
      </c>
    </row>
    <row r="551" spans="2:20" ht="30" customHeight="1" x14ac:dyDescent="0.25">
      <c r="B551" s="52" t="str">
        <f t="shared" ca="1" si="43"/>
        <v/>
      </c>
      <c r="C551" s="88"/>
      <c r="D551" s="88" t="str">
        <f>IF(C551="","",VLOOKUP(C551,CAD_FUNC!$C$6:$E$106,2,FALSE))</f>
        <v/>
      </c>
      <c r="E551" s="88" t="str">
        <f>IF(C551="","",VLOOKUP(C551,CAD_FUNC!$C$6:$E$106,3,FALSE))</f>
        <v/>
      </c>
      <c r="F551" s="88"/>
      <c r="G551" s="88" t="str">
        <f>IF(F551="","",VLOOKUP(F551,PCMSO!$C$6:$F$607,4,FALSE))</f>
        <v/>
      </c>
      <c r="H551" s="87"/>
      <c r="I551" s="87"/>
      <c r="J551" s="87"/>
      <c r="K551" s="57" t="str">
        <f t="shared" si="39"/>
        <v/>
      </c>
      <c r="L551" s="58" t="str">
        <f t="shared" ca="1" si="40"/>
        <v/>
      </c>
      <c r="M551" s="47" t="str">
        <f>IF(H551="","",VLOOKUP(MONTH(H551),'C-A'!$K$6:$L$17,2,FALSE))</f>
        <v/>
      </c>
      <c r="S551" s="47">
        <f t="shared" si="41"/>
        <v>5.4600000000000677E-4</v>
      </c>
      <c r="T551" s="52" t="str">
        <f t="shared" ca="1" si="42"/>
        <v/>
      </c>
    </row>
    <row r="552" spans="2:20" ht="30" customHeight="1" x14ac:dyDescent="0.25">
      <c r="B552" s="52" t="str">
        <f t="shared" ca="1" si="43"/>
        <v/>
      </c>
      <c r="C552" s="88"/>
      <c r="D552" s="88" t="str">
        <f>IF(C552="","",VLOOKUP(C552,CAD_FUNC!$C$6:$E$106,2,FALSE))</f>
        <v/>
      </c>
      <c r="E552" s="88" t="str">
        <f>IF(C552="","",VLOOKUP(C552,CAD_FUNC!$C$6:$E$106,3,FALSE))</f>
        <v/>
      </c>
      <c r="F552" s="88"/>
      <c r="G552" s="88" t="str">
        <f>IF(F552="","",VLOOKUP(F552,PCMSO!$C$6:$F$607,4,FALSE))</f>
        <v/>
      </c>
      <c r="H552" s="87"/>
      <c r="I552" s="87"/>
      <c r="J552" s="87"/>
      <c r="K552" s="57" t="str">
        <f t="shared" si="39"/>
        <v/>
      </c>
      <c r="L552" s="58" t="str">
        <f t="shared" ca="1" si="40"/>
        <v/>
      </c>
      <c r="M552" s="47" t="str">
        <f>IF(H552="","",VLOOKUP(MONTH(H552),'C-A'!$K$6:$L$17,2,FALSE))</f>
        <v/>
      </c>
      <c r="S552" s="47">
        <f t="shared" si="41"/>
        <v>5.4700000000000679E-4</v>
      </c>
      <c r="T552" s="52" t="str">
        <f t="shared" ca="1" si="42"/>
        <v/>
      </c>
    </row>
    <row r="553" spans="2:20" ht="30" customHeight="1" x14ac:dyDescent="0.25">
      <c r="B553" s="52" t="str">
        <f t="shared" ca="1" si="43"/>
        <v/>
      </c>
      <c r="C553" s="88"/>
      <c r="D553" s="88" t="str">
        <f>IF(C553="","",VLOOKUP(C553,CAD_FUNC!$C$6:$E$106,2,FALSE))</f>
        <v/>
      </c>
      <c r="E553" s="88" t="str">
        <f>IF(C553="","",VLOOKUP(C553,CAD_FUNC!$C$6:$E$106,3,FALSE))</f>
        <v/>
      </c>
      <c r="F553" s="88"/>
      <c r="G553" s="88" t="str">
        <f>IF(F553="","",VLOOKUP(F553,PCMSO!$C$6:$F$607,4,FALSE))</f>
        <v/>
      </c>
      <c r="H553" s="87"/>
      <c r="I553" s="87"/>
      <c r="J553" s="87"/>
      <c r="K553" s="57" t="str">
        <f t="shared" si="39"/>
        <v/>
      </c>
      <c r="L553" s="58" t="str">
        <f t="shared" ca="1" si="40"/>
        <v/>
      </c>
      <c r="M553" s="47" t="str">
        <f>IF(H553="","",VLOOKUP(MONTH(H553),'C-A'!$K$6:$L$17,2,FALSE))</f>
        <v/>
      </c>
      <c r="S553" s="47">
        <f t="shared" si="41"/>
        <v>5.4800000000000681E-4</v>
      </c>
      <c r="T553" s="52" t="str">
        <f t="shared" ca="1" si="42"/>
        <v/>
      </c>
    </row>
    <row r="554" spans="2:20" ht="30" customHeight="1" x14ac:dyDescent="0.25">
      <c r="B554" s="52" t="str">
        <f t="shared" ca="1" si="43"/>
        <v/>
      </c>
      <c r="C554" s="88"/>
      <c r="D554" s="88" t="str">
        <f>IF(C554="","",VLOOKUP(C554,CAD_FUNC!$C$6:$E$106,2,FALSE))</f>
        <v/>
      </c>
      <c r="E554" s="88" t="str">
        <f>IF(C554="","",VLOOKUP(C554,CAD_FUNC!$C$6:$E$106,3,FALSE))</f>
        <v/>
      </c>
      <c r="F554" s="88"/>
      <c r="G554" s="88" t="str">
        <f>IF(F554="","",VLOOKUP(F554,PCMSO!$C$6:$F$607,4,FALSE))</f>
        <v/>
      </c>
      <c r="H554" s="87"/>
      <c r="I554" s="87"/>
      <c r="J554" s="87"/>
      <c r="K554" s="57" t="str">
        <f t="shared" si="39"/>
        <v/>
      </c>
      <c r="L554" s="58" t="str">
        <f t="shared" ca="1" si="40"/>
        <v/>
      </c>
      <c r="M554" s="47" t="str">
        <f>IF(H554="","",VLOOKUP(MONTH(H554),'C-A'!$K$6:$L$17,2,FALSE))</f>
        <v/>
      </c>
      <c r="S554" s="47">
        <f t="shared" si="41"/>
        <v>5.4900000000000684E-4</v>
      </c>
      <c r="T554" s="52" t="str">
        <f t="shared" ca="1" si="42"/>
        <v/>
      </c>
    </row>
    <row r="555" spans="2:20" ht="30" customHeight="1" x14ac:dyDescent="0.25">
      <c r="B555" s="52" t="str">
        <f t="shared" ca="1" si="43"/>
        <v/>
      </c>
      <c r="C555" s="88"/>
      <c r="D555" s="88" t="str">
        <f>IF(C555="","",VLOOKUP(C555,CAD_FUNC!$C$6:$E$106,2,FALSE))</f>
        <v/>
      </c>
      <c r="E555" s="88" t="str">
        <f>IF(C555="","",VLOOKUP(C555,CAD_FUNC!$C$6:$E$106,3,FALSE))</f>
        <v/>
      </c>
      <c r="F555" s="88"/>
      <c r="G555" s="88" t="str">
        <f>IF(F555="","",VLOOKUP(F555,PCMSO!$C$6:$F$607,4,FALSE))</f>
        <v/>
      </c>
      <c r="H555" s="87"/>
      <c r="I555" s="87"/>
      <c r="J555" s="87"/>
      <c r="K555" s="57" t="str">
        <f t="shared" si="39"/>
        <v/>
      </c>
      <c r="L555" s="58" t="str">
        <f t="shared" ca="1" si="40"/>
        <v/>
      </c>
      <c r="M555" s="47" t="str">
        <f>IF(H555="","",VLOOKUP(MONTH(H555),'C-A'!$K$6:$L$17,2,FALSE))</f>
        <v/>
      </c>
      <c r="S555" s="47">
        <f t="shared" si="41"/>
        <v>5.5000000000000686E-4</v>
      </c>
      <c r="T555" s="52" t="str">
        <f t="shared" ca="1" si="42"/>
        <v/>
      </c>
    </row>
    <row r="556" spans="2:20" ht="30" customHeight="1" x14ac:dyDescent="0.25">
      <c r="B556" s="52" t="str">
        <f t="shared" ca="1" si="43"/>
        <v/>
      </c>
      <c r="C556" s="88"/>
      <c r="D556" s="88" t="str">
        <f>IF(C556="","",VLOOKUP(C556,CAD_FUNC!$C$6:$E$106,2,FALSE))</f>
        <v/>
      </c>
      <c r="E556" s="88" t="str">
        <f>IF(C556="","",VLOOKUP(C556,CAD_FUNC!$C$6:$E$106,3,FALSE))</f>
        <v/>
      </c>
      <c r="F556" s="88"/>
      <c r="G556" s="88" t="str">
        <f>IF(F556="","",VLOOKUP(F556,PCMSO!$C$6:$F$607,4,FALSE))</f>
        <v/>
      </c>
      <c r="H556" s="87"/>
      <c r="I556" s="87"/>
      <c r="J556" s="87"/>
      <c r="K556" s="57" t="str">
        <f t="shared" si="39"/>
        <v/>
      </c>
      <c r="L556" s="58" t="str">
        <f t="shared" ca="1" si="40"/>
        <v/>
      </c>
      <c r="M556" s="47" t="str">
        <f>IF(H556="","",VLOOKUP(MONTH(H556),'C-A'!$K$6:$L$17,2,FALSE))</f>
        <v/>
      </c>
      <c r="S556" s="47">
        <f t="shared" si="41"/>
        <v>5.5100000000000689E-4</v>
      </c>
      <c r="T556" s="52" t="str">
        <f t="shared" ca="1" si="42"/>
        <v/>
      </c>
    </row>
    <row r="557" spans="2:20" ht="30" customHeight="1" x14ac:dyDescent="0.25">
      <c r="B557" s="52" t="str">
        <f t="shared" ca="1" si="43"/>
        <v/>
      </c>
      <c r="C557" s="88"/>
      <c r="D557" s="88" t="str">
        <f>IF(C557="","",VLOOKUP(C557,CAD_FUNC!$C$6:$E$106,2,FALSE))</f>
        <v/>
      </c>
      <c r="E557" s="88" t="str">
        <f>IF(C557="","",VLOOKUP(C557,CAD_FUNC!$C$6:$E$106,3,FALSE))</f>
        <v/>
      </c>
      <c r="F557" s="88"/>
      <c r="G557" s="88" t="str">
        <f>IF(F557="","",VLOOKUP(F557,PCMSO!$C$6:$F$607,4,FALSE))</f>
        <v/>
      </c>
      <c r="H557" s="87"/>
      <c r="I557" s="87"/>
      <c r="J557" s="87"/>
      <c r="K557" s="57" t="str">
        <f t="shared" si="39"/>
        <v/>
      </c>
      <c r="L557" s="58" t="str">
        <f t="shared" ca="1" si="40"/>
        <v/>
      </c>
      <c r="M557" s="47" t="str">
        <f>IF(H557="","",VLOOKUP(MONTH(H557),'C-A'!$K$6:$L$17,2,FALSE))</f>
        <v/>
      </c>
      <c r="S557" s="47">
        <f t="shared" si="41"/>
        <v>5.5200000000000691E-4</v>
      </c>
      <c r="T557" s="52" t="str">
        <f t="shared" ca="1" si="42"/>
        <v/>
      </c>
    </row>
    <row r="558" spans="2:20" ht="30" customHeight="1" x14ac:dyDescent="0.25">
      <c r="B558" s="52" t="str">
        <f t="shared" ca="1" si="43"/>
        <v/>
      </c>
      <c r="C558" s="88"/>
      <c r="D558" s="88" t="str">
        <f>IF(C558="","",VLOOKUP(C558,CAD_FUNC!$C$6:$E$106,2,FALSE))</f>
        <v/>
      </c>
      <c r="E558" s="88" t="str">
        <f>IF(C558="","",VLOOKUP(C558,CAD_FUNC!$C$6:$E$106,3,FALSE))</f>
        <v/>
      </c>
      <c r="F558" s="88"/>
      <c r="G558" s="88" t="str">
        <f>IF(F558="","",VLOOKUP(F558,PCMSO!$C$6:$F$607,4,FALSE))</f>
        <v/>
      </c>
      <c r="H558" s="87"/>
      <c r="I558" s="87"/>
      <c r="J558" s="87"/>
      <c r="K558" s="57" t="str">
        <f t="shared" si="39"/>
        <v/>
      </c>
      <c r="L558" s="58" t="str">
        <f t="shared" ca="1" si="40"/>
        <v/>
      </c>
      <c r="M558" s="47" t="str">
        <f>IF(H558="","",VLOOKUP(MONTH(H558),'C-A'!$K$6:$L$17,2,FALSE))</f>
        <v/>
      </c>
      <c r="S558" s="47">
        <f t="shared" si="41"/>
        <v>5.5300000000000694E-4</v>
      </c>
      <c r="T558" s="52" t="str">
        <f t="shared" ca="1" si="42"/>
        <v/>
      </c>
    </row>
    <row r="559" spans="2:20" ht="30" customHeight="1" x14ac:dyDescent="0.25">
      <c r="B559" s="52" t="str">
        <f t="shared" ref="B559:B622" ca="1" si="44">IF(T559="","",SUM(S559:T559))</f>
        <v/>
      </c>
      <c r="C559" s="88"/>
      <c r="D559" s="88" t="str">
        <f>IF(C559="","",VLOOKUP(C559,CAD_FUNC!$C$6:$E$106,2,FALSE))</f>
        <v/>
      </c>
      <c r="E559" s="88" t="str">
        <f>IF(C559="","",VLOOKUP(C559,CAD_FUNC!$C$6:$E$106,3,FALSE))</f>
        <v/>
      </c>
      <c r="F559" s="88"/>
      <c r="G559" s="88" t="str">
        <f>IF(F559="","",VLOOKUP(F559,PCMSO!$C$6:$F$607,4,FALSE))</f>
        <v/>
      </c>
      <c r="H559" s="87"/>
      <c r="I559" s="87"/>
      <c r="J559" s="87"/>
      <c r="K559" s="57" t="str">
        <f t="shared" si="39"/>
        <v/>
      </c>
      <c r="L559" s="58" t="str">
        <f t="shared" ca="1" si="40"/>
        <v/>
      </c>
      <c r="M559" s="47" t="str">
        <f>IF(H559="","",VLOOKUP(MONTH(H559),'C-A'!$K$6:$L$17,2,FALSE))</f>
        <v/>
      </c>
      <c r="S559" s="47">
        <f t="shared" si="41"/>
        <v>5.5400000000000696E-4</v>
      </c>
      <c r="T559" s="52" t="str">
        <f t="shared" ca="1" si="42"/>
        <v/>
      </c>
    </row>
    <row r="560" spans="2:20" ht="30" customHeight="1" x14ac:dyDescent="0.25">
      <c r="B560" s="52" t="str">
        <f t="shared" ca="1" si="44"/>
        <v/>
      </c>
      <c r="C560" s="88"/>
      <c r="D560" s="88" t="str">
        <f>IF(C560="","",VLOOKUP(C560,CAD_FUNC!$C$6:$E$106,2,FALSE))</f>
        <v/>
      </c>
      <c r="E560" s="88" t="str">
        <f>IF(C560="","",VLOOKUP(C560,CAD_FUNC!$C$6:$E$106,3,FALSE))</f>
        <v/>
      </c>
      <c r="F560" s="88"/>
      <c r="G560" s="88" t="str">
        <f>IF(F560="","",VLOOKUP(F560,PCMSO!$C$6:$F$607,4,FALSE))</f>
        <v/>
      </c>
      <c r="H560" s="87"/>
      <c r="I560" s="87"/>
      <c r="J560" s="87"/>
      <c r="K560" s="57" t="str">
        <f t="shared" si="39"/>
        <v/>
      </c>
      <c r="L560" s="58" t="str">
        <f t="shared" ca="1" si="40"/>
        <v/>
      </c>
      <c r="M560" s="47" t="str">
        <f>IF(H560="","",VLOOKUP(MONTH(H560),'C-A'!$K$6:$L$17,2,FALSE))</f>
        <v/>
      </c>
      <c r="S560" s="47">
        <f t="shared" si="41"/>
        <v>5.5500000000000699E-4</v>
      </c>
      <c r="T560" s="52" t="str">
        <f t="shared" ca="1" si="42"/>
        <v/>
      </c>
    </row>
    <row r="561" spans="2:20" ht="30" customHeight="1" x14ac:dyDescent="0.25">
      <c r="B561" s="52" t="str">
        <f t="shared" ca="1" si="44"/>
        <v/>
      </c>
      <c r="C561" s="88"/>
      <c r="D561" s="88" t="str">
        <f>IF(C561="","",VLOOKUP(C561,CAD_FUNC!$C$6:$E$106,2,FALSE))</f>
        <v/>
      </c>
      <c r="E561" s="88" t="str">
        <f>IF(C561="","",VLOOKUP(C561,CAD_FUNC!$C$6:$E$106,3,FALSE))</f>
        <v/>
      </c>
      <c r="F561" s="88"/>
      <c r="G561" s="88" t="str">
        <f>IF(F561="","",VLOOKUP(F561,PCMSO!$C$6:$F$607,4,FALSE))</f>
        <v/>
      </c>
      <c r="H561" s="87"/>
      <c r="I561" s="87"/>
      <c r="J561" s="87"/>
      <c r="K561" s="57" t="str">
        <f t="shared" si="39"/>
        <v/>
      </c>
      <c r="L561" s="58" t="str">
        <f t="shared" ca="1" si="40"/>
        <v/>
      </c>
      <c r="M561" s="47" t="str">
        <f>IF(H561="","",VLOOKUP(MONTH(H561),'C-A'!$K$6:$L$17,2,FALSE))</f>
        <v/>
      </c>
      <c r="S561" s="47">
        <f t="shared" si="41"/>
        <v>5.5600000000000701E-4</v>
      </c>
      <c r="T561" s="52" t="str">
        <f t="shared" ca="1" si="42"/>
        <v/>
      </c>
    </row>
    <row r="562" spans="2:20" ht="30" customHeight="1" x14ac:dyDescent="0.25">
      <c r="B562" s="52" t="str">
        <f t="shared" ca="1" si="44"/>
        <v/>
      </c>
      <c r="C562" s="88"/>
      <c r="D562" s="88" t="str">
        <f>IF(C562="","",VLOOKUP(C562,CAD_FUNC!$C$6:$E$106,2,FALSE))</f>
        <v/>
      </c>
      <c r="E562" s="88" t="str">
        <f>IF(C562="","",VLOOKUP(C562,CAD_FUNC!$C$6:$E$106,3,FALSE))</f>
        <v/>
      </c>
      <c r="F562" s="88"/>
      <c r="G562" s="88" t="str">
        <f>IF(F562="","",VLOOKUP(F562,PCMSO!$C$6:$F$607,4,FALSE))</f>
        <v/>
      </c>
      <c r="H562" s="87"/>
      <c r="I562" s="87"/>
      <c r="J562" s="87"/>
      <c r="K562" s="57" t="str">
        <f t="shared" si="39"/>
        <v/>
      </c>
      <c r="L562" s="58" t="str">
        <f t="shared" ca="1" si="40"/>
        <v/>
      </c>
      <c r="M562" s="47" t="str">
        <f>IF(H562="","",VLOOKUP(MONTH(H562),'C-A'!$K$6:$L$17,2,FALSE))</f>
        <v/>
      </c>
      <c r="S562" s="47">
        <f t="shared" si="41"/>
        <v>5.5700000000000703E-4</v>
      </c>
      <c r="T562" s="52" t="str">
        <f t="shared" ca="1" si="42"/>
        <v/>
      </c>
    </row>
    <row r="563" spans="2:20" ht="30" customHeight="1" x14ac:dyDescent="0.25">
      <c r="B563" s="52" t="str">
        <f t="shared" ca="1" si="44"/>
        <v/>
      </c>
      <c r="C563" s="88"/>
      <c r="D563" s="88" t="str">
        <f>IF(C563="","",VLOOKUP(C563,CAD_FUNC!$C$6:$E$106,2,FALSE))</f>
        <v/>
      </c>
      <c r="E563" s="88" t="str">
        <f>IF(C563="","",VLOOKUP(C563,CAD_FUNC!$C$6:$E$106,3,FALSE))</f>
        <v/>
      </c>
      <c r="F563" s="88"/>
      <c r="G563" s="88" t="str">
        <f>IF(F563="","",VLOOKUP(F563,PCMSO!$C$6:$F$607,4,FALSE))</f>
        <v/>
      </c>
      <c r="H563" s="87"/>
      <c r="I563" s="87"/>
      <c r="J563" s="87"/>
      <c r="K563" s="57" t="str">
        <f t="shared" si="39"/>
        <v/>
      </c>
      <c r="L563" s="58" t="str">
        <f t="shared" ca="1" si="40"/>
        <v/>
      </c>
      <c r="M563" s="47" t="str">
        <f>IF(H563="","",VLOOKUP(MONTH(H563),'C-A'!$K$6:$L$17,2,FALSE))</f>
        <v/>
      </c>
      <c r="S563" s="47">
        <f t="shared" si="41"/>
        <v>5.5800000000000706E-4</v>
      </c>
      <c r="T563" s="52" t="str">
        <f t="shared" ca="1" si="42"/>
        <v/>
      </c>
    </row>
    <row r="564" spans="2:20" ht="30" customHeight="1" x14ac:dyDescent="0.25">
      <c r="B564" s="52" t="str">
        <f t="shared" ca="1" si="44"/>
        <v/>
      </c>
      <c r="C564" s="88"/>
      <c r="D564" s="88" t="str">
        <f>IF(C564="","",VLOOKUP(C564,CAD_FUNC!$C$6:$E$106,2,FALSE))</f>
        <v/>
      </c>
      <c r="E564" s="88" t="str">
        <f>IF(C564="","",VLOOKUP(C564,CAD_FUNC!$C$6:$E$106,3,FALSE))</f>
        <v/>
      </c>
      <c r="F564" s="88"/>
      <c r="G564" s="88" t="str">
        <f>IF(F564="","",VLOOKUP(F564,PCMSO!$C$6:$F$607,4,FALSE))</f>
        <v/>
      </c>
      <c r="H564" s="87"/>
      <c r="I564" s="87"/>
      <c r="J564" s="87"/>
      <c r="K564" s="57" t="str">
        <f t="shared" si="39"/>
        <v/>
      </c>
      <c r="L564" s="58" t="str">
        <f t="shared" ca="1" si="40"/>
        <v/>
      </c>
      <c r="M564" s="47" t="str">
        <f>IF(H564="","",VLOOKUP(MONTH(H564),'C-A'!$K$6:$L$17,2,FALSE))</f>
        <v/>
      </c>
      <c r="S564" s="47">
        <f t="shared" si="41"/>
        <v>5.5900000000000708E-4</v>
      </c>
      <c r="T564" s="52" t="str">
        <f t="shared" ca="1" si="42"/>
        <v/>
      </c>
    </row>
    <row r="565" spans="2:20" ht="30" customHeight="1" x14ac:dyDescent="0.25">
      <c r="B565" s="52" t="str">
        <f t="shared" ca="1" si="44"/>
        <v/>
      </c>
      <c r="C565" s="88"/>
      <c r="D565" s="88" t="str">
        <f>IF(C565="","",VLOOKUP(C565,CAD_FUNC!$C$6:$E$106,2,FALSE))</f>
        <v/>
      </c>
      <c r="E565" s="88" t="str">
        <f>IF(C565="","",VLOOKUP(C565,CAD_FUNC!$C$6:$E$106,3,FALSE))</f>
        <v/>
      </c>
      <c r="F565" s="88"/>
      <c r="G565" s="88" t="str">
        <f>IF(F565="","",VLOOKUP(F565,PCMSO!$C$6:$F$607,4,FALSE))</f>
        <v/>
      </c>
      <c r="H565" s="87"/>
      <c r="I565" s="87"/>
      <c r="J565" s="87"/>
      <c r="K565" s="57" t="str">
        <f t="shared" si="39"/>
        <v/>
      </c>
      <c r="L565" s="58" t="str">
        <f t="shared" ca="1" si="40"/>
        <v/>
      </c>
      <c r="M565" s="47" t="str">
        <f>IF(H565="","",VLOOKUP(MONTH(H565),'C-A'!$K$6:$L$17,2,FALSE))</f>
        <v/>
      </c>
      <c r="S565" s="47">
        <f t="shared" si="41"/>
        <v>5.6000000000000711E-4</v>
      </c>
      <c r="T565" s="52" t="str">
        <f t="shared" ca="1" si="42"/>
        <v/>
      </c>
    </row>
    <row r="566" spans="2:20" ht="30" customHeight="1" x14ac:dyDescent="0.25">
      <c r="B566" s="52" t="str">
        <f t="shared" ca="1" si="44"/>
        <v/>
      </c>
      <c r="C566" s="88"/>
      <c r="D566" s="88" t="str">
        <f>IF(C566="","",VLOOKUP(C566,CAD_FUNC!$C$6:$E$106,2,FALSE))</f>
        <v/>
      </c>
      <c r="E566" s="88" t="str">
        <f>IF(C566="","",VLOOKUP(C566,CAD_FUNC!$C$6:$E$106,3,FALSE))</f>
        <v/>
      </c>
      <c r="F566" s="88"/>
      <c r="G566" s="88" t="str">
        <f>IF(F566="","",VLOOKUP(F566,PCMSO!$C$6:$F$607,4,FALSE))</f>
        <v/>
      </c>
      <c r="H566" s="87"/>
      <c r="I566" s="87"/>
      <c r="J566" s="87"/>
      <c r="K566" s="57" t="str">
        <f t="shared" si="39"/>
        <v/>
      </c>
      <c r="L566" s="58" t="str">
        <f t="shared" ca="1" si="40"/>
        <v/>
      </c>
      <c r="M566" s="47" t="str">
        <f>IF(H566="","",VLOOKUP(MONTH(H566),'C-A'!$K$6:$L$17,2,FALSE))</f>
        <v/>
      </c>
      <c r="S566" s="47">
        <f t="shared" si="41"/>
        <v>5.6100000000000713E-4</v>
      </c>
      <c r="T566" s="52" t="str">
        <f t="shared" ca="1" si="42"/>
        <v/>
      </c>
    </row>
    <row r="567" spans="2:20" ht="30" customHeight="1" x14ac:dyDescent="0.25">
      <c r="B567" s="52" t="str">
        <f t="shared" ca="1" si="44"/>
        <v/>
      </c>
      <c r="C567" s="88"/>
      <c r="D567" s="88" t="str">
        <f>IF(C567="","",VLOOKUP(C567,CAD_FUNC!$C$6:$E$106,2,FALSE))</f>
        <v/>
      </c>
      <c r="E567" s="88" t="str">
        <f>IF(C567="","",VLOOKUP(C567,CAD_FUNC!$C$6:$E$106,3,FALSE))</f>
        <v/>
      </c>
      <c r="F567" s="88"/>
      <c r="G567" s="88" t="str">
        <f>IF(F567="","",VLOOKUP(F567,PCMSO!$C$6:$F$607,4,FALSE))</f>
        <v/>
      </c>
      <c r="H567" s="87"/>
      <c r="I567" s="87"/>
      <c r="J567" s="87"/>
      <c r="K567" s="57" t="str">
        <f t="shared" si="39"/>
        <v/>
      </c>
      <c r="L567" s="58" t="str">
        <f t="shared" ca="1" si="40"/>
        <v/>
      </c>
      <c r="M567" s="47" t="str">
        <f>IF(H567="","",VLOOKUP(MONTH(H567),'C-A'!$K$6:$L$17,2,FALSE))</f>
        <v/>
      </c>
      <c r="S567" s="47">
        <f t="shared" si="41"/>
        <v>5.6200000000000716E-4</v>
      </c>
      <c r="T567" s="52" t="str">
        <f t="shared" ca="1" si="42"/>
        <v/>
      </c>
    </row>
    <row r="568" spans="2:20" ht="30" customHeight="1" x14ac:dyDescent="0.25">
      <c r="B568" s="52" t="str">
        <f t="shared" ca="1" si="44"/>
        <v/>
      </c>
      <c r="C568" s="88"/>
      <c r="D568" s="88" t="str">
        <f>IF(C568="","",VLOOKUP(C568,CAD_FUNC!$C$6:$E$106,2,FALSE))</f>
        <v/>
      </c>
      <c r="E568" s="88" t="str">
        <f>IF(C568="","",VLOOKUP(C568,CAD_FUNC!$C$6:$E$106,3,FALSE))</f>
        <v/>
      </c>
      <c r="F568" s="88"/>
      <c r="G568" s="88" t="str">
        <f>IF(F568="","",VLOOKUP(F568,PCMSO!$C$6:$F$607,4,FALSE))</f>
        <v/>
      </c>
      <c r="H568" s="87"/>
      <c r="I568" s="87"/>
      <c r="J568" s="87"/>
      <c r="K568" s="57" t="str">
        <f t="shared" si="39"/>
        <v/>
      </c>
      <c r="L568" s="58" t="str">
        <f t="shared" ca="1" si="40"/>
        <v/>
      </c>
      <c r="M568" s="47" t="str">
        <f>IF(H568="","",VLOOKUP(MONTH(H568),'C-A'!$K$6:$L$17,2,FALSE))</f>
        <v/>
      </c>
      <c r="S568" s="47">
        <f t="shared" si="41"/>
        <v>5.6300000000000718E-4</v>
      </c>
      <c r="T568" s="52" t="str">
        <f t="shared" ca="1" si="42"/>
        <v/>
      </c>
    </row>
    <row r="569" spans="2:20" ht="30" customHeight="1" x14ac:dyDescent="0.25">
      <c r="B569" s="52" t="str">
        <f t="shared" ca="1" si="44"/>
        <v/>
      </c>
      <c r="C569" s="88"/>
      <c r="D569" s="88" t="str">
        <f>IF(C569="","",VLOOKUP(C569,CAD_FUNC!$C$6:$E$106,2,FALSE))</f>
        <v/>
      </c>
      <c r="E569" s="88" t="str">
        <f>IF(C569="","",VLOOKUP(C569,CAD_FUNC!$C$6:$E$106,3,FALSE))</f>
        <v/>
      </c>
      <c r="F569" s="88"/>
      <c r="G569" s="88" t="str">
        <f>IF(F569="","",VLOOKUP(F569,PCMSO!$C$6:$F$607,4,FALSE))</f>
        <v/>
      </c>
      <c r="H569" s="87"/>
      <c r="I569" s="87"/>
      <c r="J569" s="87"/>
      <c r="K569" s="57" t="str">
        <f t="shared" si="39"/>
        <v/>
      </c>
      <c r="L569" s="58" t="str">
        <f t="shared" ca="1" si="40"/>
        <v/>
      </c>
      <c r="M569" s="47" t="str">
        <f>IF(H569="","",VLOOKUP(MONTH(H569),'C-A'!$K$6:$L$17,2,FALSE))</f>
        <v/>
      </c>
      <c r="S569" s="47">
        <f t="shared" si="41"/>
        <v>5.640000000000072E-4</v>
      </c>
      <c r="T569" s="52" t="str">
        <f t="shared" ca="1" si="42"/>
        <v/>
      </c>
    </row>
    <row r="570" spans="2:20" ht="30" customHeight="1" x14ac:dyDescent="0.25">
      <c r="B570" s="52" t="str">
        <f t="shared" ca="1" si="44"/>
        <v/>
      </c>
      <c r="C570" s="88"/>
      <c r="D570" s="88" t="str">
        <f>IF(C570="","",VLOOKUP(C570,CAD_FUNC!$C$6:$E$106,2,FALSE))</f>
        <v/>
      </c>
      <c r="E570" s="88" t="str">
        <f>IF(C570="","",VLOOKUP(C570,CAD_FUNC!$C$6:$E$106,3,FALSE))</f>
        <v/>
      </c>
      <c r="F570" s="88"/>
      <c r="G570" s="88" t="str">
        <f>IF(F570="","",VLOOKUP(F570,PCMSO!$C$6:$F$607,4,FALSE))</f>
        <v/>
      </c>
      <c r="H570" s="87"/>
      <c r="I570" s="87"/>
      <c r="J570" s="87"/>
      <c r="K570" s="57" t="str">
        <f t="shared" si="39"/>
        <v/>
      </c>
      <c r="L570" s="58" t="str">
        <f t="shared" ca="1" si="40"/>
        <v/>
      </c>
      <c r="M570" s="47" t="str">
        <f>IF(H570="","",VLOOKUP(MONTH(H570),'C-A'!$K$6:$L$17,2,FALSE))</f>
        <v/>
      </c>
      <c r="S570" s="47">
        <f t="shared" si="41"/>
        <v>5.6500000000000723E-4</v>
      </c>
      <c r="T570" s="52" t="str">
        <f t="shared" ca="1" si="42"/>
        <v/>
      </c>
    </row>
    <row r="571" spans="2:20" ht="30" customHeight="1" x14ac:dyDescent="0.25">
      <c r="B571" s="52" t="str">
        <f t="shared" ca="1" si="44"/>
        <v/>
      </c>
      <c r="C571" s="88"/>
      <c r="D571" s="88" t="str">
        <f>IF(C571="","",VLOOKUP(C571,CAD_FUNC!$C$6:$E$106,2,FALSE))</f>
        <v/>
      </c>
      <c r="E571" s="88" t="str">
        <f>IF(C571="","",VLOOKUP(C571,CAD_FUNC!$C$6:$E$106,3,FALSE))</f>
        <v/>
      </c>
      <c r="F571" s="88"/>
      <c r="G571" s="88" t="str">
        <f>IF(F571="","",VLOOKUP(F571,PCMSO!$C$6:$F$607,4,FALSE))</f>
        <v/>
      </c>
      <c r="H571" s="87"/>
      <c r="I571" s="87"/>
      <c r="J571" s="87"/>
      <c r="K571" s="57" t="str">
        <f t="shared" si="39"/>
        <v/>
      </c>
      <c r="L571" s="58" t="str">
        <f t="shared" ca="1" si="40"/>
        <v/>
      </c>
      <c r="M571" s="47" t="str">
        <f>IF(H571="","",VLOOKUP(MONTH(H571),'C-A'!$K$6:$L$17,2,FALSE))</f>
        <v/>
      </c>
      <c r="S571" s="47">
        <f t="shared" si="41"/>
        <v>5.6600000000000725E-4</v>
      </c>
      <c r="T571" s="52" t="str">
        <f t="shared" ca="1" si="42"/>
        <v/>
      </c>
    </row>
    <row r="572" spans="2:20" ht="30" customHeight="1" x14ac:dyDescent="0.25">
      <c r="B572" s="52" t="str">
        <f t="shared" ca="1" si="44"/>
        <v/>
      </c>
      <c r="C572" s="88"/>
      <c r="D572" s="88" t="str">
        <f>IF(C572="","",VLOOKUP(C572,CAD_FUNC!$C$6:$E$106,2,FALSE))</f>
        <v/>
      </c>
      <c r="E572" s="88" t="str">
        <f>IF(C572="","",VLOOKUP(C572,CAD_FUNC!$C$6:$E$106,3,FALSE))</f>
        <v/>
      </c>
      <c r="F572" s="88"/>
      <c r="G572" s="88" t="str">
        <f>IF(F572="","",VLOOKUP(F572,PCMSO!$C$6:$F$607,4,FALSE))</f>
        <v/>
      </c>
      <c r="H572" s="87"/>
      <c r="I572" s="87"/>
      <c r="J572" s="87"/>
      <c r="K572" s="57" t="str">
        <f t="shared" si="39"/>
        <v/>
      </c>
      <c r="L572" s="58" t="str">
        <f t="shared" ca="1" si="40"/>
        <v/>
      </c>
      <c r="M572" s="47" t="str">
        <f>IF(H572="","",VLOOKUP(MONTH(H572),'C-A'!$K$6:$L$17,2,FALSE))</f>
        <v/>
      </c>
      <c r="S572" s="47">
        <f t="shared" si="41"/>
        <v>5.6700000000000728E-4</v>
      </c>
      <c r="T572" s="52" t="str">
        <f t="shared" ca="1" si="42"/>
        <v/>
      </c>
    </row>
    <row r="573" spans="2:20" ht="30" customHeight="1" x14ac:dyDescent="0.25">
      <c r="B573" s="52" t="str">
        <f t="shared" ca="1" si="44"/>
        <v/>
      </c>
      <c r="C573" s="88"/>
      <c r="D573" s="88" t="str">
        <f>IF(C573="","",VLOOKUP(C573,CAD_FUNC!$C$6:$E$106,2,FALSE))</f>
        <v/>
      </c>
      <c r="E573" s="88" t="str">
        <f>IF(C573="","",VLOOKUP(C573,CAD_FUNC!$C$6:$E$106,3,FALSE))</f>
        <v/>
      </c>
      <c r="F573" s="88"/>
      <c r="G573" s="88" t="str">
        <f>IF(F573="","",VLOOKUP(F573,PCMSO!$C$6:$F$607,4,FALSE))</f>
        <v/>
      </c>
      <c r="H573" s="87"/>
      <c r="I573" s="87"/>
      <c r="J573" s="87"/>
      <c r="K573" s="57" t="str">
        <f t="shared" si="39"/>
        <v/>
      </c>
      <c r="L573" s="58" t="str">
        <f t="shared" ca="1" si="40"/>
        <v/>
      </c>
      <c r="M573" s="47" t="str">
        <f>IF(H573="","",VLOOKUP(MONTH(H573),'C-A'!$K$6:$L$17,2,FALSE))</f>
        <v/>
      </c>
      <c r="S573" s="47">
        <f t="shared" si="41"/>
        <v>5.680000000000073E-4</v>
      </c>
      <c r="T573" s="52" t="str">
        <f t="shared" ca="1" si="42"/>
        <v/>
      </c>
    </row>
    <row r="574" spans="2:20" ht="30" customHeight="1" x14ac:dyDescent="0.25">
      <c r="B574" s="52" t="str">
        <f t="shared" ca="1" si="44"/>
        <v/>
      </c>
      <c r="C574" s="88"/>
      <c r="D574" s="88" t="str">
        <f>IF(C574="","",VLOOKUP(C574,CAD_FUNC!$C$6:$E$106,2,FALSE))</f>
        <v/>
      </c>
      <c r="E574" s="88" t="str">
        <f>IF(C574="","",VLOOKUP(C574,CAD_FUNC!$C$6:$E$106,3,FALSE))</f>
        <v/>
      </c>
      <c r="F574" s="88"/>
      <c r="G574" s="88" t="str">
        <f>IF(F574="","",VLOOKUP(F574,PCMSO!$C$6:$F$607,4,FALSE))</f>
        <v/>
      </c>
      <c r="H574" s="87"/>
      <c r="I574" s="87"/>
      <c r="J574" s="87"/>
      <c r="K574" s="57" t="str">
        <f t="shared" si="39"/>
        <v/>
      </c>
      <c r="L574" s="58" t="str">
        <f t="shared" ca="1" si="40"/>
        <v/>
      </c>
      <c r="M574" s="47" t="str">
        <f>IF(H574="","",VLOOKUP(MONTH(H574),'C-A'!$K$6:$L$17,2,FALSE))</f>
        <v/>
      </c>
      <c r="S574" s="47">
        <f t="shared" si="41"/>
        <v>5.6900000000000733E-4</v>
      </c>
      <c r="T574" s="52" t="str">
        <f t="shared" ca="1" si="42"/>
        <v/>
      </c>
    </row>
    <row r="575" spans="2:20" ht="30" customHeight="1" x14ac:dyDescent="0.25">
      <c r="B575" s="52" t="str">
        <f t="shared" ca="1" si="44"/>
        <v/>
      </c>
      <c r="C575" s="88"/>
      <c r="D575" s="88" t="str">
        <f>IF(C575="","",VLOOKUP(C575,CAD_FUNC!$C$6:$E$106,2,FALSE))</f>
        <v/>
      </c>
      <c r="E575" s="88" t="str">
        <f>IF(C575="","",VLOOKUP(C575,CAD_FUNC!$C$6:$E$106,3,FALSE))</f>
        <v/>
      </c>
      <c r="F575" s="88"/>
      <c r="G575" s="88" t="str">
        <f>IF(F575="","",VLOOKUP(F575,PCMSO!$C$6:$F$607,4,FALSE))</f>
        <v/>
      </c>
      <c r="H575" s="87"/>
      <c r="I575" s="87"/>
      <c r="J575" s="87"/>
      <c r="K575" s="57" t="str">
        <f t="shared" si="39"/>
        <v/>
      </c>
      <c r="L575" s="58" t="str">
        <f t="shared" ca="1" si="40"/>
        <v/>
      </c>
      <c r="M575" s="47" t="str">
        <f>IF(H575="","",VLOOKUP(MONTH(H575),'C-A'!$K$6:$L$17,2,FALSE))</f>
        <v/>
      </c>
      <c r="S575" s="47">
        <f t="shared" si="41"/>
        <v>5.7000000000000735E-4</v>
      </c>
      <c r="T575" s="52" t="str">
        <f t="shared" ca="1" si="42"/>
        <v/>
      </c>
    </row>
    <row r="576" spans="2:20" ht="30" customHeight="1" x14ac:dyDescent="0.25">
      <c r="B576" s="52" t="str">
        <f t="shared" ca="1" si="44"/>
        <v/>
      </c>
      <c r="C576" s="88"/>
      <c r="D576" s="88" t="str">
        <f>IF(C576="","",VLOOKUP(C576,CAD_FUNC!$C$6:$E$106,2,FALSE))</f>
        <v/>
      </c>
      <c r="E576" s="88" t="str">
        <f>IF(C576="","",VLOOKUP(C576,CAD_FUNC!$C$6:$E$106,3,FALSE))</f>
        <v/>
      </c>
      <c r="F576" s="88"/>
      <c r="G576" s="88" t="str">
        <f>IF(F576="","",VLOOKUP(F576,PCMSO!$C$6:$F$607,4,FALSE))</f>
        <v/>
      </c>
      <c r="H576" s="87"/>
      <c r="I576" s="87"/>
      <c r="J576" s="87"/>
      <c r="K576" s="57" t="str">
        <f t="shared" si="39"/>
        <v/>
      </c>
      <c r="L576" s="58" t="str">
        <f t="shared" ca="1" si="40"/>
        <v/>
      </c>
      <c r="M576" s="47" t="str">
        <f>IF(H576="","",VLOOKUP(MONTH(H576),'C-A'!$K$6:$L$17,2,FALSE))</f>
        <v/>
      </c>
      <c r="S576" s="47">
        <f t="shared" si="41"/>
        <v>5.7100000000000737E-4</v>
      </c>
      <c r="T576" s="52" t="str">
        <f t="shared" ca="1" si="42"/>
        <v/>
      </c>
    </row>
    <row r="577" spans="2:20" ht="30" customHeight="1" x14ac:dyDescent="0.25">
      <c r="B577" s="52" t="str">
        <f t="shared" ca="1" si="44"/>
        <v/>
      </c>
      <c r="C577" s="88"/>
      <c r="D577" s="88" t="str">
        <f>IF(C577="","",VLOOKUP(C577,CAD_FUNC!$C$6:$E$106,2,FALSE))</f>
        <v/>
      </c>
      <c r="E577" s="88" t="str">
        <f>IF(C577="","",VLOOKUP(C577,CAD_FUNC!$C$6:$E$106,3,FALSE))</f>
        <v/>
      </c>
      <c r="F577" s="88"/>
      <c r="G577" s="88" t="str">
        <f>IF(F577="","",VLOOKUP(F577,PCMSO!$C$6:$F$607,4,FALSE))</f>
        <v/>
      </c>
      <c r="H577" s="87"/>
      <c r="I577" s="87"/>
      <c r="J577" s="87"/>
      <c r="K577" s="57" t="str">
        <f t="shared" si="39"/>
        <v/>
      </c>
      <c r="L577" s="58" t="str">
        <f t="shared" ca="1" si="40"/>
        <v/>
      </c>
      <c r="M577" s="47" t="str">
        <f>IF(H577="","",VLOOKUP(MONTH(H577),'C-A'!$K$6:$L$17,2,FALSE))</f>
        <v/>
      </c>
      <c r="S577" s="47">
        <f t="shared" si="41"/>
        <v>5.720000000000074E-4</v>
      </c>
      <c r="T577" s="52" t="str">
        <f t="shared" ca="1" si="42"/>
        <v/>
      </c>
    </row>
    <row r="578" spans="2:20" ht="30" customHeight="1" x14ac:dyDescent="0.25">
      <c r="B578" s="52" t="str">
        <f t="shared" ca="1" si="44"/>
        <v/>
      </c>
      <c r="C578" s="88"/>
      <c r="D578" s="88" t="str">
        <f>IF(C578="","",VLOOKUP(C578,CAD_FUNC!$C$6:$E$106,2,FALSE))</f>
        <v/>
      </c>
      <c r="E578" s="88" t="str">
        <f>IF(C578="","",VLOOKUP(C578,CAD_FUNC!$C$6:$E$106,3,FALSE))</f>
        <v/>
      </c>
      <c r="F578" s="88"/>
      <c r="G578" s="88" t="str">
        <f>IF(F578="","",VLOOKUP(F578,PCMSO!$C$6:$F$607,4,FALSE))</f>
        <v/>
      </c>
      <c r="H578" s="87"/>
      <c r="I578" s="87"/>
      <c r="J578" s="87"/>
      <c r="K578" s="57" t="str">
        <f t="shared" si="39"/>
        <v/>
      </c>
      <c r="L578" s="58" t="str">
        <f t="shared" ca="1" si="40"/>
        <v/>
      </c>
      <c r="M578" s="47" t="str">
        <f>IF(H578="","",VLOOKUP(MONTH(H578),'C-A'!$K$6:$L$17,2,FALSE))</f>
        <v/>
      </c>
      <c r="S578" s="47">
        <f t="shared" si="41"/>
        <v>5.7300000000000742E-4</v>
      </c>
      <c r="T578" s="52" t="str">
        <f t="shared" ca="1" si="42"/>
        <v/>
      </c>
    </row>
    <row r="579" spans="2:20" ht="30" customHeight="1" x14ac:dyDescent="0.25">
      <c r="B579" s="52" t="str">
        <f t="shared" ca="1" si="44"/>
        <v/>
      </c>
      <c r="C579" s="88"/>
      <c r="D579" s="88" t="str">
        <f>IF(C579="","",VLOOKUP(C579,CAD_FUNC!$C$6:$E$106,2,FALSE))</f>
        <v/>
      </c>
      <c r="E579" s="88" t="str">
        <f>IF(C579="","",VLOOKUP(C579,CAD_FUNC!$C$6:$E$106,3,FALSE))</f>
        <v/>
      </c>
      <c r="F579" s="88"/>
      <c r="G579" s="88" t="str">
        <f>IF(F579="","",VLOOKUP(F579,PCMSO!$C$6:$F$607,4,FALSE))</f>
        <v/>
      </c>
      <c r="H579" s="87"/>
      <c r="I579" s="87"/>
      <c r="J579" s="87"/>
      <c r="K579" s="57" t="str">
        <f t="shared" si="39"/>
        <v/>
      </c>
      <c r="L579" s="58" t="str">
        <f t="shared" ca="1" si="40"/>
        <v/>
      </c>
      <c r="M579" s="47" t="str">
        <f>IF(H579="","",VLOOKUP(MONTH(H579),'C-A'!$K$6:$L$17,2,FALSE))</f>
        <v/>
      </c>
      <c r="S579" s="47">
        <f t="shared" si="41"/>
        <v>5.7400000000000745E-4</v>
      </c>
      <c r="T579" s="52" t="str">
        <f t="shared" ca="1" si="42"/>
        <v/>
      </c>
    </row>
    <row r="580" spans="2:20" ht="30" customHeight="1" x14ac:dyDescent="0.25">
      <c r="B580" s="52" t="str">
        <f t="shared" ca="1" si="44"/>
        <v/>
      </c>
      <c r="C580" s="88"/>
      <c r="D580" s="88" t="str">
        <f>IF(C580="","",VLOOKUP(C580,CAD_FUNC!$C$6:$E$106,2,FALSE))</f>
        <v/>
      </c>
      <c r="E580" s="88" t="str">
        <f>IF(C580="","",VLOOKUP(C580,CAD_FUNC!$C$6:$E$106,3,FALSE))</f>
        <v/>
      </c>
      <c r="F580" s="88"/>
      <c r="G580" s="88" t="str">
        <f>IF(F580="","",VLOOKUP(F580,PCMSO!$C$6:$F$607,4,FALSE))</f>
        <v/>
      </c>
      <c r="H580" s="87"/>
      <c r="I580" s="87"/>
      <c r="J580" s="87"/>
      <c r="K580" s="57" t="str">
        <f t="shared" si="39"/>
        <v/>
      </c>
      <c r="L580" s="58" t="str">
        <f t="shared" ca="1" si="40"/>
        <v/>
      </c>
      <c r="M580" s="47" t="str">
        <f>IF(H580="","",VLOOKUP(MONTH(H580),'C-A'!$K$6:$L$17,2,FALSE))</f>
        <v/>
      </c>
      <c r="S580" s="47">
        <f t="shared" si="41"/>
        <v>5.7500000000000747E-4</v>
      </c>
      <c r="T580" s="52" t="str">
        <f t="shared" ca="1" si="42"/>
        <v/>
      </c>
    </row>
    <row r="581" spans="2:20" ht="30" customHeight="1" x14ac:dyDescent="0.25">
      <c r="B581" s="52" t="str">
        <f t="shared" ca="1" si="44"/>
        <v/>
      </c>
      <c r="C581" s="88"/>
      <c r="D581" s="88" t="str">
        <f>IF(C581="","",VLOOKUP(C581,CAD_FUNC!$C$6:$E$106,2,FALSE))</f>
        <v/>
      </c>
      <c r="E581" s="88" t="str">
        <f>IF(C581="","",VLOOKUP(C581,CAD_FUNC!$C$6:$E$106,3,FALSE))</f>
        <v/>
      </c>
      <c r="F581" s="88"/>
      <c r="G581" s="88" t="str">
        <f>IF(F581="","",VLOOKUP(F581,PCMSO!$C$6:$F$607,4,FALSE))</f>
        <v/>
      </c>
      <c r="H581" s="87"/>
      <c r="I581" s="87"/>
      <c r="J581" s="87"/>
      <c r="K581" s="57" t="str">
        <f t="shared" si="39"/>
        <v/>
      </c>
      <c r="L581" s="58" t="str">
        <f t="shared" ca="1" si="40"/>
        <v/>
      </c>
      <c r="M581" s="47" t="str">
        <f>IF(H581="","",VLOOKUP(MONTH(H581),'C-A'!$K$6:$L$17,2,FALSE))</f>
        <v/>
      </c>
      <c r="S581" s="47">
        <f t="shared" si="41"/>
        <v>5.760000000000075E-4</v>
      </c>
      <c r="T581" s="52" t="str">
        <f t="shared" ca="1" si="42"/>
        <v/>
      </c>
    </row>
    <row r="582" spans="2:20" ht="30" customHeight="1" x14ac:dyDescent="0.25">
      <c r="B582" s="52" t="str">
        <f t="shared" ca="1" si="44"/>
        <v/>
      </c>
      <c r="C582" s="88"/>
      <c r="D582" s="88" t="str">
        <f>IF(C582="","",VLOOKUP(C582,CAD_FUNC!$C$6:$E$106,2,FALSE))</f>
        <v/>
      </c>
      <c r="E582" s="88" t="str">
        <f>IF(C582="","",VLOOKUP(C582,CAD_FUNC!$C$6:$E$106,3,FALSE))</f>
        <v/>
      </c>
      <c r="F582" s="88"/>
      <c r="G582" s="88" t="str">
        <f>IF(F582="","",VLOOKUP(F582,PCMSO!$C$6:$F$607,4,FALSE))</f>
        <v/>
      </c>
      <c r="H582" s="87"/>
      <c r="I582" s="87"/>
      <c r="J582" s="87"/>
      <c r="K582" s="57" t="str">
        <f t="shared" si="39"/>
        <v/>
      </c>
      <c r="L582" s="58" t="str">
        <f t="shared" ca="1" si="40"/>
        <v/>
      </c>
      <c r="M582" s="47" t="str">
        <f>IF(H582="","",VLOOKUP(MONTH(H582),'C-A'!$K$6:$L$17,2,FALSE))</f>
        <v/>
      </c>
      <c r="S582" s="47">
        <f t="shared" si="41"/>
        <v>5.7700000000000752E-4</v>
      </c>
      <c r="T582" s="52" t="str">
        <f t="shared" ca="1" si="42"/>
        <v/>
      </c>
    </row>
    <row r="583" spans="2:20" ht="30" customHeight="1" x14ac:dyDescent="0.25">
      <c r="B583" s="52" t="str">
        <f t="shared" ca="1" si="44"/>
        <v/>
      </c>
      <c r="C583" s="88"/>
      <c r="D583" s="88" t="str">
        <f>IF(C583="","",VLOOKUP(C583,CAD_FUNC!$C$6:$E$106,2,FALSE))</f>
        <v/>
      </c>
      <c r="E583" s="88" t="str">
        <f>IF(C583="","",VLOOKUP(C583,CAD_FUNC!$C$6:$E$106,3,FALSE))</f>
        <v/>
      </c>
      <c r="F583" s="88"/>
      <c r="G583" s="88" t="str">
        <f>IF(F583="","",VLOOKUP(F583,PCMSO!$C$6:$F$607,4,FALSE))</f>
        <v/>
      </c>
      <c r="H583" s="87"/>
      <c r="I583" s="87"/>
      <c r="J583" s="87"/>
      <c r="K583" s="57" t="str">
        <f t="shared" ref="K583:K646" si="45">IF(G583="","",VLOOKUP(G583,$O$6:$P$12,2,FALSE)+H583)</f>
        <v/>
      </c>
      <c r="L583" s="58" t="str">
        <f t="shared" ref="L583:L646" ca="1" si="46">IF(K583="","",IF(K583-TODAY()&lt;0,"Vencido",IF(K583-TODAY()=0,"Realizar hoje","Realizar em "&amp;K583-TODAY()&amp;" dias")))</f>
        <v/>
      </c>
      <c r="M583" s="47" t="str">
        <f>IF(H583="","",VLOOKUP(MONTH(H583),'C-A'!$K$6:$L$17,2,FALSE))</f>
        <v/>
      </c>
      <c r="S583" s="47">
        <f t="shared" si="41"/>
        <v>5.7800000000000754E-4</v>
      </c>
      <c r="T583" s="52" t="str">
        <f t="shared" ca="1" si="42"/>
        <v/>
      </c>
    </row>
    <row r="584" spans="2:20" ht="30" customHeight="1" x14ac:dyDescent="0.25">
      <c r="B584" s="52" t="str">
        <f t="shared" ca="1" si="44"/>
        <v/>
      </c>
      <c r="C584" s="88"/>
      <c r="D584" s="88" t="str">
        <f>IF(C584="","",VLOOKUP(C584,CAD_FUNC!$C$6:$E$106,2,FALSE))</f>
        <v/>
      </c>
      <c r="E584" s="88" t="str">
        <f>IF(C584="","",VLOOKUP(C584,CAD_FUNC!$C$6:$E$106,3,FALSE))</f>
        <v/>
      </c>
      <c r="F584" s="88"/>
      <c r="G584" s="88" t="str">
        <f>IF(F584="","",VLOOKUP(F584,PCMSO!$C$6:$F$607,4,FALSE))</f>
        <v/>
      </c>
      <c r="H584" s="87"/>
      <c r="I584" s="87"/>
      <c r="J584" s="87"/>
      <c r="K584" s="57" t="str">
        <f t="shared" si="45"/>
        <v/>
      </c>
      <c r="L584" s="58" t="str">
        <f t="shared" ca="1" si="46"/>
        <v/>
      </c>
      <c r="M584" s="47" t="str">
        <f>IF(H584="","",VLOOKUP(MONTH(H584),'C-A'!$K$6:$L$17,2,FALSE))</f>
        <v/>
      </c>
      <c r="S584" s="47">
        <f t="shared" ref="S584:S647" si="47">S583+$S$6</f>
        <v>5.7900000000000757E-4</v>
      </c>
      <c r="T584" s="52" t="str">
        <f t="shared" ref="T584:T647" ca="1" si="48">IF(L584="Vencido","",K584)</f>
        <v/>
      </c>
    </row>
    <row r="585" spans="2:20" ht="30" customHeight="1" x14ac:dyDescent="0.25">
      <c r="B585" s="52" t="str">
        <f t="shared" ca="1" si="44"/>
        <v/>
      </c>
      <c r="C585" s="88"/>
      <c r="D585" s="88" t="str">
        <f>IF(C585="","",VLOOKUP(C585,CAD_FUNC!$C$6:$E$106,2,FALSE))</f>
        <v/>
      </c>
      <c r="E585" s="88" t="str">
        <f>IF(C585="","",VLOOKUP(C585,CAD_FUNC!$C$6:$E$106,3,FALSE))</f>
        <v/>
      </c>
      <c r="F585" s="88"/>
      <c r="G585" s="88" t="str">
        <f>IF(F585="","",VLOOKUP(F585,PCMSO!$C$6:$F$607,4,FALSE))</f>
        <v/>
      </c>
      <c r="H585" s="87"/>
      <c r="I585" s="87"/>
      <c r="J585" s="87"/>
      <c r="K585" s="57" t="str">
        <f t="shared" si="45"/>
        <v/>
      </c>
      <c r="L585" s="58" t="str">
        <f t="shared" ca="1" si="46"/>
        <v/>
      </c>
      <c r="M585" s="47" t="str">
        <f>IF(H585="","",VLOOKUP(MONTH(H585),'C-A'!$K$6:$L$17,2,FALSE))</f>
        <v/>
      </c>
      <c r="S585" s="47">
        <f t="shared" si="47"/>
        <v>5.8000000000000759E-4</v>
      </c>
      <c r="T585" s="52" t="str">
        <f t="shared" ca="1" si="48"/>
        <v/>
      </c>
    </row>
    <row r="586" spans="2:20" ht="30" customHeight="1" x14ac:dyDescent="0.25">
      <c r="B586" s="52" t="str">
        <f t="shared" ca="1" si="44"/>
        <v/>
      </c>
      <c r="C586" s="88"/>
      <c r="D586" s="88" t="str">
        <f>IF(C586="","",VLOOKUP(C586,CAD_FUNC!$C$6:$E$106,2,FALSE))</f>
        <v/>
      </c>
      <c r="E586" s="88" t="str">
        <f>IF(C586="","",VLOOKUP(C586,CAD_FUNC!$C$6:$E$106,3,FALSE))</f>
        <v/>
      </c>
      <c r="F586" s="88"/>
      <c r="G586" s="88" t="str">
        <f>IF(F586="","",VLOOKUP(F586,PCMSO!$C$6:$F$607,4,FALSE))</f>
        <v/>
      </c>
      <c r="H586" s="87"/>
      <c r="I586" s="87"/>
      <c r="J586" s="87"/>
      <c r="K586" s="57" t="str">
        <f t="shared" si="45"/>
        <v/>
      </c>
      <c r="L586" s="58" t="str">
        <f t="shared" ca="1" si="46"/>
        <v/>
      </c>
      <c r="M586" s="47" t="str">
        <f>IF(H586="","",VLOOKUP(MONTH(H586),'C-A'!$K$6:$L$17,2,FALSE))</f>
        <v/>
      </c>
      <c r="S586" s="47">
        <f t="shared" si="47"/>
        <v>5.8100000000000762E-4</v>
      </c>
      <c r="T586" s="52" t="str">
        <f t="shared" ca="1" si="48"/>
        <v/>
      </c>
    </row>
    <row r="587" spans="2:20" ht="30" customHeight="1" x14ac:dyDescent="0.25">
      <c r="B587" s="52" t="str">
        <f t="shared" ca="1" si="44"/>
        <v/>
      </c>
      <c r="C587" s="88"/>
      <c r="D587" s="88" t="str">
        <f>IF(C587="","",VLOOKUP(C587,CAD_FUNC!$C$6:$E$106,2,FALSE))</f>
        <v/>
      </c>
      <c r="E587" s="88" t="str">
        <f>IF(C587="","",VLOOKUP(C587,CAD_FUNC!$C$6:$E$106,3,FALSE))</f>
        <v/>
      </c>
      <c r="F587" s="88"/>
      <c r="G587" s="88" t="str">
        <f>IF(F587="","",VLOOKUP(F587,PCMSO!$C$6:$F$607,4,FALSE))</f>
        <v/>
      </c>
      <c r="H587" s="87"/>
      <c r="I587" s="87"/>
      <c r="J587" s="87"/>
      <c r="K587" s="57" t="str">
        <f t="shared" si="45"/>
        <v/>
      </c>
      <c r="L587" s="58" t="str">
        <f t="shared" ca="1" si="46"/>
        <v/>
      </c>
      <c r="M587" s="47" t="str">
        <f>IF(H587="","",VLOOKUP(MONTH(H587),'C-A'!$K$6:$L$17,2,FALSE))</f>
        <v/>
      </c>
      <c r="S587" s="47">
        <f t="shared" si="47"/>
        <v>5.8200000000000764E-4</v>
      </c>
      <c r="T587" s="52" t="str">
        <f t="shared" ca="1" si="48"/>
        <v/>
      </c>
    </row>
    <row r="588" spans="2:20" ht="30" customHeight="1" x14ac:dyDescent="0.25">
      <c r="B588" s="52" t="str">
        <f t="shared" ca="1" si="44"/>
        <v/>
      </c>
      <c r="C588" s="88"/>
      <c r="D588" s="88" t="str">
        <f>IF(C588="","",VLOOKUP(C588,CAD_FUNC!$C$6:$E$106,2,FALSE))</f>
        <v/>
      </c>
      <c r="E588" s="88" t="str">
        <f>IF(C588="","",VLOOKUP(C588,CAD_FUNC!$C$6:$E$106,3,FALSE))</f>
        <v/>
      </c>
      <c r="F588" s="88"/>
      <c r="G588" s="88" t="str">
        <f>IF(F588="","",VLOOKUP(F588,PCMSO!$C$6:$F$607,4,FALSE))</f>
        <v/>
      </c>
      <c r="H588" s="87"/>
      <c r="I588" s="87"/>
      <c r="J588" s="87"/>
      <c r="K588" s="57" t="str">
        <f t="shared" si="45"/>
        <v/>
      </c>
      <c r="L588" s="58" t="str">
        <f t="shared" ca="1" si="46"/>
        <v/>
      </c>
      <c r="M588" s="47" t="str">
        <f>IF(H588="","",VLOOKUP(MONTH(H588),'C-A'!$K$6:$L$17,2,FALSE))</f>
        <v/>
      </c>
      <c r="S588" s="47">
        <f t="shared" si="47"/>
        <v>5.8300000000000767E-4</v>
      </c>
      <c r="T588" s="52" t="str">
        <f t="shared" ca="1" si="48"/>
        <v/>
      </c>
    </row>
    <row r="589" spans="2:20" ht="30" customHeight="1" x14ac:dyDescent="0.25">
      <c r="B589" s="52" t="str">
        <f t="shared" ca="1" si="44"/>
        <v/>
      </c>
      <c r="C589" s="88"/>
      <c r="D589" s="88" t="str">
        <f>IF(C589="","",VLOOKUP(C589,CAD_FUNC!$C$6:$E$106,2,FALSE))</f>
        <v/>
      </c>
      <c r="E589" s="88" t="str">
        <f>IF(C589="","",VLOOKUP(C589,CAD_FUNC!$C$6:$E$106,3,FALSE))</f>
        <v/>
      </c>
      <c r="F589" s="88"/>
      <c r="G589" s="88" t="str">
        <f>IF(F589="","",VLOOKUP(F589,PCMSO!$C$6:$F$607,4,FALSE))</f>
        <v/>
      </c>
      <c r="H589" s="87"/>
      <c r="I589" s="87"/>
      <c r="J589" s="87"/>
      <c r="K589" s="57" t="str">
        <f t="shared" si="45"/>
        <v/>
      </c>
      <c r="L589" s="58" t="str">
        <f t="shared" ca="1" si="46"/>
        <v/>
      </c>
      <c r="M589" s="47" t="str">
        <f>IF(H589="","",VLOOKUP(MONTH(H589),'C-A'!$K$6:$L$17,2,FALSE))</f>
        <v/>
      </c>
      <c r="S589" s="47">
        <f t="shared" si="47"/>
        <v>5.8400000000000769E-4</v>
      </c>
      <c r="T589" s="52" t="str">
        <f t="shared" ca="1" si="48"/>
        <v/>
      </c>
    </row>
    <row r="590" spans="2:20" ht="30" customHeight="1" x14ac:dyDescent="0.25">
      <c r="B590" s="52" t="str">
        <f t="shared" ca="1" si="44"/>
        <v/>
      </c>
      <c r="C590" s="88"/>
      <c r="D590" s="88" t="str">
        <f>IF(C590="","",VLOOKUP(C590,CAD_FUNC!$C$6:$E$106,2,FALSE))</f>
        <v/>
      </c>
      <c r="E590" s="88" t="str">
        <f>IF(C590="","",VLOOKUP(C590,CAD_FUNC!$C$6:$E$106,3,FALSE))</f>
        <v/>
      </c>
      <c r="F590" s="88"/>
      <c r="G590" s="88" t="str">
        <f>IF(F590="","",VLOOKUP(F590,PCMSO!$C$6:$F$607,4,FALSE))</f>
        <v/>
      </c>
      <c r="H590" s="87"/>
      <c r="I590" s="87"/>
      <c r="J590" s="87"/>
      <c r="K590" s="57" t="str">
        <f t="shared" si="45"/>
        <v/>
      </c>
      <c r="L590" s="58" t="str">
        <f t="shared" ca="1" si="46"/>
        <v/>
      </c>
      <c r="M590" s="47" t="str">
        <f>IF(H590="","",VLOOKUP(MONTH(H590),'C-A'!$K$6:$L$17,2,FALSE))</f>
        <v/>
      </c>
      <c r="S590" s="47">
        <f t="shared" si="47"/>
        <v>5.8500000000000771E-4</v>
      </c>
      <c r="T590" s="52" t="str">
        <f t="shared" ca="1" si="48"/>
        <v/>
      </c>
    </row>
    <row r="591" spans="2:20" ht="30" customHeight="1" x14ac:dyDescent="0.25">
      <c r="B591" s="52" t="str">
        <f t="shared" ca="1" si="44"/>
        <v/>
      </c>
      <c r="C591" s="88"/>
      <c r="D591" s="88" t="str">
        <f>IF(C591="","",VLOOKUP(C591,CAD_FUNC!$C$6:$E$106,2,FALSE))</f>
        <v/>
      </c>
      <c r="E591" s="88" t="str">
        <f>IF(C591="","",VLOOKUP(C591,CAD_FUNC!$C$6:$E$106,3,FALSE))</f>
        <v/>
      </c>
      <c r="F591" s="88"/>
      <c r="G591" s="88" t="str">
        <f>IF(F591="","",VLOOKUP(F591,PCMSO!$C$6:$F$607,4,FALSE))</f>
        <v/>
      </c>
      <c r="H591" s="87"/>
      <c r="I591" s="87"/>
      <c r="J591" s="87"/>
      <c r="K591" s="57" t="str">
        <f t="shared" si="45"/>
        <v/>
      </c>
      <c r="L591" s="58" t="str">
        <f t="shared" ca="1" si="46"/>
        <v/>
      </c>
      <c r="M591" s="47" t="str">
        <f>IF(H591="","",VLOOKUP(MONTH(H591),'C-A'!$K$6:$L$17,2,FALSE))</f>
        <v/>
      </c>
      <c r="S591" s="47">
        <f t="shared" si="47"/>
        <v>5.8600000000000774E-4</v>
      </c>
      <c r="T591" s="52" t="str">
        <f t="shared" ca="1" si="48"/>
        <v/>
      </c>
    </row>
    <row r="592" spans="2:20" ht="30" customHeight="1" x14ac:dyDescent="0.25">
      <c r="B592" s="52" t="str">
        <f t="shared" ca="1" si="44"/>
        <v/>
      </c>
      <c r="C592" s="88"/>
      <c r="D592" s="88" t="str">
        <f>IF(C592="","",VLOOKUP(C592,CAD_FUNC!$C$6:$E$106,2,FALSE))</f>
        <v/>
      </c>
      <c r="E592" s="88" t="str">
        <f>IF(C592="","",VLOOKUP(C592,CAD_FUNC!$C$6:$E$106,3,FALSE))</f>
        <v/>
      </c>
      <c r="F592" s="88"/>
      <c r="G592" s="88" t="str">
        <f>IF(F592="","",VLOOKUP(F592,PCMSO!$C$6:$F$607,4,FALSE))</f>
        <v/>
      </c>
      <c r="H592" s="87"/>
      <c r="I592" s="87"/>
      <c r="J592" s="87"/>
      <c r="K592" s="57" t="str">
        <f t="shared" si="45"/>
        <v/>
      </c>
      <c r="L592" s="58" t="str">
        <f t="shared" ca="1" si="46"/>
        <v/>
      </c>
      <c r="M592" s="47" t="str">
        <f>IF(H592="","",VLOOKUP(MONTH(H592),'C-A'!$K$6:$L$17,2,FALSE))</f>
        <v/>
      </c>
      <c r="S592" s="47">
        <f t="shared" si="47"/>
        <v>5.8700000000000776E-4</v>
      </c>
      <c r="T592" s="52" t="str">
        <f t="shared" ca="1" si="48"/>
        <v/>
      </c>
    </row>
    <row r="593" spans="2:20" ht="30" customHeight="1" x14ac:dyDescent="0.25">
      <c r="B593" s="52" t="str">
        <f t="shared" ca="1" si="44"/>
        <v/>
      </c>
      <c r="C593" s="88"/>
      <c r="D593" s="88" t="str">
        <f>IF(C593="","",VLOOKUP(C593,CAD_FUNC!$C$6:$E$106,2,FALSE))</f>
        <v/>
      </c>
      <c r="E593" s="88" t="str">
        <f>IF(C593="","",VLOOKUP(C593,CAD_FUNC!$C$6:$E$106,3,FALSE))</f>
        <v/>
      </c>
      <c r="F593" s="88"/>
      <c r="G593" s="88" t="str">
        <f>IF(F593="","",VLOOKUP(F593,PCMSO!$C$6:$F$607,4,FALSE))</f>
        <v/>
      </c>
      <c r="H593" s="87"/>
      <c r="I593" s="87"/>
      <c r="J593" s="87"/>
      <c r="K593" s="57" t="str">
        <f t="shared" si="45"/>
        <v/>
      </c>
      <c r="L593" s="58" t="str">
        <f t="shared" ca="1" si="46"/>
        <v/>
      </c>
      <c r="M593" s="47" t="str">
        <f>IF(H593="","",VLOOKUP(MONTH(H593),'C-A'!$K$6:$L$17,2,FALSE))</f>
        <v/>
      </c>
      <c r="S593" s="47">
        <f t="shared" si="47"/>
        <v>5.8800000000000779E-4</v>
      </c>
      <c r="T593" s="52" t="str">
        <f t="shared" ca="1" si="48"/>
        <v/>
      </c>
    </row>
    <row r="594" spans="2:20" ht="30" customHeight="1" x14ac:dyDescent="0.25">
      <c r="B594" s="52" t="str">
        <f t="shared" ca="1" si="44"/>
        <v/>
      </c>
      <c r="C594" s="88"/>
      <c r="D594" s="88" t="str">
        <f>IF(C594="","",VLOOKUP(C594,CAD_FUNC!$C$6:$E$106,2,FALSE))</f>
        <v/>
      </c>
      <c r="E594" s="88" t="str">
        <f>IF(C594="","",VLOOKUP(C594,CAD_FUNC!$C$6:$E$106,3,FALSE))</f>
        <v/>
      </c>
      <c r="F594" s="88"/>
      <c r="G594" s="88" t="str">
        <f>IF(F594="","",VLOOKUP(F594,PCMSO!$C$6:$F$607,4,FALSE))</f>
        <v/>
      </c>
      <c r="H594" s="87"/>
      <c r="I594" s="87"/>
      <c r="J594" s="87"/>
      <c r="K594" s="57" t="str">
        <f t="shared" si="45"/>
        <v/>
      </c>
      <c r="L594" s="58" t="str">
        <f t="shared" ca="1" si="46"/>
        <v/>
      </c>
      <c r="M594" s="47" t="str">
        <f>IF(H594="","",VLOOKUP(MONTH(H594),'C-A'!$K$6:$L$17,2,FALSE))</f>
        <v/>
      </c>
      <c r="S594" s="47">
        <f t="shared" si="47"/>
        <v>5.8900000000000781E-4</v>
      </c>
      <c r="T594" s="52" t="str">
        <f t="shared" ca="1" si="48"/>
        <v/>
      </c>
    </row>
    <row r="595" spans="2:20" ht="30" customHeight="1" x14ac:dyDescent="0.25">
      <c r="B595" s="52" t="str">
        <f t="shared" ca="1" si="44"/>
        <v/>
      </c>
      <c r="C595" s="88"/>
      <c r="D595" s="88" t="str">
        <f>IF(C595="","",VLOOKUP(C595,CAD_FUNC!$C$6:$E$106,2,FALSE))</f>
        <v/>
      </c>
      <c r="E595" s="88" t="str">
        <f>IF(C595="","",VLOOKUP(C595,CAD_FUNC!$C$6:$E$106,3,FALSE))</f>
        <v/>
      </c>
      <c r="F595" s="88"/>
      <c r="G595" s="88" t="str">
        <f>IF(F595="","",VLOOKUP(F595,PCMSO!$C$6:$F$607,4,FALSE))</f>
        <v/>
      </c>
      <c r="H595" s="87"/>
      <c r="I595" s="87"/>
      <c r="J595" s="87"/>
      <c r="K595" s="57" t="str">
        <f t="shared" si="45"/>
        <v/>
      </c>
      <c r="L595" s="58" t="str">
        <f t="shared" ca="1" si="46"/>
        <v/>
      </c>
      <c r="M595" s="47" t="str">
        <f>IF(H595="","",VLOOKUP(MONTH(H595),'C-A'!$K$6:$L$17,2,FALSE))</f>
        <v/>
      </c>
      <c r="S595" s="47">
        <f t="shared" si="47"/>
        <v>5.9000000000000784E-4</v>
      </c>
      <c r="T595" s="52" t="str">
        <f t="shared" ca="1" si="48"/>
        <v/>
      </c>
    </row>
    <row r="596" spans="2:20" ht="30" customHeight="1" x14ac:dyDescent="0.25">
      <c r="B596" s="52" t="str">
        <f t="shared" ca="1" si="44"/>
        <v/>
      </c>
      <c r="C596" s="88"/>
      <c r="D596" s="88" t="str">
        <f>IF(C596="","",VLOOKUP(C596,CAD_FUNC!$C$6:$E$106,2,FALSE))</f>
        <v/>
      </c>
      <c r="E596" s="88" t="str">
        <f>IF(C596="","",VLOOKUP(C596,CAD_FUNC!$C$6:$E$106,3,FALSE))</f>
        <v/>
      </c>
      <c r="F596" s="88"/>
      <c r="G596" s="88" t="str">
        <f>IF(F596="","",VLOOKUP(F596,PCMSO!$C$6:$F$607,4,FALSE))</f>
        <v/>
      </c>
      <c r="H596" s="87"/>
      <c r="I596" s="87"/>
      <c r="J596" s="87"/>
      <c r="K596" s="57" t="str">
        <f t="shared" si="45"/>
        <v/>
      </c>
      <c r="L596" s="58" t="str">
        <f t="shared" ca="1" si="46"/>
        <v/>
      </c>
      <c r="M596" s="47" t="str">
        <f>IF(H596="","",VLOOKUP(MONTH(H596),'C-A'!$K$6:$L$17,2,FALSE))</f>
        <v/>
      </c>
      <c r="S596" s="47">
        <f t="shared" si="47"/>
        <v>5.9100000000000786E-4</v>
      </c>
      <c r="T596" s="52" t="str">
        <f t="shared" ca="1" si="48"/>
        <v/>
      </c>
    </row>
    <row r="597" spans="2:20" ht="30" customHeight="1" x14ac:dyDescent="0.25">
      <c r="B597" s="52" t="str">
        <f t="shared" ca="1" si="44"/>
        <v/>
      </c>
      <c r="C597" s="88"/>
      <c r="D597" s="88" t="str">
        <f>IF(C597="","",VLOOKUP(C597,CAD_FUNC!$C$6:$E$106,2,FALSE))</f>
        <v/>
      </c>
      <c r="E597" s="88" t="str">
        <f>IF(C597="","",VLOOKUP(C597,CAD_FUNC!$C$6:$E$106,3,FALSE))</f>
        <v/>
      </c>
      <c r="F597" s="88"/>
      <c r="G597" s="88" t="str">
        <f>IF(F597="","",VLOOKUP(F597,PCMSO!$C$6:$F$607,4,FALSE))</f>
        <v/>
      </c>
      <c r="H597" s="87"/>
      <c r="I597" s="87"/>
      <c r="J597" s="87"/>
      <c r="K597" s="57" t="str">
        <f t="shared" si="45"/>
        <v/>
      </c>
      <c r="L597" s="58" t="str">
        <f t="shared" ca="1" si="46"/>
        <v/>
      </c>
      <c r="M597" s="47" t="str">
        <f>IF(H597="","",VLOOKUP(MONTH(H597),'C-A'!$K$6:$L$17,2,FALSE))</f>
        <v/>
      </c>
      <c r="S597" s="47">
        <f t="shared" si="47"/>
        <v>5.9200000000000788E-4</v>
      </c>
      <c r="T597" s="52" t="str">
        <f t="shared" ca="1" si="48"/>
        <v/>
      </c>
    </row>
    <row r="598" spans="2:20" ht="30" customHeight="1" x14ac:dyDescent="0.25">
      <c r="B598" s="52" t="str">
        <f t="shared" ca="1" si="44"/>
        <v/>
      </c>
      <c r="C598" s="88"/>
      <c r="D598" s="88" t="str">
        <f>IF(C598="","",VLOOKUP(C598,CAD_FUNC!$C$6:$E$106,2,FALSE))</f>
        <v/>
      </c>
      <c r="E598" s="88" t="str">
        <f>IF(C598="","",VLOOKUP(C598,CAD_FUNC!$C$6:$E$106,3,FALSE))</f>
        <v/>
      </c>
      <c r="F598" s="88"/>
      <c r="G598" s="88" t="str">
        <f>IF(F598="","",VLOOKUP(F598,PCMSO!$C$6:$F$607,4,FALSE))</f>
        <v/>
      </c>
      <c r="H598" s="87"/>
      <c r="I598" s="87"/>
      <c r="J598" s="87"/>
      <c r="K598" s="57" t="str">
        <f t="shared" si="45"/>
        <v/>
      </c>
      <c r="L598" s="58" t="str">
        <f t="shared" ca="1" si="46"/>
        <v/>
      </c>
      <c r="M598" s="47" t="str">
        <f>IF(H598="","",VLOOKUP(MONTH(H598),'C-A'!$K$6:$L$17,2,FALSE))</f>
        <v/>
      </c>
      <c r="S598" s="47">
        <f t="shared" si="47"/>
        <v>5.9300000000000791E-4</v>
      </c>
      <c r="T598" s="52" t="str">
        <f t="shared" ca="1" si="48"/>
        <v/>
      </c>
    </row>
    <row r="599" spans="2:20" ht="30" customHeight="1" x14ac:dyDescent="0.25">
      <c r="B599" s="52" t="str">
        <f t="shared" ca="1" si="44"/>
        <v/>
      </c>
      <c r="C599" s="88"/>
      <c r="D599" s="88" t="str">
        <f>IF(C599="","",VLOOKUP(C599,CAD_FUNC!$C$6:$E$106,2,FALSE))</f>
        <v/>
      </c>
      <c r="E599" s="88" t="str">
        <f>IF(C599="","",VLOOKUP(C599,CAD_FUNC!$C$6:$E$106,3,FALSE))</f>
        <v/>
      </c>
      <c r="F599" s="88"/>
      <c r="G599" s="88" t="str">
        <f>IF(F599="","",VLOOKUP(F599,PCMSO!$C$6:$F$607,4,FALSE))</f>
        <v/>
      </c>
      <c r="H599" s="87"/>
      <c r="I599" s="87"/>
      <c r="J599" s="87"/>
      <c r="K599" s="57" t="str">
        <f t="shared" si="45"/>
        <v/>
      </c>
      <c r="L599" s="58" t="str">
        <f t="shared" ca="1" si="46"/>
        <v/>
      </c>
      <c r="M599" s="47" t="str">
        <f>IF(H599="","",VLOOKUP(MONTH(H599),'C-A'!$K$6:$L$17,2,FALSE))</f>
        <v/>
      </c>
      <c r="S599" s="47">
        <f t="shared" si="47"/>
        <v>5.9400000000000793E-4</v>
      </c>
      <c r="T599" s="52" t="str">
        <f t="shared" ca="1" si="48"/>
        <v/>
      </c>
    </row>
    <row r="600" spans="2:20" ht="30" customHeight="1" x14ac:dyDescent="0.25">
      <c r="B600" s="52" t="str">
        <f t="shared" ca="1" si="44"/>
        <v/>
      </c>
      <c r="C600" s="88"/>
      <c r="D600" s="88" t="str">
        <f>IF(C600="","",VLOOKUP(C600,CAD_FUNC!$C$6:$E$106,2,FALSE))</f>
        <v/>
      </c>
      <c r="E600" s="88" t="str">
        <f>IF(C600="","",VLOOKUP(C600,CAD_FUNC!$C$6:$E$106,3,FALSE))</f>
        <v/>
      </c>
      <c r="F600" s="88"/>
      <c r="G600" s="88" t="str">
        <f>IF(F600="","",VLOOKUP(F600,PCMSO!$C$6:$F$607,4,FALSE))</f>
        <v/>
      </c>
      <c r="H600" s="87"/>
      <c r="I600" s="87"/>
      <c r="J600" s="87"/>
      <c r="K600" s="57" t="str">
        <f t="shared" si="45"/>
        <v/>
      </c>
      <c r="L600" s="58" t="str">
        <f t="shared" ca="1" si="46"/>
        <v/>
      </c>
      <c r="M600" s="47" t="str">
        <f>IF(H600="","",VLOOKUP(MONTH(H600),'C-A'!$K$6:$L$17,2,FALSE))</f>
        <v/>
      </c>
      <c r="S600" s="47">
        <f t="shared" si="47"/>
        <v>5.9500000000000796E-4</v>
      </c>
      <c r="T600" s="52" t="str">
        <f t="shared" ca="1" si="48"/>
        <v/>
      </c>
    </row>
    <row r="601" spans="2:20" ht="30" customHeight="1" x14ac:dyDescent="0.25">
      <c r="B601" s="52" t="str">
        <f t="shared" ca="1" si="44"/>
        <v/>
      </c>
      <c r="C601" s="88"/>
      <c r="D601" s="88" t="str">
        <f>IF(C601="","",VLOOKUP(C601,CAD_FUNC!$C$6:$E$106,2,FALSE))</f>
        <v/>
      </c>
      <c r="E601" s="88" t="str">
        <f>IF(C601="","",VLOOKUP(C601,CAD_FUNC!$C$6:$E$106,3,FALSE))</f>
        <v/>
      </c>
      <c r="F601" s="88"/>
      <c r="G601" s="88" t="str">
        <f>IF(F601="","",VLOOKUP(F601,PCMSO!$C$6:$F$607,4,FALSE))</f>
        <v/>
      </c>
      <c r="H601" s="87"/>
      <c r="I601" s="87"/>
      <c r="J601" s="87"/>
      <c r="K601" s="57" t="str">
        <f t="shared" si="45"/>
        <v/>
      </c>
      <c r="L601" s="58" t="str">
        <f t="shared" ca="1" si="46"/>
        <v/>
      </c>
      <c r="M601" s="47" t="str">
        <f>IF(H601="","",VLOOKUP(MONTH(H601),'C-A'!$K$6:$L$17,2,FALSE))</f>
        <v/>
      </c>
      <c r="S601" s="47">
        <f t="shared" si="47"/>
        <v>5.9600000000000798E-4</v>
      </c>
      <c r="T601" s="52" t="str">
        <f t="shared" ca="1" si="48"/>
        <v/>
      </c>
    </row>
    <row r="602" spans="2:20" ht="30" customHeight="1" x14ac:dyDescent="0.25">
      <c r="B602" s="52" t="str">
        <f t="shared" ca="1" si="44"/>
        <v/>
      </c>
      <c r="C602" s="88"/>
      <c r="D602" s="88" t="str">
        <f>IF(C602="","",VLOOKUP(C602,CAD_FUNC!$C$6:$E$106,2,FALSE))</f>
        <v/>
      </c>
      <c r="E602" s="88" t="str">
        <f>IF(C602="","",VLOOKUP(C602,CAD_FUNC!$C$6:$E$106,3,FALSE))</f>
        <v/>
      </c>
      <c r="F602" s="88"/>
      <c r="G602" s="88" t="str">
        <f>IF(F602="","",VLOOKUP(F602,PCMSO!$C$6:$F$607,4,FALSE))</f>
        <v/>
      </c>
      <c r="H602" s="87"/>
      <c r="I602" s="87"/>
      <c r="J602" s="87"/>
      <c r="K602" s="57" t="str">
        <f t="shared" si="45"/>
        <v/>
      </c>
      <c r="L602" s="58" t="str">
        <f t="shared" ca="1" si="46"/>
        <v/>
      </c>
      <c r="M602" s="47" t="str">
        <f>IF(H602="","",VLOOKUP(MONTH(H602),'C-A'!$K$6:$L$17,2,FALSE))</f>
        <v/>
      </c>
      <c r="S602" s="47">
        <f t="shared" si="47"/>
        <v>5.9700000000000801E-4</v>
      </c>
      <c r="T602" s="52" t="str">
        <f t="shared" ca="1" si="48"/>
        <v/>
      </c>
    </row>
    <row r="603" spans="2:20" ht="30" customHeight="1" x14ac:dyDescent="0.25">
      <c r="B603" s="52" t="str">
        <f t="shared" ca="1" si="44"/>
        <v/>
      </c>
      <c r="C603" s="88"/>
      <c r="D603" s="88" t="str">
        <f>IF(C603="","",VLOOKUP(C603,CAD_FUNC!$C$6:$E$106,2,FALSE))</f>
        <v/>
      </c>
      <c r="E603" s="88" t="str">
        <f>IF(C603="","",VLOOKUP(C603,CAD_FUNC!$C$6:$E$106,3,FALSE))</f>
        <v/>
      </c>
      <c r="F603" s="88"/>
      <c r="G603" s="88" t="str">
        <f>IF(F603="","",VLOOKUP(F603,PCMSO!$C$6:$F$607,4,FALSE))</f>
        <v/>
      </c>
      <c r="H603" s="87"/>
      <c r="I603" s="87"/>
      <c r="J603" s="87"/>
      <c r="K603" s="57" t="str">
        <f t="shared" si="45"/>
        <v/>
      </c>
      <c r="L603" s="58" t="str">
        <f t="shared" ca="1" si="46"/>
        <v/>
      </c>
      <c r="M603" s="47" t="str">
        <f>IF(H603="","",VLOOKUP(MONTH(H603),'C-A'!$K$6:$L$17,2,FALSE))</f>
        <v/>
      </c>
      <c r="S603" s="47">
        <f t="shared" si="47"/>
        <v>5.9800000000000803E-4</v>
      </c>
      <c r="T603" s="52" t="str">
        <f t="shared" ca="1" si="48"/>
        <v/>
      </c>
    </row>
    <row r="604" spans="2:20" ht="30" customHeight="1" x14ac:dyDescent="0.25">
      <c r="B604" s="52" t="str">
        <f t="shared" ca="1" si="44"/>
        <v/>
      </c>
      <c r="C604" s="88"/>
      <c r="D604" s="88" t="str">
        <f>IF(C604="","",VLOOKUP(C604,CAD_FUNC!$C$6:$E$106,2,FALSE))</f>
        <v/>
      </c>
      <c r="E604" s="88" t="str">
        <f>IF(C604="","",VLOOKUP(C604,CAD_FUNC!$C$6:$E$106,3,FALSE))</f>
        <v/>
      </c>
      <c r="F604" s="88"/>
      <c r="G604" s="88" t="str">
        <f>IF(F604="","",VLOOKUP(F604,PCMSO!$C$6:$F$607,4,FALSE))</f>
        <v/>
      </c>
      <c r="H604" s="87"/>
      <c r="I604" s="87"/>
      <c r="J604" s="87"/>
      <c r="K604" s="57" t="str">
        <f t="shared" si="45"/>
        <v/>
      </c>
      <c r="L604" s="58" t="str">
        <f t="shared" ca="1" si="46"/>
        <v/>
      </c>
      <c r="M604" s="47" t="str">
        <f>IF(H604="","",VLOOKUP(MONTH(H604),'C-A'!$K$6:$L$17,2,FALSE))</f>
        <v/>
      </c>
      <c r="S604" s="47">
        <f t="shared" si="47"/>
        <v>5.9900000000000805E-4</v>
      </c>
      <c r="T604" s="52" t="str">
        <f t="shared" ca="1" si="48"/>
        <v/>
      </c>
    </row>
    <row r="605" spans="2:20" ht="30" customHeight="1" x14ac:dyDescent="0.25">
      <c r="B605" s="52" t="str">
        <f t="shared" ca="1" si="44"/>
        <v/>
      </c>
      <c r="C605" s="88"/>
      <c r="D605" s="88" t="str">
        <f>IF(C605="","",VLOOKUP(C605,CAD_FUNC!$C$6:$E$106,2,FALSE))</f>
        <v/>
      </c>
      <c r="E605" s="88" t="str">
        <f>IF(C605="","",VLOOKUP(C605,CAD_FUNC!$C$6:$E$106,3,FALSE))</f>
        <v/>
      </c>
      <c r="F605" s="88"/>
      <c r="G605" s="88" t="str">
        <f>IF(F605="","",VLOOKUP(F605,PCMSO!$C$6:$F$607,4,FALSE))</f>
        <v/>
      </c>
      <c r="H605" s="87"/>
      <c r="I605" s="87"/>
      <c r="J605" s="87"/>
      <c r="K605" s="57" t="str">
        <f t="shared" si="45"/>
        <v/>
      </c>
      <c r="L605" s="58" t="str">
        <f t="shared" ca="1" si="46"/>
        <v/>
      </c>
      <c r="M605" s="47" t="str">
        <f>IF(H605="","",VLOOKUP(MONTH(H605),'C-A'!$K$6:$L$17,2,FALSE))</f>
        <v/>
      </c>
      <c r="S605" s="47">
        <f t="shared" si="47"/>
        <v>6.0000000000000808E-4</v>
      </c>
      <c r="T605" s="52" t="str">
        <f t="shared" ca="1" si="48"/>
        <v/>
      </c>
    </row>
    <row r="606" spans="2:20" ht="30" customHeight="1" x14ac:dyDescent="0.25">
      <c r="B606" s="52" t="str">
        <f t="shared" ca="1" si="44"/>
        <v/>
      </c>
      <c r="C606" s="88"/>
      <c r="D606" s="88" t="str">
        <f>IF(C606="","",VLOOKUP(C606,CAD_FUNC!$C$6:$E$106,2,FALSE))</f>
        <v/>
      </c>
      <c r="E606" s="88" t="str">
        <f>IF(C606="","",VLOOKUP(C606,CAD_FUNC!$C$6:$E$106,3,FALSE))</f>
        <v/>
      </c>
      <c r="F606" s="88"/>
      <c r="G606" s="88" t="str">
        <f>IF(F606="","",VLOOKUP(F606,PCMSO!$C$6:$F$607,4,FALSE))</f>
        <v/>
      </c>
      <c r="H606" s="87"/>
      <c r="I606" s="87"/>
      <c r="J606" s="87"/>
      <c r="K606" s="57" t="str">
        <f t="shared" si="45"/>
        <v/>
      </c>
      <c r="L606" s="58" t="str">
        <f t="shared" ca="1" si="46"/>
        <v/>
      </c>
      <c r="M606" s="47" t="str">
        <f>IF(H606="","",VLOOKUP(MONTH(H606),'C-A'!$K$6:$L$17,2,FALSE))</f>
        <v/>
      </c>
      <c r="S606" s="47">
        <f t="shared" si="47"/>
        <v>6.010000000000081E-4</v>
      </c>
      <c r="T606" s="52" t="str">
        <f t="shared" ca="1" si="48"/>
        <v/>
      </c>
    </row>
    <row r="607" spans="2:20" ht="30" customHeight="1" x14ac:dyDescent="0.25">
      <c r="B607" s="52" t="str">
        <f t="shared" ca="1" si="44"/>
        <v/>
      </c>
      <c r="C607" s="88"/>
      <c r="D607" s="88" t="str">
        <f>IF(C607="","",VLOOKUP(C607,CAD_FUNC!$C$6:$E$106,2,FALSE))</f>
        <v/>
      </c>
      <c r="E607" s="88" t="str">
        <f>IF(C607="","",VLOOKUP(C607,CAD_FUNC!$C$6:$E$106,3,FALSE))</f>
        <v/>
      </c>
      <c r="F607" s="88"/>
      <c r="G607" s="88" t="str">
        <f>IF(F607="","",VLOOKUP(F607,PCMSO!$C$6:$F$607,4,FALSE))</f>
        <v/>
      </c>
      <c r="H607" s="87"/>
      <c r="I607" s="87"/>
      <c r="J607" s="87"/>
      <c r="K607" s="57" t="str">
        <f t="shared" si="45"/>
        <v/>
      </c>
      <c r="L607" s="58" t="str">
        <f t="shared" ca="1" si="46"/>
        <v/>
      </c>
      <c r="M607" s="47" t="str">
        <f>IF(H607="","",VLOOKUP(MONTH(H607),'C-A'!$K$6:$L$17,2,FALSE))</f>
        <v/>
      </c>
      <c r="S607" s="47">
        <f t="shared" si="47"/>
        <v>6.0200000000000813E-4</v>
      </c>
      <c r="T607" s="52" t="str">
        <f t="shared" ca="1" si="48"/>
        <v/>
      </c>
    </row>
    <row r="608" spans="2:20" ht="30" customHeight="1" x14ac:dyDescent="0.25">
      <c r="B608" s="52" t="str">
        <f t="shared" ca="1" si="44"/>
        <v/>
      </c>
      <c r="C608" s="88"/>
      <c r="D608" s="88" t="str">
        <f>IF(C608="","",VLOOKUP(C608,CAD_FUNC!$C$6:$E$106,2,FALSE))</f>
        <v/>
      </c>
      <c r="E608" s="88" t="str">
        <f>IF(C608="","",VLOOKUP(C608,CAD_FUNC!$C$6:$E$106,3,FALSE))</f>
        <v/>
      </c>
      <c r="F608" s="88"/>
      <c r="G608" s="88" t="str">
        <f>IF(F608="","",VLOOKUP(F608,PCMSO!$C$6:$F$607,4,FALSE))</f>
        <v/>
      </c>
      <c r="H608" s="87"/>
      <c r="I608" s="87"/>
      <c r="J608" s="87"/>
      <c r="K608" s="57" t="str">
        <f t="shared" si="45"/>
        <v/>
      </c>
      <c r="L608" s="58" t="str">
        <f t="shared" ca="1" si="46"/>
        <v/>
      </c>
      <c r="M608" s="47" t="str">
        <f>IF(H608="","",VLOOKUP(MONTH(H608),'C-A'!$K$6:$L$17,2,FALSE))</f>
        <v/>
      </c>
      <c r="S608" s="47">
        <f t="shared" si="47"/>
        <v>6.0300000000000815E-4</v>
      </c>
      <c r="T608" s="52" t="str">
        <f t="shared" ca="1" si="48"/>
        <v/>
      </c>
    </row>
    <row r="609" spans="2:20" ht="30" customHeight="1" x14ac:dyDescent="0.25">
      <c r="B609" s="52" t="str">
        <f t="shared" ca="1" si="44"/>
        <v/>
      </c>
      <c r="C609" s="88"/>
      <c r="D609" s="88" t="str">
        <f>IF(C609="","",VLOOKUP(C609,CAD_FUNC!$C$6:$E$106,2,FALSE))</f>
        <v/>
      </c>
      <c r="E609" s="88" t="str">
        <f>IF(C609="","",VLOOKUP(C609,CAD_FUNC!$C$6:$E$106,3,FALSE))</f>
        <v/>
      </c>
      <c r="F609" s="88"/>
      <c r="G609" s="88" t="str">
        <f>IF(F609="","",VLOOKUP(F609,PCMSO!$C$6:$F$607,4,FALSE))</f>
        <v/>
      </c>
      <c r="H609" s="87"/>
      <c r="I609" s="87"/>
      <c r="J609" s="87"/>
      <c r="K609" s="57" t="str">
        <f t="shared" si="45"/>
        <v/>
      </c>
      <c r="L609" s="58" t="str">
        <f t="shared" ca="1" si="46"/>
        <v/>
      </c>
      <c r="M609" s="47" t="str">
        <f>IF(H609="","",VLOOKUP(MONTH(H609),'C-A'!$K$6:$L$17,2,FALSE))</f>
        <v/>
      </c>
      <c r="S609" s="47">
        <f t="shared" si="47"/>
        <v>6.0400000000000818E-4</v>
      </c>
      <c r="T609" s="52" t="str">
        <f t="shared" ca="1" si="48"/>
        <v/>
      </c>
    </row>
    <row r="610" spans="2:20" ht="30" customHeight="1" x14ac:dyDescent="0.25">
      <c r="B610" s="52" t="str">
        <f t="shared" ca="1" si="44"/>
        <v/>
      </c>
      <c r="C610" s="88"/>
      <c r="D610" s="88" t="str">
        <f>IF(C610="","",VLOOKUP(C610,CAD_FUNC!$C$6:$E$106,2,FALSE))</f>
        <v/>
      </c>
      <c r="E610" s="88" t="str">
        <f>IF(C610="","",VLOOKUP(C610,CAD_FUNC!$C$6:$E$106,3,FALSE))</f>
        <v/>
      </c>
      <c r="F610" s="88"/>
      <c r="G610" s="88" t="str">
        <f>IF(F610="","",VLOOKUP(F610,PCMSO!$C$6:$F$607,4,FALSE))</f>
        <v/>
      </c>
      <c r="H610" s="87"/>
      <c r="I610" s="87"/>
      <c r="J610" s="87"/>
      <c r="K610" s="57" t="str">
        <f t="shared" si="45"/>
        <v/>
      </c>
      <c r="L610" s="58" t="str">
        <f t="shared" ca="1" si="46"/>
        <v/>
      </c>
      <c r="M610" s="47" t="str">
        <f>IF(H610="","",VLOOKUP(MONTH(H610),'C-A'!$K$6:$L$17,2,FALSE))</f>
        <v/>
      </c>
      <c r="S610" s="47">
        <f t="shared" si="47"/>
        <v>6.050000000000082E-4</v>
      </c>
      <c r="T610" s="52" t="str">
        <f t="shared" ca="1" si="48"/>
        <v/>
      </c>
    </row>
    <row r="611" spans="2:20" ht="30" customHeight="1" x14ac:dyDescent="0.25">
      <c r="B611" s="52" t="str">
        <f t="shared" ca="1" si="44"/>
        <v/>
      </c>
      <c r="C611" s="88"/>
      <c r="D611" s="88" t="str">
        <f>IF(C611="","",VLOOKUP(C611,CAD_FUNC!$C$6:$E$106,2,FALSE))</f>
        <v/>
      </c>
      <c r="E611" s="88" t="str">
        <f>IF(C611="","",VLOOKUP(C611,CAD_FUNC!$C$6:$E$106,3,FALSE))</f>
        <v/>
      </c>
      <c r="F611" s="88"/>
      <c r="G611" s="88" t="str">
        <f>IF(F611="","",VLOOKUP(F611,PCMSO!$C$6:$F$607,4,FALSE))</f>
        <v/>
      </c>
      <c r="H611" s="87"/>
      <c r="I611" s="87"/>
      <c r="J611" s="87"/>
      <c r="K611" s="57" t="str">
        <f t="shared" si="45"/>
        <v/>
      </c>
      <c r="L611" s="58" t="str">
        <f t="shared" ca="1" si="46"/>
        <v/>
      </c>
      <c r="M611" s="47" t="str">
        <f>IF(H611="","",VLOOKUP(MONTH(H611),'C-A'!$K$6:$L$17,2,FALSE))</f>
        <v/>
      </c>
      <c r="S611" s="47">
        <f t="shared" si="47"/>
        <v>6.0600000000000822E-4</v>
      </c>
      <c r="T611" s="52" t="str">
        <f t="shared" ca="1" si="48"/>
        <v/>
      </c>
    </row>
    <row r="612" spans="2:20" ht="30" customHeight="1" x14ac:dyDescent="0.25">
      <c r="B612" s="52" t="str">
        <f t="shared" ca="1" si="44"/>
        <v/>
      </c>
      <c r="C612" s="88"/>
      <c r="D612" s="88" t="str">
        <f>IF(C612="","",VLOOKUP(C612,CAD_FUNC!$C$6:$E$106,2,FALSE))</f>
        <v/>
      </c>
      <c r="E612" s="88" t="str">
        <f>IF(C612="","",VLOOKUP(C612,CAD_FUNC!$C$6:$E$106,3,FALSE))</f>
        <v/>
      </c>
      <c r="F612" s="88"/>
      <c r="G612" s="88" t="str">
        <f>IF(F612="","",VLOOKUP(F612,PCMSO!$C$6:$F$607,4,FALSE))</f>
        <v/>
      </c>
      <c r="H612" s="87"/>
      <c r="I612" s="87"/>
      <c r="J612" s="87"/>
      <c r="K612" s="57" t="str">
        <f t="shared" si="45"/>
        <v/>
      </c>
      <c r="L612" s="58" t="str">
        <f t="shared" ca="1" si="46"/>
        <v/>
      </c>
      <c r="M612" s="47" t="str">
        <f>IF(H612="","",VLOOKUP(MONTH(H612),'C-A'!$K$6:$L$17,2,FALSE))</f>
        <v/>
      </c>
      <c r="S612" s="47">
        <f t="shared" si="47"/>
        <v>6.0700000000000825E-4</v>
      </c>
      <c r="T612" s="52" t="str">
        <f t="shared" ca="1" si="48"/>
        <v/>
      </c>
    </row>
    <row r="613" spans="2:20" ht="30" customHeight="1" x14ac:dyDescent="0.25">
      <c r="B613" s="52" t="str">
        <f t="shared" ca="1" si="44"/>
        <v/>
      </c>
      <c r="C613" s="88"/>
      <c r="D613" s="88" t="str">
        <f>IF(C613="","",VLOOKUP(C613,CAD_FUNC!$C$6:$E$106,2,FALSE))</f>
        <v/>
      </c>
      <c r="E613" s="88" t="str">
        <f>IF(C613="","",VLOOKUP(C613,CAD_FUNC!$C$6:$E$106,3,FALSE))</f>
        <v/>
      </c>
      <c r="F613" s="88"/>
      <c r="G613" s="88" t="str">
        <f>IF(F613="","",VLOOKUP(F613,PCMSO!$C$6:$F$607,4,FALSE))</f>
        <v/>
      </c>
      <c r="H613" s="87"/>
      <c r="I613" s="87"/>
      <c r="J613" s="87"/>
      <c r="K613" s="57" t="str">
        <f t="shared" si="45"/>
        <v/>
      </c>
      <c r="L613" s="58" t="str">
        <f t="shared" ca="1" si="46"/>
        <v/>
      </c>
      <c r="M613" s="47" t="str">
        <f>IF(H613="","",VLOOKUP(MONTH(H613),'C-A'!$K$6:$L$17,2,FALSE))</f>
        <v/>
      </c>
      <c r="S613" s="47">
        <f t="shared" si="47"/>
        <v>6.0800000000000827E-4</v>
      </c>
      <c r="T613" s="52" t="str">
        <f t="shared" ca="1" si="48"/>
        <v/>
      </c>
    </row>
    <row r="614" spans="2:20" ht="30" customHeight="1" x14ac:dyDescent="0.25">
      <c r="B614" s="52" t="str">
        <f t="shared" ca="1" si="44"/>
        <v/>
      </c>
      <c r="C614" s="88"/>
      <c r="D614" s="88" t="str">
        <f>IF(C614="","",VLOOKUP(C614,CAD_FUNC!$C$6:$E$106,2,FALSE))</f>
        <v/>
      </c>
      <c r="E614" s="88" t="str">
        <f>IF(C614="","",VLOOKUP(C614,CAD_FUNC!$C$6:$E$106,3,FALSE))</f>
        <v/>
      </c>
      <c r="F614" s="88"/>
      <c r="G614" s="88" t="str">
        <f>IF(F614="","",VLOOKUP(F614,PCMSO!$C$6:$F$607,4,FALSE))</f>
        <v/>
      </c>
      <c r="H614" s="87"/>
      <c r="I614" s="87"/>
      <c r="J614" s="87"/>
      <c r="K614" s="57" t="str">
        <f t="shared" si="45"/>
        <v/>
      </c>
      <c r="L614" s="58" t="str">
        <f t="shared" ca="1" si="46"/>
        <v/>
      </c>
      <c r="M614" s="47" t="str">
        <f>IF(H614="","",VLOOKUP(MONTH(H614),'C-A'!$K$6:$L$17,2,FALSE))</f>
        <v/>
      </c>
      <c r="S614" s="47">
        <f t="shared" si="47"/>
        <v>6.090000000000083E-4</v>
      </c>
      <c r="T614" s="52" t="str">
        <f t="shared" ca="1" si="48"/>
        <v/>
      </c>
    </row>
    <row r="615" spans="2:20" ht="30" customHeight="1" x14ac:dyDescent="0.25">
      <c r="B615" s="52" t="str">
        <f t="shared" ca="1" si="44"/>
        <v/>
      </c>
      <c r="C615" s="88"/>
      <c r="D615" s="88" t="str">
        <f>IF(C615="","",VLOOKUP(C615,CAD_FUNC!$C$6:$E$106,2,FALSE))</f>
        <v/>
      </c>
      <c r="E615" s="88" t="str">
        <f>IF(C615="","",VLOOKUP(C615,CAD_FUNC!$C$6:$E$106,3,FALSE))</f>
        <v/>
      </c>
      <c r="F615" s="88"/>
      <c r="G615" s="88" t="str">
        <f>IF(F615="","",VLOOKUP(F615,PCMSO!$C$6:$F$607,4,FALSE))</f>
        <v/>
      </c>
      <c r="H615" s="87"/>
      <c r="I615" s="87"/>
      <c r="J615" s="87"/>
      <c r="K615" s="57" t="str">
        <f t="shared" si="45"/>
        <v/>
      </c>
      <c r="L615" s="58" t="str">
        <f t="shared" ca="1" si="46"/>
        <v/>
      </c>
      <c r="M615" s="47" t="str">
        <f>IF(H615="","",VLOOKUP(MONTH(H615),'C-A'!$K$6:$L$17,2,FALSE))</f>
        <v/>
      </c>
      <c r="S615" s="47">
        <f t="shared" si="47"/>
        <v>6.1000000000000832E-4</v>
      </c>
      <c r="T615" s="52" t="str">
        <f t="shared" ca="1" si="48"/>
        <v/>
      </c>
    </row>
    <row r="616" spans="2:20" ht="30" customHeight="1" x14ac:dyDescent="0.25">
      <c r="B616" s="52" t="str">
        <f t="shared" ca="1" si="44"/>
        <v/>
      </c>
      <c r="C616" s="88"/>
      <c r="D616" s="88" t="str">
        <f>IF(C616="","",VLOOKUP(C616,CAD_FUNC!$C$6:$E$106,2,FALSE))</f>
        <v/>
      </c>
      <c r="E616" s="88" t="str">
        <f>IF(C616="","",VLOOKUP(C616,CAD_FUNC!$C$6:$E$106,3,FALSE))</f>
        <v/>
      </c>
      <c r="F616" s="88"/>
      <c r="G616" s="88" t="str">
        <f>IF(F616="","",VLOOKUP(F616,PCMSO!$C$6:$F$607,4,FALSE))</f>
        <v/>
      </c>
      <c r="H616" s="87"/>
      <c r="I616" s="87"/>
      <c r="J616" s="87"/>
      <c r="K616" s="57" t="str">
        <f t="shared" si="45"/>
        <v/>
      </c>
      <c r="L616" s="58" t="str">
        <f t="shared" ca="1" si="46"/>
        <v/>
      </c>
      <c r="M616" s="47" t="str">
        <f>IF(H616="","",VLOOKUP(MONTH(H616),'C-A'!$K$6:$L$17,2,FALSE))</f>
        <v/>
      </c>
      <c r="S616" s="47">
        <f t="shared" si="47"/>
        <v>6.1100000000000835E-4</v>
      </c>
      <c r="T616" s="52" t="str">
        <f t="shared" ca="1" si="48"/>
        <v/>
      </c>
    </row>
    <row r="617" spans="2:20" ht="30" customHeight="1" x14ac:dyDescent="0.25">
      <c r="B617" s="52" t="str">
        <f t="shared" ca="1" si="44"/>
        <v/>
      </c>
      <c r="C617" s="88"/>
      <c r="D617" s="88" t="str">
        <f>IF(C617="","",VLOOKUP(C617,CAD_FUNC!$C$6:$E$106,2,FALSE))</f>
        <v/>
      </c>
      <c r="E617" s="88" t="str">
        <f>IF(C617="","",VLOOKUP(C617,CAD_FUNC!$C$6:$E$106,3,FALSE))</f>
        <v/>
      </c>
      <c r="F617" s="88"/>
      <c r="G617" s="88" t="str">
        <f>IF(F617="","",VLOOKUP(F617,PCMSO!$C$6:$F$607,4,FALSE))</f>
        <v/>
      </c>
      <c r="H617" s="87"/>
      <c r="I617" s="87"/>
      <c r="J617" s="87"/>
      <c r="K617" s="57" t="str">
        <f t="shared" si="45"/>
        <v/>
      </c>
      <c r="L617" s="58" t="str">
        <f t="shared" ca="1" si="46"/>
        <v/>
      </c>
      <c r="M617" s="47" t="str">
        <f>IF(H617="","",VLOOKUP(MONTH(H617),'C-A'!$K$6:$L$17,2,FALSE))</f>
        <v/>
      </c>
      <c r="S617" s="47">
        <f t="shared" si="47"/>
        <v>6.1200000000000837E-4</v>
      </c>
      <c r="T617" s="52" t="str">
        <f t="shared" ca="1" si="48"/>
        <v/>
      </c>
    </row>
    <row r="618" spans="2:20" ht="30" customHeight="1" x14ac:dyDescent="0.25">
      <c r="B618" s="52" t="str">
        <f t="shared" ca="1" si="44"/>
        <v/>
      </c>
      <c r="C618" s="88"/>
      <c r="D618" s="88" t="str">
        <f>IF(C618="","",VLOOKUP(C618,CAD_FUNC!$C$6:$E$106,2,FALSE))</f>
        <v/>
      </c>
      <c r="E618" s="88" t="str">
        <f>IF(C618="","",VLOOKUP(C618,CAD_FUNC!$C$6:$E$106,3,FALSE))</f>
        <v/>
      </c>
      <c r="F618" s="88"/>
      <c r="G618" s="88" t="str">
        <f>IF(F618="","",VLOOKUP(F618,PCMSO!$C$6:$F$607,4,FALSE))</f>
        <v/>
      </c>
      <c r="H618" s="87"/>
      <c r="I618" s="87"/>
      <c r="J618" s="87"/>
      <c r="K618" s="57" t="str">
        <f t="shared" si="45"/>
        <v/>
      </c>
      <c r="L618" s="58" t="str">
        <f t="shared" ca="1" si="46"/>
        <v/>
      </c>
      <c r="M618" s="47" t="str">
        <f>IF(H618="","",VLOOKUP(MONTH(H618),'C-A'!$K$6:$L$17,2,FALSE))</f>
        <v/>
      </c>
      <c r="S618" s="47">
        <f t="shared" si="47"/>
        <v>6.1300000000000839E-4</v>
      </c>
      <c r="T618" s="52" t="str">
        <f t="shared" ca="1" si="48"/>
        <v/>
      </c>
    </row>
    <row r="619" spans="2:20" ht="30" customHeight="1" x14ac:dyDescent="0.25">
      <c r="B619" s="52" t="str">
        <f t="shared" ca="1" si="44"/>
        <v/>
      </c>
      <c r="C619" s="88"/>
      <c r="D619" s="88" t="str">
        <f>IF(C619="","",VLOOKUP(C619,CAD_FUNC!$C$6:$E$106,2,FALSE))</f>
        <v/>
      </c>
      <c r="E619" s="88" t="str">
        <f>IF(C619="","",VLOOKUP(C619,CAD_FUNC!$C$6:$E$106,3,FALSE))</f>
        <v/>
      </c>
      <c r="F619" s="88"/>
      <c r="G619" s="88" t="str">
        <f>IF(F619="","",VLOOKUP(F619,PCMSO!$C$6:$F$607,4,FALSE))</f>
        <v/>
      </c>
      <c r="H619" s="87"/>
      <c r="I619" s="87"/>
      <c r="J619" s="87"/>
      <c r="K619" s="57" t="str">
        <f t="shared" si="45"/>
        <v/>
      </c>
      <c r="L619" s="58" t="str">
        <f t="shared" ca="1" si="46"/>
        <v/>
      </c>
      <c r="M619" s="47" t="str">
        <f>IF(H619="","",VLOOKUP(MONTH(H619),'C-A'!$K$6:$L$17,2,FALSE))</f>
        <v/>
      </c>
      <c r="S619" s="47">
        <f t="shared" si="47"/>
        <v>6.1400000000000842E-4</v>
      </c>
      <c r="T619" s="52" t="str">
        <f t="shared" ca="1" si="48"/>
        <v/>
      </c>
    </row>
    <row r="620" spans="2:20" ht="30" customHeight="1" x14ac:dyDescent="0.25">
      <c r="B620" s="52" t="str">
        <f t="shared" ca="1" si="44"/>
        <v/>
      </c>
      <c r="C620" s="88"/>
      <c r="D620" s="88" t="str">
        <f>IF(C620="","",VLOOKUP(C620,CAD_FUNC!$C$6:$E$106,2,FALSE))</f>
        <v/>
      </c>
      <c r="E620" s="88" t="str">
        <f>IF(C620="","",VLOOKUP(C620,CAD_FUNC!$C$6:$E$106,3,FALSE))</f>
        <v/>
      </c>
      <c r="F620" s="88"/>
      <c r="G620" s="88" t="str">
        <f>IF(F620="","",VLOOKUP(F620,PCMSO!$C$6:$F$607,4,FALSE))</f>
        <v/>
      </c>
      <c r="H620" s="87"/>
      <c r="I620" s="87"/>
      <c r="J620" s="87"/>
      <c r="K620" s="57" t="str">
        <f t="shared" si="45"/>
        <v/>
      </c>
      <c r="L620" s="58" t="str">
        <f t="shared" ca="1" si="46"/>
        <v/>
      </c>
      <c r="M620" s="47" t="str">
        <f>IF(H620="","",VLOOKUP(MONTH(H620),'C-A'!$K$6:$L$17,2,FALSE))</f>
        <v/>
      </c>
      <c r="S620" s="47">
        <f t="shared" si="47"/>
        <v>6.1500000000000844E-4</v>
      </c>
      <c r="T620" s="52" t="str">
        <f t="shared" ca="1" si="48"/>
        <v/>
      </c>
    </row>
    <row r="621" spans="2:20" ht="30" customHeight="1" x14ac:dyDescent="0.25">
      <c r="B621" s="52" t="str">
        <f t="shared" ca="1" si="44"/>
        <v/>
      </c>
      <c r="C621" s="88"/>
      <c r="D621" s="88" t="str">
        <f>IF(C621="","",VLOOKUP(C621,CAD_FUNC!$C$6:$E$106,2,FALSE))</f>
        <v/>
      </c>
      <c r="E621" s="88" t="str">
        <f>IF(C621="","",VLOOKUP(C621,CAD_FUNC!$C$6:$E$106,3,FALSE))</f>
        <v/>
      </c>
      <c r="F621" s="88"/>
      <c r="G621" s="88" t="str">
        <f>IF(F621="","",VLOOKUP(F621,PCMSO!$C$6:$F$607,4,FALSE))</f>
        <v/>
      </c>
      <c r="H621" s="87"/>
      <c r="I621" s="87"/>
      <c r="J621" s="87"/>
      <c r="K621" s="57" t="str">
        <f t="shared" si="45"/>
        <v/>
      </c>
      <c r="L621" s="58" t="str">
        <f t="shared" ca="1" si="46"/>
        <v/>
      </c>
      <c r="M621" s="47" t="str">
        <f>IF(H621="","",VLOOKUP(MONTH(H621),'C-A'!$K$6:$L$17,2,FALSE))</f>
        <v/>
      </c>
      <c r="S621" s="47">
        <f t="shared" si="47"/>
        <v>6.1600000000000847E-4</v>
      </c>
      <c r="T621" s="52" t="str">
        <f t="shared" ca="1" si="48"/>
        <v/>
      </c>
    </row>
    <row r="622" spans="2:20" ht="30" customHeight="1" x14ac:dyDescent="0.25">
      <c r="B622" s="52" t="str">
        <f t="shared" ca="1" si="44"/>
        <v/>
      </c>
      <c r="C622" s="88"/>
      <c r="D622" s="88" t="str">
        <f>IF(C622="","",VLOOKUP(C622,CAD_FUNC!$C$6:$E$106,2,FALSE))</f>
        <v/>
      </c>
      <c r="E622" s="88" t="str">
        <f>IF(C622="","",VLOOKUP(C622,CAD_FUNC!$C$6:$E$106,3,FALSE))</f>
        <v/>
      </c>
      <c r="F622" s="88"/>
      <c r="G622" s="88" t="str">
        <f>IF(F622="","",VLOOKUP(F622,PCMSO!$C$6:$F$607,4,FALSE))</f>
        <v/>
      </c>
      <c r="H622" s="87"/>
      <c r="I622" s="87"/>
      <c r="J622" s="87"/>
      <c r="K622" s="57" t="str">
        <f t="shared" si="45"/>
        <v/>
      </c>
      <c r="L622" s="58" t="str">
        <f t="shared" ca="1" si="46"/>
        <v/>
      </c>
      <c r="M622" s="47" t="str">
        <f>IF(H622="","",VLOOKUP(MONTH(H622),'C-A'!$K$6:$L$17,2,FALSE))</f>
        <v/>
      </c>
      <c r="S622" s="47">
        <f t="shared" si="47"/>
        <v>6.1700000000000849E-4</v>
      </c>
      <c r="T622" s="52" t="str">
        <f t="shared" ca="1" si="48"/>
        <v/>
      </c>
    </row>
    <row r="623" spans="2:20" ht="30" customHeight="1" x14ac:dyDescent="0.25">
      <c r="B623" s="52" t="str">
        <f t="shared" ref="B623:B686" ca="1" si="49">IF(T623="","",SUM(S623:T623))</f>
        <v/>
      </c>
      <c r="C623" s="88"/>
      <c r="D623" s="88" t="str">
        <f>IF(C623="","",VLOOKUP(C623,CAD_FUNC!$C$6:$E$106,2,FALSE))</f>
        <v/>
      </c>
      <c r="E623" s="88" t="str">
        <f>IF(C623="","",VLOOKUP(C623,CAD_FUNC!$C$6:$E$106,3,FALSE))</f>
        <v/>
      </c>
      <c r="F623" s="88"/>
      <c r="G623" s="88" t="str">
        <f>IF(F623="","",VLOOKUP(F623,PCMSO!$C$6:$F$607,4,FALSE))</f>
        <v/>
      </c>
      <c r="H623" s="87"/>
      <c r="I623" s="87"/>
      <c r="J623" s="87"/>
      <c r="K623" s="57" t="str">
        <f t="shared" si="45"/>
        <v/>
      </c>
      <c r="L623" s="58" t="str">
        <f t="shared" ca="1" si="46"/>
        <v/>
      </c>
      <c r="M623" s="47" t="str">
        <f>IF(H623="","",VLOOKUP(MONTH(H623),'C-A'!$K$6:$L$17,2,FALSE))</f>
        <v/>
      </c>
      <c r="S623" s="47">
        <f t="shared" si="47"/>
        <v>6.1800000000000852E-4</v>
      </c>
      <c r="T623" s="52" t="str">
        <f t="shared" ca="1" si="48"/>
        <v/>
      </c>
    </row>
    <row r="624" spans="2:20" ht="30" customHeight="1" x14ac:dyDescent="0.25">
      <c r="B624" s="52" t="str">
        <f t="shared" ca="1" si="49"/>
        <v/>
      </c>
      <c r="C624" s="88"/>
      <c r="D624" s="88" t="str">
        <f>IF(C624="","",VLOOKUP(C624,CAD_FUNC!$C$6:$E$106,2,FALSE))</f>
        <v/>
      </c>
      <c r="E624" s="88" t="str">
        <f>IF(C624="","",VLOOKUP(C624,CAD_FUNC!$C$6:$E$106,3,FALSE))</f>
        <v/>
      </c>
      <c r="F624" s="88"/>
      <c r="G624" s="88" t="str">
        <f>IF(F624="","",VLOOKUP(F624,PCMSO!$C$6:$F$607,4,FALSE))</f>
        <v/>
      </c>
      <c r="H624" s="87"/>
      <c r="I624" s="87"/>
      <c r="J624" s="87"/>
      <c r="K624" s="57" t="str">
        <f t="shared" si="45"/>
        <v/>
      </c>
      <c r="L624" s="58" t="str">
        <f t="shared" ca="1" si="46"/>
        <v/>
      </c>
      <c r="M624" s="47" t="str">
        <f>IF(H624="","",VLOOKUP(MONTH(H624),'C-A'!$K$6:$L$17,2,FALSE))</f>
        <v/>
      </c>
      <c r="S624" s="47">
        <f t="shared" si="47"/>
        <v>6.1900000000000854E-4</v>
      </c>
      <c r="T624" s="52" t="str">
        <f t="shared" ca="1" si="48"/>
        <v/>
      </c>
    </row>
    <row r="625" spans="2:20" ht="30" customHeight="1" x14ac:dyDescent="0.25">
      <c r="B625" s="52" t="str">
        <f t="shared" ca="1" si="49"/>
        <v/>
      </c>
      <c r="C625" s="88"/>
      <c r="D625" s="88" t="str">
        <f>IF(C625="","",VLOOKUP(C625,CAD_FUNC!$C$6:$E$106,2,FALSE))</f>
        <v/>
      </c>
      <c r="E625" s="88" t="str">
        <f>IF(C625="","",VLOOKUP(C625,CAD_FUNC!$C$6:$E$106,3,FALSE))</f>
        <v/>
      </c>
      <c r="F625" s="88"/>
      <c r="G625" s="88" t="str">
        <f>IF(F625="","",VLOOKUP(F625,PCMSO!$C$6:$F$607,4,FALSE))</f>
        <v/>
      </c>
      <c r="H625" s="87"/>
      <c r="I625" s="87"/>
      <c r="J625" s="87"/>
      <c r="K625" s="57" t="str">
        <f t="shared" si="45"/>
        <v/>
      </c>
      <c r="L625" s="58" t="str">
        <f t="shared" ca="1" si="46"/>
        <v/>
      </c>
      <c r="M625" s="47" t="str">
        <f>IF(H625="","",VLOOKUP(MONTH(H625),'C-A'!$K$6:$L$17,2,FALSE))</f>
        <v/>
      </c>
      <c r="S625" s="47">
        <f t="shared" si="47"/>
        <v>6.2000000000000857E-4</v>
      </c>
      <c r="T625" s="52" t="str">
        <f t="shared" ca="1" si="48"/>
        <v/>
      </c>
    </row>
    <row r="626" spans="2:20" ht="30" customHeight="1" x14ac:dyDescent="0.25">
      <c r="B626" s="52" t="str">
        <f t="shared" ca="1" si="49"/>
        <v/>
      </c>
      <c r="C626" s="88"/>
      <c r="D626" s="88" t="str">
        <f>IF(C626="","",VLOOKUP(C626,CAD_FUNC!$C$6:$E$106,2,FALSE))</f>
        <v/>
      </c>
      <c r="E626" s="88" t="str">
        <f>IF(C626="","",VLOOKUP(C626,CAD_FUNC!$C$6:$E$106,3,FALSE))</f>
        <v/>
      </c>
      <c r="F626" s="88"/>
      <c r="G626" s="88" t="str">
        <f>IF(F626="","",VLOOKUP(F626,PCMSO!$C$6:$F$607,4,FALSE))</f>
        <v/>
      </c>
      <c r="H626" s="87"/>
      <c r="I626" s="87"/>
      <c r="J626" s="87"/>
      <c r="K626" s="57" t="str">
        <f t="shared" si="45"/>
        <v/>
      </c>
      <c r="L626" s="58" t="str">
        <f t="shared" ca="1" si="46"/>
        <v/>
      </c>
      <c r="M626" s="47" t="str">
        <f>IF(H626="","",VLOOKUP(MONTH(H626),'C-A'!$K$6:$L$17,2,FALSE))</f>
        <v/>
      </c>
      <c r="S626" s="47">
        <f t="shared" si="47"/>
        <v>6.2100000000000859E-4</v>
      </c>
      <c r="T626" s="52" t="str">
        <f t="shared" ca="1" si="48"/>
        <v/>
      </c>
    </row>
    <row r="627" spans="2:20" ht="30" customHeight="1" x14ac:dyDescent="0.25">
      <c r="B627" s="52" t="str">
        <f t="shared" ca="1" si="49"/>
        <v/>
      </c>
      <c r="C627" s="88"/>
      <c r="D627" s="88" t="str">
        <f>IF(C627="","",VLOOKUP(C627,CAD_FUNC!$C$6:$E$106,2,FALSE))</f>
        <v/>
      </c>
      <c r="E627" s="88" t="str">
        <f>IF(C627="","",VLOOKUP(C627,CAD_FUNC!$C$6:$E$106,3,FALSE))</f>
        <v/>
      </c>
      <c r="F627" s="88"/>
      <c r="G627" s="88" t="str">
        <f>IF(F627="","",VLOOKUP(F627,PCMSO!$C$6:$F$607,4,FALSE))</f>
        <v/>
      </c>
      <c r="H627" s="87"/>
      <c r="I627" s="87"/>
      <c r="J627" s="87"/>
      <c r="K627" s="57" t="str">
        <f t="shared" si="45"/>
        <v/>
      </c>
      <c r="L627" s="58" t="str">
        <f t="shared" ca="1" si="46"/>
        <v/>
      </c>
      <c r="M627" s="47" t="str">
        <f>IF(H627="","",VLOOKUP(MONTH(H627),'C-A'!$K$6:$L$17,2,FALSE))</f>
        <v/>
      </c>
      <c r="S627" s="47">
        <f t="shared" si="47"/>
        <v>6.2200000000000861E-4</v>
      </c>
      <c r="T627" s="52" t="str">
        <f t="shared" ca="1" si="48"/>
        <v/>
      </c>
    </row>
    <row r="628" spans="2:20" ht="30" customHeight="1" x14ac:dyDescent="0.25">
      <c r="B628" s="52" t="str">
        <f t="shared" ca="1" si="49"/>
        <v/>
      </c>
      <c r="C628" s="88"/>
      <c r="D628" s="88" t="str">
        <f>IF(C628="","",VLOOKUP(C628,CAD_FUNC!$C$6:$E$106,2,FALSE))</f>
        <v/>
      </c>
      <c r="E628" s="88" t="str">
        <f>IF(C628="","",VLOOKUP(C628,CAD_FUNC!$C$6:$E$106,3,FALSE))</f>
        <v/>
      </c>
      <c r="F628" s="88"/>
      <c r="G628" s="88" t="str">
        <f>IF(F628="","",VLOOKUP(F628,PCMSO!$C$6:$F$607,4,FALSE))</f>
        <v/>
      </c>
      <c r="H628" s="87"/>
      <c r="I628" s="87"/>
      <c r="J628" s="87"/>
      <c r="K628" s="57" t="str">
        <f t="shared" si="45"/>
        <v/>
      </c>
      <c r="L628" s="58" t="str">
        <f t="shared" ca="1" si="46"/>
        <v/>
      </c>
      <c r="M628" s="47" t="str">
        <f>IF(H628="","",VLOOKUP(MONTH(H628),'C-A'!$K$6:$L$17,2,FALSE))</f>
        <v/>
      </c>
      <c r="S628" s="47">
        <f t="shared" si="47"/>
        <v>6.2300000000000864E-4</v>
      </c>
      <c r="T628" s="52" t="str">
        <f t="shared" ca="1" si="48"/>
        <v/>
      </c>
    </row>
    <row r="629" spans="2:20" ht="30" customHeight="1" x14ac:dyDescent="0.25">
      <c r="B629" s="52" t="str">
        <f t="shared" ca="1" si="49"/>
        <v/>
      </c>
      <c r="C629" s="88"/>
      <c r="D629" s="88" t="str">
        <f>IF(C629="","",VLOOKUP(C629,CAD_FUNC!$C$6:$E$106,2,FALSE))</f>
        <v/>
      </c>
      <c r="E629" s="88" t="str">
        <f>IF(C629="","",VLOOKUP(C629,CAD_FUNC!$C$6:$E$106,3,FALSE))</f>
        <v/>
      </c>
      <c r="F629" s="88"/>
      <c r="G629" s="88" t="str">
        <f>IF(F629="","",VLOOKUP(F629,PCMSO!$C$6:$F$607,4,FALSE))</f>
        <v/>
      </c>
      <c r="H629" s="87"/>
      <c r="I629" s="87"/>
      <c r="J629" s="87"/>
      <c r="K629" s="57" t="str">
        <f t="shared" si="45"/>
        <v/>
      </c>
      <c r="L629" s="58" t="str">
        <f t="shared" ca="1" si="46"/>
        <v/>
      </c>
      <c r="M629" s="47" t="str">
        <f>IF(H629="","",VLOOKUP(MONTH(H629),'C-A'!$K$6:$L$17,2,FALSE))</f>
        <v/>
      </c>
      <c r="S629" s="47">
        <f t="shared" si="47"/>
        <v>6.2400000000000866E-4</v>
      </c>
      <c r="T629" s="52" t="str">
        <f t="shared" ca="1" si="48"/>
        <v/>
      </c>
    </row>
    <row r="630" spans="2:20" ht="30" customHeight="1" x14ac:dyDescent="0.25">
      <c r="B630" s="52" t="str">
        <f t="shared" ca="1" si="49"/>
        <v/>
      </c>
      <c r="C630" s="88"/>
      <c r="D630" s="88" t="str">
        <f>IF(C630="","",VLOOKUP(C630,CAD_FUNC!$C$6:$E$106,2,FALSE))</f>
        <v/>
      </c>
      <c r="E630" s="88" t="str">
        <f>IF(C630="","",VLOOKUP(C630,CAD_FUNC!$C$6:$E$106,3,FALSE))</f>
        <v/>
      </c>
      <c r="F630" s="88"/>
      <c r="G630" s="88" t="str">
        <f>IF(F630="","",VLOOKUP(F630,PCMSO!$C$6:$F$607,4,FALSE))</f>
        <v/>
      </c>
      <c r="H630" s="87"/>
      <c r="I630" s="87"/>
      <c r="J630" s="87"/>
      <c r="K630" s="57" t="str">
        <f t="shared" si="45"/>
        <v/>
      </c>
      <c r="L630" s="58" t="str">
        <f t="shared" ca="1" si="46"/>
        <v/>
      </c>
      <c r="M630" s="47" t="str">
        <f>IF(H630="","",VLOOKUP(MONTH(H630),'C-A'!$K$6:$L$17,2,FALSE))</f>
        <v/>
      </c>
      <c r="S630" s="47">
        <f t="shared" si="47"/>
        <v>6.2500000000000869E-4</v>
      </c>
      <c r="T630" s="52" t="str">
        <f t="shared" ca="1" si="48"/>
        <v/>
      </c>
    </row>
    <row r="631" spans="2:20" ht="30" customHeight="1" x14ac:dyDescent="0.25">
      <c r="B631" s="52" t="str">
        <f t="shared" ca="1" si="49"/>
        <v/>
      </c>
      <c r="C631" s="88"/>
      <c r="D631" s="88" t="str">
        <f>IF(C631="","",VLOOKUP(C631,CAD_FUNC!$C$6:$E$106,2,FALSE))</f>
        <v/>
      </c>
      <c r="E631" s="88" t="str">
        <f>IF(C631="","",VLOOKUP(C631,CAD_FUNC!$C$6:$E$106,3,FALSE))</f>
        <v/>
      </c>
      <c r="F631" s="88"/>
      <c r="G631" s="88" t="str">
        <f>IF(F631="","",VLOOKUP(F631,PCMSO!$C$6:$F$607,4,FALSE))</f>
        <v/>
      </c>
      <c r="H631" s="87"/>
      <c r="I631" s="87"/>
      <c r="J631" s="87"/>
      <c r="K631" s="57" t="str">
        <f t="shared" si="45"/>
        <v/>
      </c>
      <c r="L631" s="58" t="str">
        <f t="shared" ca="1" si="46"/>
        <v/>
      </c>
      <c r="M631" s="47" t="str">
        <f>IF(H631="","",VLOOKUP(MONTH(H631),'C-A'!$K$6:$L$17,2,FALSE))</f>
        <v/>
      </c>
      <c r="S631" s="47">
        <f t="shared" si="47"/>
        <v>6.2600000000000871E-4</v>
      </c>
      <c r="T631" s="52" t="str">
        <f t="shared" ca="1" si="48"/>
        <v/>
      </c>
    </row>
    <row r="632" spans="2:20" ht="30" customHeight="1" x14ac:dyDescent="0.25">
      <c r="B632" s="52" t="str">
        <f t="shared" ca="1" si="49"/>
        <v/>
      </c>
      <c r="C632" s="88"/>
      <c r="D632" s="88" t="str">
        <f>IF(C632="","",VLOOKUP(C632,CAD_FUNC!$C$6:$E$106,2,FALSE))</f>
        <v/>
      </c>
      <c r="E632" s="88" t="str">
        <f>IF(C632="","",VLOOKUP(C632,CAD_FUNC!$C$6:$E$106,3,FALSE))</f>
        <v/>
      </c>
      <c r="F632" s="88"/>
      <c r="G632" s="88" t="str">
        <f>IF(F632="","",VLOOKUP(F632,PCMSO!$C$6:$F$607,4,FALSE))</f>
        <v/>
      </c>
      <c r="H632" s="87"/>
      <c r="I632" s="87"/>
      <c r="J632" s="87"/>
      <c r="K632" s="57" t="str">
        <f t="shared" si="45"/>
        <v/>
      </c>
      <c r="L632" s="58" t="str">
        <f t="shared" ca="1" si="46"/>
        <v/>
      </c>
      <c r="M632" s="47" t="str">
        <f>IF(H632="","",VLOOKUP(MONTH(H632),'C-A'!$K$6:$L$17,2,FALSE))</f>
        <v/>
      </c>
      <c r="S632" s="47">
        <f t="shared" si="47"/>
        <v>6.2700000000000874E-4</v>
      </c>
      <c r="T632" s="52" t="str">
        <f t="shared" ca="1" si="48"/>
        <v/>
      </c>
    </row>
    <row r="633" spans="2:20" ht="30" customHeight="1" x14ac:dyDescent="0.25">
      <c r="B633" s="52" t="str">
        <f t="shared" ca="1" si="49"/>
        <v/>
      </c>
      <c r="C633" s="88"/>
      <c r="D633" s="88" t="str">
        <f>IF(C633="","",VLOOKUP(C633,CAD_FUNC!$C$6:$E$106,2,FALSE))</f>
        <v/>
      </c>
      <c r="E633" s="88" t="str">
        <f>IF(C633="","",VLOOKUP(C633,CAD_FUNC!$C$6:$E$106,3,FALSE))</f>
        <v/>
      </c>
      <c r="F633" s="88"/>
      <c r="G633" s="88" t="str">
        <f>IF(F633="","",VLOOKUP(F633,PCMSO!$C$6:$F$607,4,FALSE))</f>
        <v/>
      </c>
      <c r="H633" s="87"/>
      <c r="I633" s="87"/>
      <c r="J633" s="87"/>
      <c r="K633" s="57" t="str">
        <f t="shared" si="45"/>
        <v/>
      </c>
      <c r="L633" s="58" t="str">
        <f t="shared" ca="1" si="46"/>
        <v/>
      </c>
      <c r="M633" s="47" t="str">
        <f>IF(H633="","",VLOOKUP(MONTH(H633),'C-A'!$K$6:$L$17,2,FALSE))</f>
        <v/>
      </c>
      <c r="S633" s="47">
        <f t="shared" si="47"/>
        <v>6.2800000000000876E-4</v>
      </c>
      <c r="T633" s="52" t="str">
        <f t="shared" ca="1" si="48"/>
        <v/>
      </c>
    </row>
    <row r="634" spans="2:20" ht="30" customHeight="1" x14ac:dyDescent="0.25">
      <c r="B634" s="52" t="str">
        <f t="shared" ca="1" si="49"/>
        <v/>
      </c>
      <c r="C634" s="88"/>
      <c r="D634" s="88" t="str">
        <f>IF(C634="","",VLOOKUP(C634,CAD_FUNC!$C$6:$E$106,2,FALSE))</f>
        <v/>
      </c>
      <c r="E634" s="88" t="str">
        <f>IF(C634="","",VLOOKUP(C634,CAD_FUNC!$C$6:$E$106,3,FALSE))</f>
        <v/>
      </c>
      <c r="F634" s="88"/>
      <c r="G634" s="88" t="str">
        <f>IF(F634="","",VLOOKUP(F634,PCMSO!$C$6:$F$607,4,FALSE))</f>
        <v/>
      </c>
      <c r="H634" s="87"/>
      <c r="I634" s="87"/>
      <c r="J634" s="87"/>
      <c r="K634" s="57" t="str">
        <f t="shared" si="45"/>
        <v/>
      </c>
      <c r="L634" s="58" t="str">
        <f t="shared" ca="1" si="46"/>
        <v/>
      </c>
      <c r="M634" s="47" t="str">
        <f>IF(H634="","",VLOOKUP(MONTH(H634),'C-A'!$K$6:$L$17,2,FALSE))</f>
        <v/>
      </c>
      <c r="S634" s="47">
        <f t="shared" si="47"/>
        <v>6.2900000000000878E-4</v>
      </c>
      <c r="T634" s="52" t="str">
        <f t="shared" ca="1" si="48"/>
        <v/>
      </c>
    </row>
    <row r="635" spans="2:20" ht="30" customHeight="1" x14ac:dyDescent="0.25">
      <c r="B635" s="52" t="str">
        <f t="shared" ca="1" si="49"/>
        <v/>
      </c>
      <c r="C635" s="88"/>
      <c r="D635" s="88" t="str">
        <f>IF(C635="","",VLOOKUP(C635,CAD_FUNC!$C$6:$E$106,2,FALSE))</f>
        <v/>
      </c>
      <c r="E635" s="88" t="str">
        <f>IF(C635="","",VLOOKUP(C635,CAD_FUNC!$C$6:$E$106,3,FALSE))</f>
        <v/>
      </c>
      <c r="F635" s="88"/>
      <c r="G635" s="88" t="str">
        <f>IF(F635="","",VLOOKUP(F635,PCMSO!$C$6:$F$607,4,FALSE))</f>
        <v/>
      </c>
      <c r="H635" s="87"/>
      <c r="I635" s="87"/>
      <c r="J635" s="87"/>
      <c r="K635" s="57" t="str">
        <f t="shared" si="45"/>
        <v/>
      </c>
      <c r="L635" s="58" t="str">
        <f t="shared" ca="1" si="46"/>
        <v/>
      </c>
      <c r="M635" s="47" t="str">
        <f>IF(H635="","",VLOOKUP(MONTH(H635),'C-A'!$K$6:$L$17,2,FALSE))</f>
        <v/>
      </c>
      <c r="S635" s="47">
        <f t="shared" si="47"/>
        <v>6.3000000000000881E-4</v>
      </c>
      <c r="T635" s="52" t="str">
        <f t="shared" ca="1" si="48"/>
        <v/>
      </c>
    </row>
    <row r="636" spans="2:20" ht="30" customHeight="1" x14ac:dyDescent="0.25">
      <c r="B636" s="52" t="str">
        <f t="shared" ca="1" si="49"/>
        <v/>
      </c>
      <c r="C636" s="88"/>
      <c r="D636" s="88" t="str">
        <f>IF(C636="","",VLOOKUP(C636,CAD_FUNC!$C$6:$E$106,2,FALSE))</f>
        <v/>
      </c>
      <c r="E636" s="88" t="str">
        <f>IF(C636="","",VLOOKUP(C636,CAD_FUNC!$C$6:$E$106,3,FALSE))</f>
        <v/>
      </c>
      <c r="F636" s="88"/>
      <c r="G636" s="88" t="str">
        <f>IF(F636="","",VLOOKUP(F636,PCMSO!$C$6:$F$607,4,FALSE))</f>
        <v/>
      </c>
      <c r="H636" s="87"/>
      <c r="I636" s="87"/>
      <c r="J636" s="87"/>
      <c r="K636" s="57" t="str">
        <f t="shared" si="45"/>
        <v/>
      </c>
      <c r="L636" s="58" t="str">
        <f t="shared" ca="1" si="46"/>
        <v/>
      </c>
      <c r="M636" s="47" t="str">
        <f>IF(H636="","",VLOOKUP(MONTH(H636),'C-A'!$K$6:$L$17,2,FALSE))</f>
        <v/>
      </c>
      <c r="S636" s="47">
        <f t="shared" si="47"/>
        <v>6.3100000000000883E-4</v>
      </c>
      <c r="T636" s="52" t="str">
        <f t="shared" ca="1" si="48"/>
        <v/>
      </c>
    </row>
    <row r="637" spans="2:20" ht="30" customHeight="1" x14ac:dyDescent="0.25">
      <c r="B637" s="52" t="str">
        <f t="shared" ca="1" si="49"/>
        <v/>
      </c>
      <c r="C637" s="88"/>
      <c r="D637" s="88" t="str">
        <f>IF(C637="","",VLOOKUP(C637,CAD_FUNC!$C$6:$E$106,2,FALSE))</f>
        <v/>
      </c>
      <c r="E637" s="88" t="str">
        <f>IF(C637="","",VLOOKUP(C637,CAD_FUNC!$C$6:$E$106,3,FALSE))</f>
        <v/>
      </c>
      <c r="F637" s="88"/>
      <c r="G637" s="88" t="str">
        <f>IF(F637="","",VLOOKUP(F637,PCMSO!$C$6:$F$607,4,FALSE))</f>
        <v/>
      </c>
      <c r="H637" s="87"/>
      <c r="I637" s="87"/>
      <c r="J637" s="87"/>
      <c r="K637" s="57" t="str">
        <f t="shared" si="45"/>
        <v/>
      </c>
      <c r="L637" s="58" t="str">
        <f t="shared" ca="1" si="46"/>
        <v/>
      </c>
      <c r="M637" s="47" t="str">
        <f>IF(H637="","",VLOOKUP(MONTH(H637),'C-A'!$K$6:$L$17,2,FALSE))</f>
        <v/>
      </c>
      <c r="S637" s="47">
        <f t="shared" si="47"/>
        <v>6.3200000000000886E-4</v>
      </c>
      <c r="T637" s="52" t="str">
        <f t="shared" ca="1" si="48"/>
        <v/>
      </c>
    </row>
    <row r="638" spans="2:20" ht="30" customHeight="1" x14ac:dyDescent="0.25">
      <c r="B638" s="52" t="str">
        <f t="shared" ca="1" si="49"/>
        <v/>
      </c>
      <c r="C638" s="88"/>
      <c r="D638" s="88" t="str">
        <f>IF(C638="","",VLOOKUP(C638,CAD_FUNC!$C$6:$E$106,2,FALSE))</f>
        <v/>
      </c>
      <c r="E638" s="88" t="str">
        <f>IF(C638="","",VLOOKUP(C638,CAD_FUNC!$C$6:$E$106,3,FALSE))</f>
        <v/>
      </c>
      <c r="F638" s="88"/>
      <c r="G638" s="88" t="str">
        <f>IF(F638="","",VLOOKUP(F638,PCMSO!$C$6:$F$607,4,FALSE))</f>
        <v/>
      </c>
      <c r="H638" s="87"/>
      <c r="I638" s="87"/>
      <c r="J638" s="87"/>
      <c r="K638" s="57" t="str">
        <f t="shared" si="45"/>
        <v/>
      </c>
      <c r="L638" s="58" t="str">
        <f t="shared" ca="1" si="46"/>
        <v/>
      </c>
      <c r="M638" s="47" t="str">
        <f>IF(H638="","",VLOOKUP(MONTH(H638),'C-A'!$K$6:$L$17,2,FALSE))</f>
        <v/>
      </c>
      <c r="S638" s="47">
        <f t="shared" si="47"/>
        <v>6.3300000000000888E-4</v>
      </c>
      <c r="T638" s="52" t="str">
        <f t="shared" ca="1" si="48"/>
        <v/>
      </c>
    </row>
    <row r="639" spans="2:20" ht="30" customHeight="1" x14ac:dyDescent="0.25">
      <c r="B639" s="52" t="str">
        <f t="shared" ca="1" si="49"/>
        <v/>
      </c>
      <c r="C639" s="88"/>
      <c r="D639" s="88" t="str">
        <f>IF(C639="","",VLOOKUP(C639,CAD_FUNC!$C$6:$E$106,2,FALSE))</f>
        <v/>
      </c>
      <c r="E639" s="88" t="str">
        <f>IF(C639="","",VLOOKUP(C639,CAD_FUNC!$C$6:$E$106,3,FALSE))</f>
        <v/>
      </c>
      <c r="F639" s="88"/>
      <c r="G639" s="88" t="str">
        <f>IF(F639="","",VLOOKUP(F639,PCMSO!$C$6:$F$607,4,FALSE))</f>
        <v/>
      </c>
      <c r="H639" s="87"/>
      <c r="I639" s="87"/>
      <c r="J639" s="87"/>
      <c r="K639" s="57" t="str">
        <f t="shared" si="45"/>
        <v/>
      </c>
      <c r="L639" s="58" t="str">
        <f t="shared" ca="1" si="46"/>
        <v/>
      </c>
      <c r="M639" s="47" t="str">
        <f>IF(H639="","",VLOOKUP(MONTH(H639),'C-A'!$K$6:$L$17,2,FALSE))</f>
        <v/>
      </c>
      <c r="S639" s="47">
        <f t="shared" si="47"/>
        <v>6.3400000000000891E-4</v>
      </c>
      <c r="T639" s="52" t="str">
        <f t="shared" ca="1" si="48"/>
        <v/>
      </c>
    </row>
    <row r="640" spans="2:20" ht="30" customHeight="1" x14ac:dyDescent="0.25">
      <c r="B640" s="52" t="str">
        <f t="shared" ca="1" si="49"/>
        <v/>
      </c>
      <c r="C640" s="88"/>
      <c r="D640" s="88" t="str">
        <f>IF(C640="","",VLOOKUP(C640,CAD_FUNC!$C$6:$E$106,2,FALSE))</f>
        <v/>
      </c>
      <c r="E640" s="88" t="str">
        <f>IF(C640="","",VLOOKUP(C640,CAD_FUNC!$C$6:$E$106,3,FALSE))</f>
        <v/>
      </c>
      <c r="F640" s="88"/>
      <c r="G640" s="88" t="str">
        <f>IF(F640="","",VLOOKUP(F640,PCMSO!$C$6:$F$607,4,FALSE))</f>
        <v/>
      </c>
      <c r="H640" s="87"/>
      <c r="I640" s="87"/>
      <c r="J640" s="87"/>
      <c r="K640" s="57" t="str">
        <f t="shared" si="45"/>
        <v/>
      </c>
      <c r="L640" s="58" t="str">
        <f t="shared" ca="1" si="46"/>
        <v/>
      </c>
      <c r="M640" s="47" t="str">
        <f>IF(H640="","",VLOOKUP(MONTH(H640),'C-A'!$K$6:$L$17,2,FALSE))</f>
        <v/>
      </c>
      <c r="S640" s="47">
        <f t="shared" si="47"/>
        <v>6.3500000000000893E-4</v>
      </c>
      <c r="T640" s="52" t="str">
        <f t="shared" ca="1" si="48"/>
        <v/>
      </c>
    </row>
    <row r="641" spans="2:20" ht="30" customHeight="1" x14ac:dyDescent="0.25">
      <c r="B641" s="52" t="str">
        <f t="shared" ca="1" si="49"/>
        <v/>
      </c>
      <c r="C641" s="88"/>
      <c r="D641" s="88" t="str">
        <f>IF(C641="","",VLOOKUP(C641,CAD_FUNC!$C$6:$E$106,2,FALSE))</f>
        <v/>
      </c>
      <c r="E641" s="88" t="str">
        <f>IF(C641="","",VLOOKUP(C641,CAD_FUNC!$C$6:$E$106,3,FALSE))</f>
        <v/>
      </c>
      <c r="F641" s="88"/>
      <c r="G641" s="88" t="str">
        <f>IF(F641="","",VLOOKUP(F641,PCMSO!$C$6:$F$607,4,FALSE))</f>
        <v/>
      </c>
      <c r="H641" s="87"/>
      <c r="I641" s="87"/>
      <c r="J641" s="87"/>
      <c r="K641" s="57" t="str">
        <f t="shared" si="45"/>
        <v/>
      </c>
      <c r="L641" s="58" t="str">
        <f t="shared" ca="1" si="46"/>
        <v/>
      </c>
      <c r="M641" s="47" t="str">
        <f>IF(H641="","",VLOOKUP(MONTH(H641),'C-A'!$K$6:$L$17,2,FALSE))</f>
        <v/>
      </c>
      <c r="S641" s="47">
        <f t="shared" si="47"/>
        <v>6.3600000000000895E-4</v>
      </c>
      <c r="T641" s="52" t="str">
        <f t="shared" ca="1" si="48"/>
        <v/>
      </c>
    </row>
    <row r="642" spans="2:20" ht="30" customHeight="1" x14ac:dyDescent="0.25">
      <c r="B642" s="52" t="str">
        <f t="shared" ca="1" si="49"/>
        <v/>
      </c>
      <c r="C642" s="88"/>
      <c r="D642" s="88" t="str">
        <f>IF(C642="","",VLOOKUP(C642,CAD_FUNC!$C$6:$E$106,2,FALSE))</f>
        <v/>
      </c>
      <c r="E642" s="88" t="str">
        <f>IF(C642="","",VLOOKUP(C642,CAD_FUNC!$C$6:$E$106,3,FALSE))</f>
        <v/>
      </c>
      <c r="F642" s="88"/>
      <c r="G642" s="88" t="str">
        <f>IF(F642="","",VLOOKUP(F642,PCMSO!$C$6:$F$607,4,FALSE))</f>
        <v/>
      </c>
      <c r="H642" s="87"/>
      <c r="I642" s="87"/>
      <c r="J642" s="87"/>
      <c r="K642" s="57" t="str">
        <f t="shared" si="45"/>
        <v/>
      </c>
      <c r="L642" s="58" t="str">
        <f t="shared" ca="1" si="46"/>
        <v/>
      </c>
      <c r="M642" s="47" t="str">
        <f>IF(H642="","",VLOOKUP(MONTH(H642),'C-A'!$K$6:$L$17,2,FALSE))</f>
        <v/>
      </c>
      <c r="S642" s="47">
        <f t="shared" si="47"/>
        <v>6.3700000000000898E-4</v>
      </c>
      <c r="T642" s="52" t="str">
        <f t="shared" ca="1" si="48"/>
        <v/>
      </c>
    </row>
    <row r="643" spans="2:20" ht="30" customHeight="1" x14ac:dyDescent="0.25">
      <c r="B643" s="52" t="str">
        <f t="shared" ca="1" si="49"/>
        <v/>
      </c>
      <c r="C643" s="88"/>
      <c r="D643" s="88" t="str">
        <f>IF(C643="","",VLOOKUP(C643,CAD_FUNC!$C$6:$E$106,2,FALSE))</f>
        <v/>
      </c>
      <c r="E643" s="88" t="str">
        <f>IF(C643="","",VLOOKUP(C643,CAD_FUNC!$C$6:$E$106,3,FALSE))</f>
        <v/>
      </c>
      <c r="F643" s="88"/>
      <c r="G643" s="88" t="str">
        <f>IF(F643="","",VLOOKUP(F643,PCMSO!$C$6:$F$607,4,FALSE))</f>
        <v/>
      </c>
      <c r="H643" s="87"/>
      <c r="I643" s="87"/>
      <c r="J643" s="87"/>
      <c r="K643" s="57" t="str">
        <f t="shared" si="45"/>
        <v/>
      </c>
      <c r="L643" s="58" t="str">
        <f t="shared" ca="1" si="46"/>
        <v/>
      </c>
      <c r="M643" s="47" t="str">
        <f>IF(H643="","",VLOOKUP(MONTH(H643),'C-A'!$K$6:$L$17,2,FALSE))</f>
        <v/>
      </c>
      <c r="S643" s="47">
        <f t="shared" si="47"/>
        <v>6.38000000000009E-4</v>
      </c>
      <c r="T643" s="52" t="str">
        <f t="shared" ca="1" si="48"/>
        <v/>
      </c>
    </row>
    <row r="644" spans="2:20" ht="30" customHeight="1" x14ac:dyDescent="0.25">
      <c r="B644" s="52" t="str">
        <f t="shared" ca="1" si="49"/>
        <v/>
      </c>
      <c r="C644" s="88"/>
      <c r="D644" s="88" t="str">
        <f>IF(C644="","",VLOOKUP(C644,CAD_FUNC!$C$6:$E$106,2,FALSE))</f>
        <v/>
      </c>
      <c r="E644" s="88" t="str">
        <f>IF(C644="","",VLOOKUP(C644,CAD_FUNC!$C$6:$E$106,3,FALSE))</f>
        <v/>
      </c>
      <c r="F644" s="88"/>
      <c r="G644" s="88" t="str">
        <f>IF(F644="","",VLOOKUP(F644,PCMSO!$C$6:$F$607,4,FALSE))</f>
        <v/>
      </c>
      <c r="H644" s="87"/>
      <c r="I644" s="87"/>
      <c r="J644" s="87"/>
      <c r="K644" s="57" t="str">
        <f t="shared" si="45"/>
        <v/>
      </c>
      <c r="L644" s="58" t="str">
        <f t="shared" ca="1" si="46"/>
        <v/>
      </c>
      <c r="M644" s="47" t="str">
        <f>IF(H644="","",VLOOKUP(MONTH(H644),'C-A'!$K$6:$L$17,2,FALSE))</f>
        <v/>
      </c>
      <c r="S644" s="47">
        <f t="shared" si="47"/>
        <v>6.3900000000000903E-4</v>
      </c>
      <c r="T644" s="52" t="str">
        <f t="shared" ca="1" si="48"/>
        <v/>
      </c>
    </row>
    <row r="645" spans="2:20" ht="30" customHeight="1" x14ac:dyDescent="0.25">
      <c r="B645" s="52" t="str">
        <f t="shared" ca="1" si="49"/>
        <v/>
      </c>
      <c r="C645" s="88"/>
      <c r="D645" s="88" t="str">
        <f>IF(C645="","",VLOOKUP(C645,CAD_FUNC!$C$6:$E$106,2,FALSE))</f>
        <v/>
      </c>
      <c r="E645" s="88" t="str">
        <f>IF(C645="","",VLOOKUP(C645,CAD_FUNC!$C$6:$E$106,3,FALSE))</f>
        <v/>
      </c>
      <c r="F645" s="88"/>
      <c r="G645" s="88" t="str">
        <f>IF(F645="","",VLOOKUP(F645,PCMSO!$C$6:$F$607,4,FALSE))</f>
        <v/>
      </c>
      <c r="H645" s="87"/>
      <c r="I645" s="87"/>
      <c r="J645" s="87"/>
      <c r="K645" s="57" t="str">
        <f t="shared" si="45"/>
        <v/>
      </c>
      <c r="L645" s="58" t="str">
        <f t="shared" ca="1" si="46"/>
        <v/>
      </c>
      <c r="M645" s="47" t="str">
        <f>IF(H645="","",VLOOKUP(MONTH(H645),'C-A'!$K$6:$L$17,2,FALSE))</f>
        <v/>
      </c>
      <c r="S645" s="47">
        <f t="shared" si="47"/>
        <v>6.4000000000000905E-4</v>
      </c>
      <c r="T645" s="52" t="str">
        <f t="shared" ca="1" si="48"/>
        <v/>
      </c>
    </row>
    <row r="646" spans="2:20" ht="30" customHeight="1" x14ac:dyDescent="0.25">
      <c r="B646" s="52" t="str">
        <f t="shared" ca="1" si="49"/>
        <v/>
      </c>
      <c r="C646" s="88"/>
      <c r="D646" s="88" t="str">
        <f>IF(C646="","",VLOOKUP(C646,CAD_FUNC!$C$6:$E$106,2,FALSE))</f>
        <v/>
      </c>
      <c r="E646" s="88" t="str">
        <f>IF(C646="","",VLOOKUP(C646,CAD_FUNC!$C$6:$E$106,3,FALSE))</f>
        <v/>
      </c>
      <c r="F646" s="88"/>
      <c r="G646" s="88" t="str">
        <f>IF(F646="","",VLOOKUP(F646,PCMSO!$C$6:$F$607,4,FALSE))</f>
        <v/>
      </c>
      <c r="H646" s="87"/>
      <c r="I646" s="87"/>
      <c r="J646" s="87"/>
      <c r="K646" s="57" t="str">
        <f t="shared" si="45"/>
        <v/>
      </c>
      <c r="L646" s="58" t="str">
        <f t="shared" ca="1" si="46"/>
        <v/>
      </c>
      <c r="M646" s="47" t="str">
        <f>IF(H646="","",VLOOKUP(MONTH(H646),'C-A'!$K$6:$L$17,2,FALSE))</f>
        <v/>
      </c>
      <c r="S646" s="47">
        <f t="shared" si="47"/>
        <v>6.4100000000000908E-4</v>
      </c>
      <c r="T646" s="52" t="str">
        <f t="shared" ca="1" si="48"/>
        <v/>
      </c>
    </row>
    <row r="647" spans="2:20" ht="30" customHeight="1" x14ac:dyDescent="0.25">
      <c r="B647" s="52" t="str">
        <f t="shared" ca="1" si="49"/>
        <v/>
      </c>
      <c r="C647" s="88"/>
      <c r="D647" s="88" t="str">
        <f>IF(C647="","",VLOOKUP(C647,CAD_FUNC!$C$6:$E$106,2,FALSE))</f>
        <v/>
      </c>
      <c r="E647" s="88" t="str">
        <f>IF(C647="","",VLOOKUP(C647,CAD_FUNC!$C$6:$E$106,3,FALSE))</f>
        <v/>
      </c>
      <c r="F647" s="88"/>
      <c r="G647" s="88" t="str">
        <f>IF(F647="","",VLOOKUP(F647,PCMSO!$C$6:$F$607,4,FALSE))</f>
        <v/>
      </c>
      <c r="H647" s="87"/>
      <c r="I647" s="87"/>
      <c r="J647" s="87"/>
      <c r="K647" s="57" t="str">
        <f t="shared" ref="K647:K710" si="50">IF(G647="","",VLOOKUP(G647,$O$6:$P$12,2,FALSE)+H647)</f>
        <v/>
      </c>
      <c r="L647" s="58" t="str">
        <f t="shared" ref="L647:L710" ca="1" si="51">IF(K647="","",IF(K647-TODAY()&lt;0,"Vencido",IF(K647-TODAY()=0,"Realizar hoje","Realizar em "&amp;K647-TODAY()&amp;" dias")))</f>
        <v/>
      </c>
      <c r="M647" s="47" t="str">
        <f>IF(H647="","",VLOOKUP(MONTH(H647),'C-A'!$K$6:$L$17,2,FALSE))</f>
        <v/>
      </c>
      <c r="S647" s="47">
        <f t="shared" si="47"/>
        <v>6.420000000000091E-4</v>
      </c>
      <c r="T647" s="52" t="str">
        <f t="shared" ca="1" si="48"/>
        <v/>
      </c>
    </row>
    <row r="648" spans="2:20" ht="30" customHeight="1" x14ac:dyDescent="0.25">
      <c r="B648" s="52" t="str">
        <f t="shared" ca="1" si="49"/>
        <v/>
      </c>
      <c r="C648" s="88"/>
      <c r="D648" s="88" t="str">
        <f>IF(C648="","",VLOOKUP(C648,CAD_FUNC!$C$6:$E$106,2,FALSE))</f>
        <v/>
      </c>
      <c r="E648" s="88" t="str">
        <f>IF(C648="","",VLOOKUP(C648,CAD_FUNC!$C$6:$E$106,3,FALSE))</f>
        <v/>
      </c>
      <c r="F648" s="88"/>
      <c r="G648" s="88" t="str">
        <f>IF(F648="","",VLOOKUP(F648,PCMSO!$C$6:$F$607,4,FALSE))</f>
        <v/>
      </c>
      <c r="H648" s="87"/>
      <c r="I648" s="87"/>
      <c r="J648" s="87"/>
      <c r="K648" s="57" t="str">
        <f t="shared" si="50"/>
        <v/>
      </c>
      <c r="L648" s="58" t="str">
        <f t="shared" ca="1" si="51"/>
        <v/>
      </c>
      <c r="M648" s="47" t="str">
        <f>IF(H648="","",VLOOKUP(MONTH(H648),'C-A'!$K$6:$L$17,2,FALSE))</f>
        <v/>
      </c>
      <c r="S648" s="47">
        <f t="shared" ref="S648:S711" si="52">S647+$S$6</f>
        <v>6.4300000000000912E-4</v>
      </c>
      <c r="T648" s="52" t="str">
        <f t="shared" ref="T648:T711" ca="1" si="53">IF(L648="Vencido","",K648)</f>
        <v/>
      </c>
    </row>
    <row r="649" spans="2:20" ht="30" customHeight="1" x14ac:dyDescent="0.25">
      <c r="B649" s="52" t="str">
        <f t="shared" ca="1" si="49"/>
        <v/>
      </c>
      <c r="C649" s="88"/>
      <c r="D649" s="88" t="str">
        <f>IF(C649="","",VLOOKUP(C649,CAD_FUNC!$C$6:$E$106,2,FALSE))</f>
        <v/>
      </c>
      <c r="E649" s="88" t="str">
        <f>IF(C649="","",VLOOKUP(C649,CAD_FUNC!$C$6:$E$106,3,FALSE))</f>
        <v/>
      </c>
      <c r="F649" s="88"/>
      <c r="G649" s="88" t="str">
        <f>IF(F649="","",VLOOKUP(F649,PCMSO!$C$6:$F$607,4,FALSE))</f>
        <v/>
      </c>
      <c r="H649" s="87"/>
      <c r="I649" s="87"/>
      <c r="J649" s="87"/>
      <c r="K649" s="57" t="str">
        <f t="shared" si="50"/>
        <v/>
      </c>
      <c r="L649" s="58" t="str">
        <f t="shared" ca="1" si="51"/>
        <v/>
      </c>
      <c r="M649" s="47" t="str">
        <f>IF(H649="","",VLOOKUP(MONTH(H649),'C-A'!$K$6:$L$17,2,FALSE))</f>
        <v/>
      </c>
      <c r="S649" s="47">
        <f t="shared" si="52"/>
        <v>6.4400000000000915E-4</v>
      </c>
      <c r="T649" s="52" t="str">
        <f t="shared" ca="1" si="53"/>
        <v/>
      </c>
    </row>
    <row r="650" spans="2:20" ht="30" customHeight="1" x14ac:dyDescent="0.25">
      <c r="B650" s="52" t="str">
        <f t="shared" ca="1" si="49"/>
        <v/>
      </c>
      <c r="C650" s="88"/>
      <c r="D650" s="88" t="str">
        <f>IF(C650="","",VLOOKUP(C650,CAD_FUNC!$C$6:$E$106,2,FALSE))</f>
        <v/>
      </c>
      <c r="E650" s="88" t="str">
        <f>IF(C650="","",VLOOKUP(C650,CAD_FUNC!$C$6:$E$106,3,FALSE))</f>
        <v/>
      </c>
      <c r="F650" s="88"/>
      <c r="G650" s="88" t="str">
        <f>IF(F650="","",VLOOKUP(F650,PCMSO!$C$6:$F$607,4,FALSE))</f>
        <v/>
      </c>
      <c r="H650" s="87"/>
      <c r="I650" s="87"/>
      <c r="J650" s="87"/>
      <c r="K650" s="57" t="str">
        <f t="shared" si="50"/>
        <v/>
      </c>
      <c r="L650" s="58" t="str">
        <f t="shared" ca="1" si="51"/>
        <v/>
      </c>
      <c r="M650" s="47" t="str">
        <f>IF(H650="","",VLOOKUP(MONTH(H650),'C-A'!$K$6:$L$17,2,FALSE))</f>
        <v/>
      </c>
      <c r="S650" s="47">
        <f t="shared" si="52"/>
        <v>6.4500000000000917E-4</v>
      </c>
      <c r="T650" s="52" t="str">
        <f t="shared" ca="1" si="53"/>
        <v/>
      </c>
    </row>
    <row r="651" spans="2:20" ht="30" customHeight="1" x14ac:dyDescent="0.25">
      <c r="B651" s="52" t="str">
        <f t="shared" ca="1" si="49"/>
        <v/>
      </c>
      <c r="C651" s="88"/>
      <c r="D651" s="88" t="str">
        <f>IF(C651="","",VLOOKUP(C651,CAD_FUNC!$C$6:$E$106,2,FALSE))</f>
        <v/>
      </c>
      <c r="E651" s="88" t="str">
        <f>IF(C651="","",VLOOKUP(C651,CAD_FUNC!$C$6:$E$106,3,FALSE))</f>
        <v/>
      </c>
      <c r="F651" s="88"/>
      <c r="G651" s="88" t="str">
        <f>IF(F651="","",VLOOKUP(F651,PCMSO!$C$6:$F$607,4,FALSE))</f>
        <v/>
      </c>
      <c r="H651" s="87"/>
      <c r="I651" s="87"/>
      <c r="J651" s="87"/>
      <c r="K651" s="57" t="str">
        <f t="shared" si="50"/>
        <v/>
      </c>
      <c r="L651" s="58" t="str">
        <f t="shared" ca="1" si="51"/>
        <v/>
      </c>
      <c r="M651" s="47" t="str">
        <f>IF(H651="","",VLOOKUP(MONTH(H651),'C-A'!$K$6:$L$17,2,FALSE))</f>
        <v/>
      </c>
      <c r="S651" s="47">
        <f t="shared" si="52"/>
        <v>6.460000000000092E-4</v>
      </c>
      <c r="T651" s="52" t="str">
        <f t="shared" ca="1" si="53"/>
        <v/>
      </c>
    </row>
    <row r="652" spans="2:20" ht="30" customHeight="1" x14ac:dyDescent="0.25">
      <c r="B652" s="52" t="str">
        <f t="shared" ca="1" si="49"/>
        <v/>
      </c>
      <c r="C652" s="88"/>
      <c r="D652" s="88" t="str">
        <f>IF(C652="","",VLOOKUP(C652,CAD_FUNC!$C$6:$E$106,2,FALSE))</f>
        <v/>
      </c>
      <c r="E652" s="88" t="str">
        <f>IF(C652="","",VLOOKUP(C652,CAD_FUNC!$C$6:$E$106,3,FALSE))</f>
        <v/>
      </c>
      <c r="F652" s="88"/>
      <c r="G652" s="88" t="str">
        <f>IF(F652="","",VLOOKUP(F652,PCMSO!$C$6:$F$607,4,FALSE))</f>
        <v/>
      </c>
      <c r="H652" s="87"/>
      <c r="I652" s="87"/>
      <c r="J652" s="87"/>
      <c r="K652" s="57" t="str">
        <f t="shared" si="50"/>
        <v/>
      </c>
      <c r="L652" s="58" t="str">
        <f t="shared" ca="1" si="51"/>
        <v/>
      </c>
      <c r="M652" s="47" t="str">
        <f>IF(H652="","",VLOOKUP(MONTH(H652),'C-A'!$K$6:$L$17,2,FALSE))</f>
        <v/>
      </c>
      <c r="S652" s="47">
        <f t="shared" si="52"/>
        <v>6.4700000000000922E-4</v>
      </c>
      <c r="T652" s="52" t="str">
        <f t="shared" ca="1" si="53"/>
        <v/>
      </c>
    </row>
    <row r="653" spans="2:20" ht="30" customHeight="1" x14ac:dyDescent="0.25">
      <c r="B653" s="52" t="str">
        <f t="shared" ca="1" si="49"/>
        <v/>
      </c>
      <c r="C653" s="88"/>
      <c r="D653" s="88" t="str">
        <f>IF(C653="","",VLOOKUP(C653,CAD_FUNC!$C$6:$E$106,2,FALSE))</f>
        <v/>
      </c>
      <c r="E653" s="88" t="str">
        <f>IF(C653="","",VLOOKUP(C653,CAD_FUNC!$C$6:$E$106,3,FALSE))</f>
        <v/>
      </c>
      <c r="F653" s="88"/>
      <c r="G653" s="88" t="str">
        <f>IF(F653="","",VLOOKUP(F653,PCMSO!$C$6:$F$607,4,FALSE))</f>
        <v/>
      </c>
      <c r="H653" s="87"/>
      <c r="I653" s="87"/>
      <c r="J653" s="87"/>
      <c r="K653" s="57" t="str">
        <f t="shared" si="50"/>
        <v/>
      </c>
      <c r="L653" s="58" t="str">
        <f t="shared" ca="1" si="51"/>
        <v/>
      </c>
      <c r="M653" s="47" t="str">
        <f>IF(H653="","",VLOOKUP(MONTH(H653),'C-A'!$K$6:$L$17,2,FALSE))</f>
        <v/>
      </c>
      <c r="S653" s="47">
        <f t="shared" si="52"/>
        <v>6.4800000000000925E-4</v>
      </c>
      <c r="T653" s="52" t="str">
        <f t="shared" ca="1" si="53"/>
        <v/>
      </c>
    </row>
    <row r="654" spans="2:20" ht="30" customHeight="1" x14ac:dyDescent="0.25">
      <c r="B654" s="52" t="str">
        <f t="shared" ca="1" si="49"/>
        <v/>
      </c>
      <c r="C654" s="88"/>
      <c r="D654" s="88" t="str">
        <f>IF(C654="","",VLOOKUP(C654,CAD_FUNC!$C$6:$E$106,2,FALSE))</f>
        <v/>
      </c>
      <c r="E654" s="88" t="str">
        <f>IF(C654="","",VLOOKUP(C654,CAD_FUNC!$C$6:$E$106,3,FALSE))</f>
        <v/>
      </c>
      <c r="F654" s="88"/>
      <c r="G654" s="88" t="str">
        <f>IF(F654="","",VLOOKUP(F654,PCMSO!$C$6:$F$607,4,FALSE))</f>
        <v/>
      </c>
      <c r="H654" s="87"/>
      <c r="I654" s="87"/>
      <c r="J654" s="87"/>
      <c r="K654" s="57" t="str">
        <f t="shared" si="50"/>
        <v/>
      </c>
      <c r="L654" s="58" t="str">
        <f t="shared" ca="1" si="51"/>
        <v/>
      </c>
      <c r="M654" s="47" t="str">
        <f>IF(H654="","",VLOOKUP(MONTH(H654),'C-A'!$K$6:$L$17,2,FALSE))</f>
        <v/>
      </c>
      <c r="S654" s="47">
        <f t="shared" si="52"/>
        <v>6.4900000000000927E-4</v>
      </c>
      <c r="T654" s="52" t="str">
        <f t="shared" ca="1" si="53"/>
        <v/>
      </c>
    </row>
    <row r="655" spans="2:20" ht="30" customHeight="1" x14ac:dyDescent="0.25">
      <c r="B655" s="52" t="str">
        <f t="shared" ca="1" si="49"/>
        <v/>
      </c>
      <c r="C655" s="88"/>
      <c r="D655" s="88" t="str">
        <f>IF(C655="","",VLOOKUP(C655,CAD_FUNC!$C$6:$E$106,2,FALSE))</f>
        <v/>
      </c>
      <c r="E655" s="88" t="str">
        <f>IF(C655="","",VLOOKUP(C655,CAD_FUNC!$C$6:$E$106,3,FALSE))</f>
        <v/>
      </c>
      <c r="F655" s="88"/>
      <c r="G655" s="88" t="str">
        <f>IF(F655="","",VLOOKUP(F655,PCMSO!$C$6:$F$607,4,FALSE))</f>
        <v/>
      </c>
      <c r="H655" s="87"/>
      <c r="I655" s="87"/>
      <c r="J655" s="87"/>
      <c r="K655" s="57" t="str">
        <f t="shared" si="50"/>
        <v/>
      </c>
      <c r="L655" s="58" t="str">
        <f t="shared" ca="1" si="51"/>
        <v/>
      </c>
      <c r="M655" s="47" t="str">
        <f>IF(H655="","",VLOOKUP(MONTH(H655),'C-A'!$K$6:$L$17,2,FALSE))</f>
        <v/>
      </c>
      <c r="S655" s="47">
        <f t="shared" si="52"/>
        <v>6.5000000000000929E-4</v>
      </c>
      <c r="T655" s="52" t="str">
        <f t="shared" ca="1" si="53"/>
        <v/>
      </c>
    </row>
    <row r="656" spans="2:20" ht="30" customHeight="1" x14ac:dyDescent="0.25">
      <c r="B656" s="52" t="str">
        <f t="shared" ca="1" si="49"/>
        <v/>
      </c>
      <c r="C656" s="88"/>
      <c r="D656" s="88" t="str">
        <f>IF(C656="","",VLOOKUP(C656,CAD_FUNC!$C$6:$E$106,2,FALSE))</f>
        <v/>
      </c>
      <c r="E656" s="88" t="str">
        <f>IF(C656="","",VLOOKUP(C656,CAD_FUNC!$C$6:$E$106,3,FALSE))</f>
        <v/>
      </c>
      <c r="F656" s="88"/>
      <c r="G656" s="88" t="str">
        <f>IF(F656="","",VLOOKUP(F656,PCMSO!$C$6:$F$607,4,FALSE))</f>
        <v/>
      </c>
      <c r="H656" s="87"/>
      <c r="I656" s="87"/>
      <c r="J656" s="87"/>
      <c r="K656" s="57" t="str">
        <f t="shared" si="50"/>
        <v/>
      </c>
      <c r="L656" s="58" t="str">
        <f t="shared" ca="1" si="51"/>
        <v/>
      </c>
      <c r="M656" s="47" t="str">
        <f>IF(H656="","",VLOOKUP(MONTH(H656),'C-A'!$K$6:$L$17,2,FALSE))</f>
        <v/>
      </c>
      <c r="S656" s="47">
        <f t="shared" si="52"/>
        <v>6.5100000000000932E-4</v>
      </c>
      <c r="T656" s="52" t="str">
        <f t="shared" ca="1" si="53"/>
        <v/>
      </c>
    </row>
    <row r="657" spans="2:20" ht="30" customHeight="1" x14ac:dyDescent="0.25">
      <c r="B657" s="52" t="str">
        <f t="shared" ca="1" si="49"/>
        <v/>
      </c>
      <c r="C657" s="88"/>
      <c r="D657" s="88" t="str">
        <f>IF(C657="","",VLOOKUP(C657,CAD_FUNC!$C$6:$E$106,2,FALSE))</f>
        <v/>
      </c>
      <c r="E657" s="88" t="str">
        <f>IF(C657="","",VLOOKUP(C657,CAD_FUNC!$C$6:$E$106,3,FALSE))</f>
        <v/>
      </c>
      <c r="F657" s="88"/>
      <c r="G657" s="88" t="str">
        <f>IF(F657="","",VLOOKUP(F657,PCMSO!$C$6:$F$607,4,FALSE))</f>
        <v/>
      </c>
      <c r="H657" s="87"/>
      <c r="I657" s="87"/>
      <c r="J657" s="87"/>
      <c r="K657" s="57" t="str">
        <f t="shared" si="50"/>
        <v/>
      </c>
      <c r="L657" s="58" t="str">
        <f t="shared" ca="1" si="51"/>
        <v/>
      </c>
      <c r="M657" s="47" t="str">
        <f>IF(H657="","",VLOOKUP(MONTH(H657),'C-A'!$K$6:$L$17,2,FALSE))</f>
        <v/>
      </c>
      <c r="S657" s="47">
        <f t="shared" si="52"/>
        <v>6.5200000000000934E-4</v>
      </c>
      <c r="T657" s="52" t="str">
        <f t="shared" ca="1" si="53"/>
        <v/>
      </c>
    </row>
    <row r="658" spans="2:20" ht="30" customHeight="1" x14ac:dyDescent="0.25">
      <c r="B658" s="52" t="str">
        <f t="shared" ca="1" si="49"/>
        <v/>
      </c>
      <c r="C658" s="88"/>
      <c r="D658" s="88" t="str">
        <f>IF(C658="","",VLOOKUP(C658,CAD_FUNC!$C$6:$E$106,2,FALSE))</f>
        <v/>
      </c>
      <c r="E658" s="88" t="str">
        <f>IF(C658="","",VLOOKUP(C658,CAD_FUNC!$C$6:$E$106,3,FALSE))</f>
        <v/>
      </c>
      <c r="F658" s="88"/>
      <c r="G658" s="88" t="str">
        <f>IF(F658="","",VLOOKUP(F658,PCMSO!$C$6:$F$607,4,FALSE))</f>
        <v/>
      </c>
      <c r="H658" s="87"/>
      <c r="I658" s="87"/>
      <c r="J658" s="87"/>
      <c r="K658" s="57" t="str">
        <f t="shared" si="50"/>
        <v/>
      </c>
      <c r="L658" s="58" t="str">
        <f t="shared" ca="1" si="51"/>
        <v/>
      </c>
      <c r="M658" s="47" t="str">
        <f>IF(H658="","",VLOOKUP(MONTH(H658),'C-A'!$K$6:$L$17,2,FALSE))</f>
        <v/>
      </c>
      <c r="S658" s="47">
        <f t="shared" si="52"/>
        <v>6.5300000000000937E-4</v>
      </c>
      <c r="T658" s="52" t="str">
        <f t="shared" ca="1" si="53"/>
        <v/>
      </c>
    </row>
    <row r="659" spans="2:20" ht="30" customHeight="1" x14ac:dyDescent="0.25">
      <c r="B659" s="52" t="str">
        <f t="shared" ca="1" si="49"/>
        <v/>
      </c>
      <c r="C659" s="88"/>
      <c r="D659" s="88" t="str">
        <f>IF(C659="","",VLOOKUP(C659,CAD_FUNC!$C$6:$E$106,2,FALSE))</f>
        <v/>
      </c>
      <c r="E659" s="88" t="str">
        <f>IF(C659="","",VLOOKUP(C659,CAD_FUNC!$C$6:$E$106,3,FALSE))</f>
        <v/>
      </c>
      <c r="F659" s="88"/>
      <c r="G659" s="88" t="str">
        <f>IF(F659="","",VLOOKUP(F659,PCMSO!$C$6:$F$607,4,FALSE))</f>
        <v/>
      </c>
      <c r="H659" s="87"/>
      <c r="I659" s="87"/>
      <c r="J659" s="87"/>
      <c r="K659" s="57" t="str">
        <f t="shared" si="50"/>
        <v/>
      </c>
      <c r="L659" s="58" t="str">
        <f t="shared" ca="1" si="51"/>
        <v/>
      </c>
      <c r="M659" s="47" t="str">
        <f>IF(H659="","",VLOOKUP(MONTH(H659),'C-A'!$K$6:$L$17,2,FALSE))</f>
        <v/>
      </c>
      <c r="S659" s="47">
        <f t="shared" si="52"/>
        <v>6.5400000000000939E-4</v>
      </c>
      <c r="T659" s="52" t="str">
        <f t="shared" ca="1" si="53"/>
        <v/>
      </c>
    </row>
    <row r="660" spans="2:20" ht="30" customHeight="1" x14ac:dyDescent="0.25">
      <c r="B660" s="52" t="str">
        <f t="shared" ca="1" si="49"/>
        <v/>
      </c>
      <c r="C660" s="88"/>
      <c r="D660" s="88" t="str">
        <f>IF(C660="","",VLOOKUP(C660,CAD_FUNC!$C$6:$E$106,2,FALSE))</f>
        <v/>
      </c>
      <c r="E660" s="88" t="str">
        <f>IF(C660="","",VLOOKUP(C660,CAD_FUNC!$C$6:$E$106,3,FALSE))</f>
        <v/>
      </c>
      <c r="F660" s="88"/>
      <c r="G660" s="88" t="str">
        <f>IF(F660="","",VLOOKUP(F660,PCMSO!$C$6:$F$607,4,FALSE))</f>
        <v/>
      </c>
      <c r="H660" s="87"/>
      <c r="I660" s="87"/>
      <c r="J660" s="87"/>
      <c r="K660" s="57" t="str">
        <f t="shared" si="50"/>
        <v/>
      </c>
      <c r="L660" s="58" t="str">
        <f t="shared" ca="1" si="51"/>
        <v/>
      </c>
      <c r="M660" s="47" t="str">
        <f>IF(H660="","",VLOOKUP(MONTH(H660),'C-A'!$K$6:$L$17,2,FALSE))</f>
        <v/>
      </c>
      <c r="S660" s="47">
        <f t="shared" si="52"/>
        <v>6.5500000000000942E-4</v>
      </c>
      <c r="T660" s="52" t="str">
        <f t="shared" ca="1" si="53"/>
        <v/>
      </c>
    </row>
    <row r="661" spans="2:20" ht="30" customHeight="1" x14ac:dyDescent="0.25">
      <c r="B661" s="52" t="str">
        <f t="shared" ca="1" si="49"/>
        <v/>
      </c>
      <c r="C661" s="88"/>
      <c r="D661" s="88" t="str">
        <f>IF(C661="","",VLOOKUP(C661,CAD_FUNC!$C$6:$E$106,2,FALSE))</f>
        <v/>
      </c>
      <c r="E661" s="88" t="str">
        <f>IF(C661="","",VLOOKUP(C661,CAD_FUNC!$C$6:$E$106,3,FALSE))</f>
        <v/>
      </c>
      <c r="F661" s="88"/>
      <c r="G661" s="88" t="str">
        <f>IF(F661="","",VLOOKUP(F661,PCMSO!$C$6:$F$607,4,FALSE))</f>
        <v/>
      </c>
      <c r="H661" s="87"/>
      <c r="I661" s="87"/>
      <c r="J661" s="87"/>
      <c r="K661" s="57" t="str">
        <f t="shared" si="50"/>
        <v/>
      </c>
      <c r="L661" s="58" t="str">
        <f t="shared" ca="1" si="51"/>
        <v/>
      </c>
      <c r="M661" s="47" t="str">
        <f>IF(H661="","",VLOOKUP(MONTH(H661),'C-A'!$K$6:$L$17,2,FALSE))</f>
        <v/>
      </c>
      <c r="S661" s="47">
        <f t="shared" si="52"/>
        <v>6.5600000000000944E-4</v>
      </c>
      <c r="T661" s="52" t="str">
        <f t="shared" ca="1" si="53"/>
        <v/>
      </c>
    </row>
    <row r="662" spans="2:20" ht="30" customHeight="1" x14ac:dyDescent="0.25">
      <c r="B662" s="52" t="str">
        <f t="shared" ca="1" si="49"/>
        <v/>
      </c>
      <c r="C662" s="88"/>
      <c r="D662" s="88" t="str">
        <f>IF(C662="","",VLOOKUP(C662,CAD_FUNC!$C$6:$E$106,2,FALSE))</f>
        <v/>
      </c>
      <c r="E662" s="88" t="str">
        <f>IF(C662="","",VLOOKUP(C662,CAD_FUNC!$C$6:$E$106,3,FALSE))</f>
        <v/>
      </c>
      <c r="F662" s="88"/>
      <c r="G662" s="88" t="str">
        <f>IF(F662="","",VLOOKUP(F662,PCMSO!$C$6:$F$607,4,FALSE))</f>
        <v/>
      </c>
      <c r="H662" s="87"/>
      <c r="I662" s="87"/>
      <c r="J662" s="87"/>
      <c r="K662" s="57" t="str">
        <f t="shared" si="50"/>
        <v/>
      </c>
      <c r="L662" s="58" t="str">
        <f t="shared" ca="1" si="51"/>
        <v/>
      </c>
      <c r="M662" s="47" t="str">
        <f>IF(H662="","",VLOOKUP(MONTH(H662),'C-A'!$K$6:$L$17,2,FALSE))</f>
        <v/>
      </c>
      <c r="S662" s="47">
        <f t="shared" si="52"/>
        <v>6.5700000000000946E-4</v>
      </c>
      <c r="T662" s="52" t="str">
        <f t="shared" ca="1" si="53"/>
        <v/>
      </c>
    </row>
    <row r="663" spans="2:20" ht="30" customHeight="1" x14ac:dyDescent="0.25">
      <c r="B663" s="52" t="str">
        <f t="shared" ca="1" si="49"/>
        <v/>
      </c>
      <c r="C663" s="88"/>
      <c r="D663" s="88" t="str">
        <f>IF(C663="","",VLOOKUP(C663,CAD_FUNC!$C$6:$E$106,2,FALSE))</f>
        <v/>
      </c>
      <c r="E663" s="88" t="str">
        <f>IF(C663="","",VLOOKUP(C663,CAD_FUNC!$C$6:$E$106,3,FALSE))</f>
        <v/>
      </c>
      <c r="F663" s="88"/>
      <c r="G663" s="88" t="str">
        <f>IF(F663="","",VLOOKUP(F663,PCMSO!$C$6:$F$607,4,FALSE))</f>
        <v/>
      </c>
      <c r="H663" s="87"/>
      <c r="I663" s="87"/>
      <c r="J663" s="87"/>
      <c r="K663" s="57" t="str">
        <f t="shared" si="50"/>
        <v/>
      </c>
      <c r="L663" s="58" t="str">
        <f t="shared" ca="1" si="51"/>
        <v/>
      </c>
      <c r="M663" s="47" t="str">
        <f>IF(H663="","",VLOOKUP(MONTH(H663),'C-A'!$K$6:$L$17,2,FALSE))</f>
        <v/>
      </c>
      <c r="S663" s="47">
        <f t="shared" si="52"/>
        <v>6.5800000000000949E-4</v>
      </c>
      <c r="T663" s="52" t="str">
        <f t="shared" ca="1" si="53"/>
        <v/>
      </c>
    </row>
    <row r="664" spans="2:20" ht="30" customHeight="1" x14ac:dyDescent="0.25">
      <c r="B664" s="52" t="str">
        <f t="shared" ca="1" si="49"/>
        <v/>
      </c>
      <c r="C664" s="88"/>
      <c r="D664" s="88" t="str">
        <f>IF(C664="","",VLOOKUP(C664,CAD_FUNC!$C$6:$E$106,2,FALSE))</f>
        <v/>
      </c>
      <c r="E664" s="88" t="str">
        <f>IF(C664="","",VLOOKUP(C664,CAD_FUNC!$C$6:$E$106,3,FALSE))</f>
        <v/>
      </c>
      <c r="F664" s="88"/>
      <c r="G664" s="88" t="str">
        <f>IF(F664="","",VLOOKUP(F664,PCMSO!$C$6:$F$607,4,FALSE))</f>
        <v/>
      </c>
      <c r="H664" s="87"/>
      <c r="I664" s="87"/>
      <c r="J664" s="87"/>
      <c r="K664" s="57" t="str">
        <f t="shared" si="50"/>
        <v/>
      </c>
      <c r="L664" s="58" t="str">
        <f t="shared" ca="1" si="51"/>
        <v/>
      </c>
      <c r="M664" s="47" t="str">
        <f>IF(H664="","",VLOOKUP(MONTH(H664),'C-A'!$K$6:$L$17,2,FALSE))</f>
        <v/>
      </c>
      <c r="S664" s="47">
        <f t="shared" si="52"/>
        <v>6.5900000000000951E-4</v>
      </c>
      <c r="T664" s="52" t="str">
        <f t="shared" ca="1" si="53"/>
        <v/>
      </c>
    </row>
    <row r="665" spans="2:20" ht="30" customHeight="1" x14ac:dyDescent="0.25">
      <c r="B665" s="52" t="str">
        <f t="shared" ca="1" si="49"/>
        <v/>
      </c>
      <c r="C665" s="88"/>
      <c r="D665" s="88" t="str">
        <f>IF(C665="","",VLOOKUP(C665,CAD_FUNC!$C$6:$E$106,2,FALSE))</f>
        <v/>
      </c>
      <c r="E665" s="88" t="str">
        <f>IF(C665="","",VLOOKUP(C665,CAD_FUNC!$C$6:$E$106,3,FALSE))</f>
        <v/>
      </c>
      <c r="F665" s="88"/>
      <c r="G665" s="88" t="str">
        <f>IF(F665="","",VLOOKUP(F665,PCMSO!$C$6:$F$607,4,FALSE))</f>
        <v/>
      </c>
      <c r="H665" s="87"/>
      <c r="I665" s="87"/>
      <c r="J665" s="87"/>
      <c r="K665" s="57" t="str">
        <f t="shared" si="50"/>
        <v/>
      </c>
      <c r="L665" s="58" t="str">
        <f t="shared" ca="1" si="51"/>
        <v/>
      </c>
      <c r="M665" s="47" t="str">
        <f>IF(H665="","",VLOOKUP(MONTH(H665),'C-A'!$K$6:$L$17,2,FALSE))</f>
        <v/>
      </c>
      <c r="S665" s="47">
        <f t="shared" si="52"/>
        <v>6.6000000000000954E-4</v>
      </c>
      <c r="T665" s="52" t="str">
        <f t="shared" ca="1" si="53"/>
        <v/>
      </c>
    </row>
    <row r="666" spans="2:20" ht="30" customHeight="1" x14ac:dyDescent="0.25">
      <c r="B666" s="52" t="str">
        <f t="shared" ca="1" si="49"/>
        <v/>
      </c>
      <c r="C666" s="88"/>
      <c r="D666" s="88" t="str">
        <f>IF(C666="","",VLOOKUP(C666,CAD_FUNC!$C$6:$E$106,2,FALSE))</f>
        <v/>
      </c>
      <c r="E666" s="88" t="str">
        <f>IF(C666="","",VLOOKUP(C666,CAD_FUNC!$C$6:$E$106,3,FALSE))</f>
        <v/>
      </c>
      <c r="F666" s="88"/>
      <c r="G666" s="88" t="str">
        <f>IF(F666="","",VLOOKUP(F666,PCMSO!$C$6:$F$607,4,FALSE))</f>
        <v/>
      </c>
      <c r="H666" s="87"/>
      <c r="I666" s="87"/>
      <c r="J666" s="87"/>
      <c r="K666" s="57" t="str">
        <f t="shared" si="50"/>
        <v/>
      </c>
      <c r="L666" s="58" t="str">
        <f t="shared" ca="1" si="51"/>
        <v/>
      </c>
      <c r="M666" s="47" t="str">
        <f>IF(H666="","",VLOOKUP(MONTH(H666),'C-A'!$K$6:$L$17,2,FALSE))</f>
        <v/>
      </c>
      <c r="S666" s="47">
        <f t="shared" si="52"/>
        <v>6.6100000000000956E-4</v>
      </c>
      <c r="T666" s="52" t="str">
        <f t="shared" ca="1" si="53"/>
        <v/>
      </c>
    </row>
    <row r="667" spans="2:20" ht="30" customHeight="1" x14ac:dyDescent="0.25">
      <c r="B667" s="52" t="str">
        <f t="shared" ca="1" si="49"/>
        <v/>
      </c>
      <c r="C667" s="88"/>
      <c r="D667" s="88" t="str">
        <f>IF(C667="","",VLOOKUP(C667,CAD_FUNC!$C$6:$E$106,2,FALSE))</f>
        <v/>
      </c>
      <c r="E667" s="88" t="str">
        <f>IF(C667="","",VLOOKUP(C667,CAD_FUNC!$C$6:$E$106,3,FALSE))</f>
        <v/>
      </c>
      <c r="F667" s="88"/>
      <c r="G667" s="88" t="str">
        <f>IF(F667="","",VLOOKUP(F667,PCMSO!$C$6:$F$607,4,FALSE))</f>
        <v/>
      </c>
      <c r="H667" s="87"/>
      <c r="I667" s="87"/>
      <c r="J667" s="87"/>
      <c r="K667" s="57" t="str">
        <f t="shared" si="50"/>
        <v/>
      </c>
      <c r="L667" s="58" t="str">
        <f t="shared" ca="1" si="51"/>
        <v/>
      </c>
      <c r="M667" s="47" t="str">
        <f>IF(H667="","",VLOOKUP(MONTH(H667),'C-A'!$K$6:$L$17,2,FALSE))</f>
        <v/>
      </c>
      <c r="S667" s="47">
        <f t="shared" si="52"/>
        <v>6.6200000000000959E-4</v>
      </c>
      <c r="T667" s="52" t="str">
        <f t="shared" ca="1" si="53"/>
        <v/>
      </c>
    </row>
    <row r="668" spans="2:20" ht="30" customHeight="1" x14ac:dyDescent="0.25">
      <c r="B668" s="52" t="str">
        <f t="shared" ca="1" si="49"/>
        <v/>
      </c>
      <c r="C668" s="88"/>
      <c r="D668" s="88" t="str">
        <f>IF(C668="","",VLOOKUP(C668,CAD_FUNC!$C$6:$E$106,2,FALSE))</f>
        <v/>
      </c>
      <c r="E668" s="88" t="str">
        <f>IF(C668="","",VLOOKUP(C668,CAD_FUNC!$C$6:$E$106,3,FALSE))</f>
        <v/>
      </c>
      <c r="F668" s="88"/>
      <c r="G668" s="88" t="str">
        <f>IF(F668="","",VLOOKUP(F668,PCMSO!$C$6:$F$607,4,FALSE))</f>
        <v/>
      </c>
      <c r="H668" s="87"/>
      <c r="I668" s="87"/>
      <c r="J668" s="87"/>
      <c r="K668" s="57" t="str">
        <f t="shared" si="50"/>
        <v/>
      </c>
      <c r="L668" s="58" t="str">
        <f t="shared" ca="1" si="51"/>
        <v/>
      </c>
      <c r="M668" s="47" t="str">
        <f>IF(H668="","",VLOOKUP(MONTH(H668),'C-A'!$K$6:$L$17,2,FALSE))</f>
        <v/>
      </c>
      <c r="S668" s="47">
        <f t="shared" si="52"/>
        <v>6.6300000000000961E-4</v>
      </c>
      <c r="T668" s="52" t="str">
        <f t="shared" ca="1" si="53"/>
        <v/>
      </c>
    </row>
    <row r="669" spans="2:20" ht="30" customHeight="1" x14ac:dyDescent="0.25">
      <c r="B669" s="52" t="str">
        <f t="shared" ca="1" si="49"/>
        <v/>
      </c>
      <c r="C669" s="88"/>
      <c r="D669" s="88" t="str">
        <f>IF(C669="","",VLOOKUP(C669,CAD_FUNC!$C$6:$E$106,2,FALSE))</f>
        <v/>
      </c>
      <c r="E669" s="88" t="str">
        <f>IF(C669="","",VLOOKUP(C669,CAD_FUNC!$C$6:$E$106,3,FALSE))</f>
        <v/>
      </c>
      <c r="F669" s="88"/>
      <c r="G669" s="88" t="str">
        <f>IF(F669="","",VLOOKUP(F669,PCMSO!$C$6:$F$607,4,FALSE))</f>
        <v/>
      </c>
      <c r="H669" s="87"/>
      <c r="I669" s="87"/>
      <c r="J669" s="87"/>
      <c r="K669" s="57" t="str">
        <f t="shared" si="50"/>
        <v/>
      </c>
      <c r="L669" s="58" t="str">
        <f t="shared" ca="1" si="51"/>
        <v/>
      </c>
      <c r="M669" s="47" t="str">
        <f>IF(H669="","",VLOOKUP(MONTH(H669),'C-A'!$K$6:$L$17,2,FALSE))</f>
        <v/>
      </c>
      <c r="S669" s="47">
        <f t="shared" si="52"/>
        <v>6.6400000000000963E-4</v>
      </c>
      <c r="T669" s="52" t="str">
        <f t="shared" ca="1" si="53"/>
        <v/>
      </c>
    </row>
    <row r="670" spans="2:20" ht="30" customHeight="1" x14ac:dyDescent="0.25">
      <c r="B670" s="52" t="str">
        <f t="shared" ca="1" si="49"/>
        <v/>
      </c>
      <c r="C670" s="88"/>
      <c r="D670" s="88" t="str">
        <f>IF(C670="","",VLOOKUP(C670,CAD_FUNC!$C$6:$E$106,2,FALSE))</f>
        <v/>
      </c>
      <c r="E670" s="88" t="str">
        <f>IF(C670="","",VLOOKUP(C670,CAD_FUNC!$C$6:$E$106,3,FALSE))</f>
        <v/>
      </c>
      <c r="F670" s="88"/>
      <c r="G670" s="88" t="str">
        <f>IF(F670="","",VLOOKUP(F670,PCMSO!$C$6:$F$607,4,FALSE))</f>
        <v/>
      </c>
      <c r="H670" s="87"/>
      <c r="I670" s="87"/>
      <c r="J670" s="87"/>
      <c r="K670" s="57" t="str">
        <f t="shared" si="50"/>
        <v/>
      </c>
      <c r="L670" s="58" t="str">
        <f t="shared" ca="1" si="51"/>
        <v/>
      </c>
      <c r="M670" s="47" t="str">
        <f>IF(H670="","",VLOOKUP(MONTH(H670),'C-A'!$K$6:$L$17,2,FALSE))</f>
        <v/>
      </c>
      <c r="S670" s="47">
        <f t="shared" si="52"/>
        <v>6.6500000000000966E-4</v>
      </c>
      <c r="T670" s="52" t="str">
        <f t="shared" ca="1" si="53"/>
        <v/>
      </c>
    </row>
    <row r="671" spans="2:20" ht="30" customHeight="1" x14ac:dyDescent="0.25">
      <c r="B671" s="52" t="str">
        <f t="shared" ca="1" si="49"/>
        <v/>
      </c>
      <c r="C671" s="88"/>
      <c r="D671" s="88" t="str">
        <f>IF(C671="","",VLOOKUP(C671,CAD_FUNC!$C$6:$E$106,2,FALSE))</f>
        <v/>
      </c>
      <c r="E671" s="88" t="str">
        <f>IF(C671="","",VLOOKUP(C671,CAD_FUNC!$C$6:$E$106,3,FALSE))</f>
        <v/>
      </c>
      <c r="F671" s="88"/>
      <c r="G671" s="88" t="str">
        <f>IF(F671="","",VLOOKUP(F671,PCMSO!$C$6:$F$607,4,FALSE))</f>
        <v/>
      </c>
      <c r="H671" s="87"/>
      <c r="I671" s="87"/>
      <c r="J671" s="87"/>
      <c r="K671" s="57" t="str">
        <f t="shared" si="50"/>
        <v/>
      </c>
      <c r="L671" s="58" t="str">
        <f t="shared" ca="1" si="51"/>
        <v/>
      </c>
      <c r="M671" s="47" t="str">
        <f>IF(H671="","",VLOOKUP(MONTH(H671),'C-A'!$K$6:$L$17,2,FALSE))</f>
        <v/>
      </c>
      <c r="S671" s="47">
        <f t="shared" si="52"/>
        <v>6.6600000000000968E-4</v>
      </c>
      <c r="T671" s="52" t="str">
        <f t="shared" ca="1" si="53"/>
        <v/>
      </c>
    </row>
    <row r="672" spans="2:20" ht="30" customHeight="1" x14ac:dyDescent="0.25">
      <c r="B672" s="52" t="str">
        <f t="shared" ca="1" si="49"/>
        <v/>
      </c>
      <c r="C672" s="88"/>
      <c r="D672" s="88" t="str">
        <f>IF(C672="","",VLOOKUP(C672,CAD_FUNC!$C$6:$E$106,2,FALSE))</f>
        <v/>
      </c>
      <c r="E672" s="88" t="str">
        <f>IF(C672="","",VLOOKUP(C672,CAD_FUNC!$C$6:$E$106,3,FALSE))</f>
        <v/>
      </c>
      <c r="F672" s="88"/>
      <c r="G672" s="88" t="str">
        <f>IF(F672="","",VLOOKUP(F672,PCMSO!$C$6:$F$607,4,FALSE))</f>
        <v/>
      </c>
      <c r="H672" s="87"/>
      <c r="I672" s="87"/>
      <c r="J672" s="87"/>
      <c r="K672" s="57" t="str">
        <f t="shared" si="50"/>
        <v/>
      </c>
      <c r="L672" s="58" t="str">
        <f t="shared" ca="1" si="51"/>
        <v/>
      </c>
      <c r="M672" s="47" t="str">
        <f>IF(H672="","",VLOOKUP(MONTH(H672),'C-A'!$K$6:$L$17,2,FALSE))</f>
        <v/>
      </c>
      <c r="S672" s="47">
        <f t="shared" si="52"/>
        <v>6.6700000000000971E-4</v>
      </c>
      <c r="T672" s="52" t="str">
        <f t="shared" ca="1" si="53"/>
        <v/>
      </c>
    </row>
    <row r="673" spans="2:20" ht="30" customHeight="1" x14ac:dyDescent="0.25">
      <c r="B673" s="52" t="str">
        <f t="shared" ca="1" si="49"/>
        <v/>
      </c>
      <c r="C673" s="88"/>
      <c r="D673" s="88" t="str">
        <f>IF(C673="","",VLOOKUP(C673,CAD_FUNC!$C$6:$E$106,2,FALSE))</f>
        <v/>
      </c>
      <c r="E673" s="88" t="str">
        <f>IF(C673="","",VLOOKUP(C673,CAD_FUNC!$C$6:$E$106,3,FALSE))</f>
        <v/>
      </c>
      <c r="F673" s="88"/>
      <c r="G673" s="88" t="str">
        <f>IF(F673="","",VLOOKUP(F673,PCMSO!$C$6:$F$607,4,FALSE))</f>
        <v/>
      </c>
      <c r="H673" s="87"/>
      <c r="I673" s="87"/>
      <c r="J673" s="87"/>
      <c r="K673" s="57" t="str">
        <f t="shared" si="50"/>
        <v/>
      </c>
      <c r="L673" s="58" t="str">
        <f t="shared" ca="1" si="51"/>
        <v/>
      </c>
      <c r="M673" s="47" t="str">
        <f>IF(H673="","",VLOOKUP(MONTH(H673),'C-A'!$K$6:$L$17,2,FALSE))</f>
        <v/>
      </c>
      <c r="S673" s="47">
        <f t="shared" si="52"/>
        <v>6.6800000000000973E-4</v>
      </c>
      <c r="T673" s="52" t="str">
        <f t="shared" ca="1" si="53"/>
        <v/>
      </c>
    </row>
    <row r="674" spans="2:20" ht="30" customHeight="1" x14ac:dyDescent="0.25">
      <c r="B674" s="52" t="str">
        <f t="shared" ca="1" si="49"/>
        <v/>
      </c>
      <c r="C674" s="88"/>
      <c r="D674" s="88" t="str">
        <f>IF(C674="","",VLOOKUP(C674,CAD_FUNC!$C$6:$E$106,2,FALSE))</f>
        <v/>
      </c>
      <c r="E674" s="88" t="str">
        <f>IF(C674="","",VLOOKUP(C674,CAD_FUNC!$C$6:$E$106,3,FALSE))</f>
        <v/>
      </c>
      <c r="F674" s="88"/>
      <c r="G674" s="88" t="str">
        <f>IF(F674="","",VLOOKUP(F674,PCMSO!$C$6:$F$607,4,FALSE))</f>
        <v/>
      </c>
      <c r="H674" s="87"/>
      <c r="I674" s="87"/>
      <c r="J674" s="87"/>
      <c r="K674" s="57" t="str">
        <f t="shared" si="50"/>
        <v/>
      </c>
      <c r="L674" s="58" t="str">
        <f t="shared" ca="1" si="51"/>
        <v/>
      </c>
      <c r="M674" s="47" t="str">
        <f>IF(H674="","",VLOOKUP(MONTH(H674),'C-A'!$K$6:$L$17,2,FALSE))</f>
        <v/>
      </c>
      <c r="S674" s="47">
        <f t="shared" si="52"/>
        <v>6.6900000000000976E-4</v>
      </c>
      <c r="T674" s="52" t="str">
        <f t="shared" ca="1" si="53"/>
        <v/>
      </c>
    </row>
    <row r="675" spans="2:20" ht="30" customHeight="1" x14ac:dyDescent="0.25">
      <c r="B675" s="52" t="str">
        <f t="shared" ca="1" si="49"/>
        <v/>
      </c>
      <c r="C675" s="88"/>
      <c r="D675" s="88" t="str">
        <f>IF(C675="","",VLOOKUP(C675,CAD_FUNC!$C$6:$E$106,2,FALSE))</f>
        <v/>
      </c>
      <c r="E675" s="88" t="str">
        <f>IF(C675="","",VLOOKUP(C675,CAD_FUNC!$C$6:$E$106,3,FALSE))</f>
        <v/>
      </c>
      <c r="F675" s="88"/>
      <c r="G675" s="88" t="str">
        <f>IF(F675="","",VLOOKUP(F675,PCMSO!$C$6:$F$607,4,FALSE))</f>
        <v/>
      </c>
      <c r="H675" s="87"/>
      <c r="I675" s="87"/>
      <c r="J675" s="87"/>
      <c r="K675" s="57" t="str">
        <f t="shared" si="50"/>
        <v/>
      </c>
      <c r="L675" s="58" t="str">
        <f t="shared" ca="1" si="51"/>
        <v/>
      </c>
      <c r="M675" s="47" t="str">
        <f>IF(H675="","",VLOOKUP(MONTH(H675),'C-A'!$K$6:$L$17,2,FALSE))</f>
        <v/>
      </c>
      <c r="S675" s="47">
        <f t="shared" si="52"/>
        <v>6.7000000000000978E-4</v>
      </c>
      <c r="T675" s="52" t="str">
        <f t="shared" ca="1" si="53"/>
        <v/>
      </c>
    </row>
    <row r="676" spans="2:20" ht="30" customHeight="1" x14ac:dyDescent="0.25">
      <c r="B676" s="52" t="str">
        <f t="shared" ca="1" si="49"/>
        <v/>
      </c>
      <c r="C676" s="88"/>
      <c r="D676" s="88" t="str">
        <f>IF(C676="","",VLOOKUP(C676,CAD_FUNC!$C$6:$E$106,2,FALSE))</f>
        <v/>
      </c>
      <c r="E676" s="88" t="str">
        <f>IF(C676="","",VLOOKUP(C676,CAD_FUNC!$C$6:$E$106,3,FALSE))</f>
        <v/>
      </c>
      <c r="F676" s="88"/>
      <c r="G676" s="88" t="str">
        <f>IF(F676="","",VLOOKUP(F676,PCMSO!$C$6:$F$607,4,FALSE))</f>
        <v/>
      </c>
      <c r="H676" s="87"/>
      <c r="I676" s="87"/>
      <c r="J676" s="87"/>
      <c r="K676" s="57" t="str">
        <f t="shared" si="50"/>
        <v/>
      </c>
      <c r="L676" s="58" t="str">
        <f t="shared" ca="1" si="51"/>
        <v/>
      </c>
      <c r="M676" s="47" t="str">
        <f>IF(H676="","",VLOOKUP(MONTH(H676),'C-A'!$K$6:$L$17,2,FALSE))</f>
        <v/>
      </c>
      <c r="S676" s="47">
        <f t="shared" si="52"/>
        <v>6.710000000000098E-4</v>
      </c>
      <c r="T676" s="52" t="str">
        <f t="shared" ca="1" si="53"/>
        <v/>
      </c>
    </row>
    <row r="677" spans="2:20" ht="30" customHeight="1" x14ac:dyDescent="0.25">
      <c r="B677" s="52" t="str">
        <f t="shared" ca="1" si="49"/>
        <v/>
      </c>
      <c r="C677" s="88"/>
      <c r="D677" s="88" t="str">
        <f>IF(C677="","",VLOOKUP(C677,CAD_FUNC!$C$6:$E$106,2,FALSE))</f>
        <v/>
      </c>
      <c r="E677" s="88" t="str">
        <f>IF(C677="","",VLOOKUP(C677,CAD_FUNC!$C$6:$E$106,3,FALSE))</f>
        <v/>
      </c>
      <c r="F677" s="88"/>
      <c r="G677" s="88" t="str">
        <f>IF(F677="","",VLOOKUP(F677,PCMSO!$C$6:$F$607,4,FALSE))</f>
        <v/>
      </c>
      <c r="H677" s="87"/>
      <c r="I677" s="87"/>
      <c r="J677" s="87"/>
      <c r="K677" s="57" t="str">
        <f t="shared" si="50"/>
        <v/>
      </c>
      <c r="L677" s="58" t="str">
        <f t="shared" ca="1" si="51"/>
        <v/>
      </c>
      <c r="M677" s="47" t="str">
        <f>IF(H677="","",VLOOKUP(MONTH(H677),'C-A'!$K$6:$L$17,2,FALSE))</f>
        <v/>
      </c>
      <c r="S677" s="47">
        <f t="shared" si="52"/>
        <v>6.7200000000000983E-4</v>
      </c>
      <c r="T677" s="52" t="str">
        <f t="shared" ca="1" si="53"/>
        <v/>
      </c>
    </row>
    <row r="678" spans="2:20" ht="30" customHeight="1" x14ac:dyDescent="0.25">
      <c r="B678" s="52" t="str">
        <f t="shared" ca="1" si="49"/>
        <v/>
      </c>
      <c r="C678" s="88"/>
      <c r="D678" s="88" t="str">
        <f>IF(C678="","",VLOOKUP(C678,CAD_FUNC!$C$6:$E$106,2,FALSE))</f>
        <v/>
      </c>
      <c r="E678" s="88" t="str">
        <f>IF(C678="","",VLOOKUP(C678,CAD_FUNC!$C$6:$E$106,3,FALSE))</f>
        <v/>
      </c>
      <c r="F678" s="88"/>
      <c r="G678" s="88" t="str">
        <f>IF(F678="","",VLOOKUP(F678,PCMSO!$C$6:$F$607,4,FALSE))</f>
        <v/>
      </c>
      <c r="H678" s="87"/>
      <c r="I678" s="87"/>
      <c r="J678" s="87"/>
      <c r="K678" s="57" t="str">
        <f t="shared" si="50"/>
        <v/>
      </c>
      <c r="L678" s="58" t="str">
        <f t="shared" ca="1" si="51"/>
        <v/>
      </c>
      <c r="M678" s="47" t="str">
        <f>IF(H678="","",VLOOKUP(MONTH(H678),'C-A'!$K$6:$L$17,2,FALSE))</f>
        <v/>
      </c>
      <c r="S678" s="47">
        <f t="shared" si="52"/>
        <v>6.7300000000000985E-4</v>
      </c>
      <c r="T678" s="52" t="str">
        <f t="shared" ca="1" si="53"/>
        <v/>
      </c>
    </row>
    <row r="679" spans="2:20" ht="30" customHeight="1" x14ac:dyDescent="0.25">
      <c r="B679" s="52" t="str">
        <f t="shared" ca="1" si="49"/>
        <v/>
      </c>
      <c r="C679" s="88"/>
      <c r="D679" s="88" t="str">
        <f>IF(C679="","",VLOOKUP(C679,CAD_FUNC!$C$6:$E$106,2,FALSE))</f>
        <v/>
      </c>
      <c r="E679" s="88" t="str">
        <f>IF(C679="","",VLOOKUP(C679,CAD_FUNC!$C$6:$E$106,3,FALSE))</f>
        <v/>
      </c>
      <c r="F679" s="88"/>
      <c r="G679" s="88" t="str">
        <f>IF(F679="","",VLOOKUP(F679,PCMSO!$C$6:$F$607,4,FALSE))</f>
        <v/>
      </c>
      <c r="H679" s="87"/>
      <c r="I679" s="87"/>
      <c r="J679" s="87"/>
      <c r="K679" s="57" t="str">
        <f t="shared" si="50"/>
        <v/>
      </c>
      <c r="L679" s="58" t="str">
        <f t="shared" ca="1" si="51"/>
        <v/>
      </c>
      <c r="M679" s="47" t="str">
        <f>IF(H679="","",VLOOKUP(MONTH(H679),'C-A'!$K$6:$L$17,2,FALSE))</f>
        <v/>
      </c>
      <c r="S679" s="47">
        <f t="shared" si="52"/>
        <v>6.7400000000000988E-4</v>
      </c>
      <c r="T679" s="52" t="str">
        <f t="shared" ca="1" si="53"/>
        <v/>
      </c>
    </row>
    <row r="680" spans="2:20" ht="30" customHeight="1" x14ac:dyDescent="0.25">
      <c r="B680" s="52" t="str">
        <f t="shared" ca="1" si="49"/>
        <v/>
      </c>
      <c r="C680" s="88"/>
      <c r="D680" s="88" t="str">
        <f>IF(C680="","",VLOOKUP(C680,CAD_FUNC!$C$6:$E$106,2,FALSE))</f>
        <v/>
      </c>
      <c r="E680" s="88" t="str">
        <f>IF(C680="","",VLOOKUP(C680,CAD_FUNC!$C$6:$E$106,3,FALSE))</f>
        <v/>
      </c>
      <c r="F680" s="88"/>
      <c r="G680" s="88" t="str">
        <f>IF(F680="","",VLOOKUP(F680,PCMSO!$C$6:$F$607,4,FALSE))</f>
        <v/>
      </c>
      <c r="H680" s="87"/>
      <c r="I680" s="87"/>
      <c r="J680" s="87"/>
      <c r="K680" s="57" t="str">
        <f t="shared" si="50"/>
        <v/>
      </c>
      <c r="L680" s="58" t="str">
        <f t="shared" ca="1" si="51"/>
        <v/>
      </c>
      <c r="M680" s="47" t="str">
        <f>IF(H680="","",VLOOKUP(MONTH(H680),'C-A'!$K$6:$L$17,2,FALSE))</f>
        <v/>
      </c>
      <c r="S680" s="47">
        <f t="shared" si="52"/>
        <v>6.750000000000099E-4</v>
      </c>
      <c r="T680" s="52" t="str">
        <f t="shared" ca="1" si="53"/>
        <v/>
      </c>
    </row>
    <row r="681" spans="2:20" ht="30" customHeight="1" x14ac:dyDescent="0.25">
      <c r="B681" s="52" t="str">
        <f t="shared" ca="1" si="49"/>
        <v/>
      </c>
      <c r="C681" s="88"/>
      <c r="D681" s="88" t="str">
        <f>IF(C681="","",VLOOKUP(C681,CAD_FUNC!$C$6:$E$106,2,FALSE))</f>
        <v/>
      </c>
      <c r="E681" s="88" t="str">
        <f>IF(C681="","",VLOOKUP(C681,CAD_FUNC!$C$6:$E$106,3,FALSE))</f>
        <v/>
      </c>
      <c r="F681" s="88"/>
      <c r="G681" s="88" t="str">
        <f>IF(F681="","",VLOOKUP(F681,PCMSO!$C$6:$F$607,4,FALSE))</f>
        <v/>
      </c>
      <c r="H681" s="87"/>
      <c r="I681" s="87"/>
      <c r="J681" s="87"/>
      <c r="K681" s="57" t="str">
        <f t="shared" si="50"/>
        <v/>
      </c>
      <c r="L681" s="58" t="str">
        <f t="shared" ca="1" si="51"/>
        <v/>
      </c>
      <c r="M681" s="47" t="str">
        <f>IF(H681="","",VLOOKUP(MONTH(H681),'C-A'!$K$6:$L$17,2,FALSE))</f>
        <v/>
      </c>
      <c r="S681" s="47">
        <f t="shared" si="52"/>
        <v>6.7600000000000993E-4</v>
      </c>
      <c r="T681" s="52" t="str">
        <f t="shared" ca="1" si="53"/>
        <v/>
      </c>
    </row>
    <row r="682" spans="2:20" ht="30" customHeight="1" x14ac:dyDescent="0.25">
      <c r="B682" s="52" t="str">
        <f t="shared" ca="1" si="49"/>
        <v/>
      </c>
      <c r="C682" s="88"/>
      <c r="D682" s="88" t="str">
        <f>IF(C682="","",VLOOKUP(C682,CAD_FUNC!$C$6:$E$106,2,FALSE))</f>
        <v/>
      </c>
      <c r="E682" s="88" t="str">
        <f>IF(C682="","",VLOOKUP(C682,CAD_FUNC!$C$6:$E$106,3,FALSE))</f>
        <v/>
      </c>
      <c r="F682" s="88"/>
      <c r="G682" s="88" t="str">
        <f>IF(F682="","",VLOOKUP(F682,PCMSO!$C$6:$F$607,4,FALSE))</f>
        <v/>
      </c>
      <c r="H682" s="87"/>
      <c r="I682" s="87"/>
      <c r="J682" s="87"/>
      <c r="K682" s="57" t="str">
        <f t="shared" si="50"/>
        <v/>
      </c>
      <c r="L682" s="58" t="str">
        <f t="shared" ca="1" si="51"/>
        <v/>
      </c>
      <c r="M682" s="47" t="str">
        <f>IF(H682="","",VLOOKUP(MONTH(H682),'C-A'!$K$6:$L$17,2,FALSE))</f>
        <v/>
      </c>
      <c r="S682" s="47">
        <f t="shared" si="52"/>
        <v>6.7700000000000995E-4</v>
      </c>
      <c r="T682" s="52" t="str">
        <f t="shared" ca="1" si="53"/>
        <v/>
      </c>
    </row>
    <row r="683" spans="2:20" ht="30" customHeight="1" x14ac:dyDescent="0.25">
      <c r="B683" s="52" t="str">
        <f t="shared" ca="1" si="49"/>
        <v/>
      </c>
      <c r="C683" s="88"/>
      <c r="D683" s="88" t="str">
        <f>IF(C683="","",VLOOKUP(C683,CAD_FUNC!$C$6:$E$106,2,FALSE))</f>
        <v/>
      </c>
      <c r="E683" s="88" t="str">
        <f>IF(C683="","",VLOOKUP(C683,CAD_FUNC!$C$6:$E$106,3,FALSE))</f>
        <v/>
      </c>
      <c r="F683" s="88"/>
      <c r="G683" s="88" t="str">
        <f>IF(F683="","",VLOOKUP(F683,PCMSO!$C$6:$F$607,4,FALSE))</f>
        <v/>
      </c>
      <c r="H683" s="87"/>
      <c r="I683" s="87"/>
      <c r="J683" s="87"/>
      <c r="K683" s="57" t="str">
        <f t="shared" si="50"/>
        <v/>
      </c>
      <c r="L683" s="58" t="str">
        <f t="shared" ca="1" si="51"/>
        <v/>
      </c>
      <c r="M683" s="47" t="str">
        <f>IF(H683="","",VLOOKUP(MONTH(H683),'C-A'!$K$6:$L$17,2,FALSE))</f>
        <v/>
      </c>
      <c r="S683" s="47">
        <f t="shared" si="52"/>
        <v>6.7800000000000997E-4</v>
      </c>
      <c r="T683" s="52" t="str">
        <f t="shared" ca="1" si="53"/>
        <v/>
      </c>
    </row>
    <row r="684" spans="2:20" ht="30" customHeight="1" x14ac:dyDescent="0.25">
      <c r="B684" s="52" t="str">
        <f t="shared" ca="1" si="49"/>
        <v/>
      </c>
      <c r="C684" s="88"/>
      <c r="D684" s="88" t="str">
        <f>IF(C684="","",VLOOKUP(C684,CAD_FUNC!$C$6:$E$106,2,FALSE))</f>
        <v/>
      </c>
      <c r="E684" s="88" t="str">
        <f>IF(C684="","",VLOOKUP(C684,CAD_FUNC!$C$6:$E$106,3,FALSE))</f>
        <v/>
      </c>
      <c r="F684" s="88"/>
      <c r="G684" s="88" t="str">
        <f>IF(F684="","",VLOOKUP(F684,PCMSO!$C$6:$F$607,4,FALSE))</f>
        <v/>
      </c>
      <c r="H684" s="87"/>
      <c r="I684" s="87"/>
      <c r="J684" s="87"/>
      <c r="K684" s="57" t="str">
        <f t="shared" si="50"/>
        <v/>
      </c>
      <c r="L684" s="58" t="str">
        <f t="shared" ca="1" si="51"/>
        <v/>
      </c>
      <c r="M684" s="47" t="str">
        <f>IF(H684="","",VLOOKUP(MONTH(H684),'C-A'!$K$6:$L$17,2,FALSE))</f>
        <v/>
      </c>
      <c r="S684" s="47">
        <f t="shared" si="52"/>
        <v>6.7900000000001E-4</v>
      </c>
      <c r="T684" s="52" t="str">
        <f t="shared" ca="1" si="53"/>
        <v/>
      </c>
    </row>
    <row r="685" spans="2:20" ht="30" customHeight="1" x14ac:dyDescent="0.25">
      <c r="B685" s="52" t="str">
        <f t="shared" ca="1" si="49"/>
        <v/>
      </c>
      <c r="C685" s="88"/>
      <c r="D685" s="88" t="str">
        <f>IF(C685="","",VLOOKUP(C685,CAD_FUNC!$C$6:$E$106,2,FALSE))</f>
        <v/>
      </c>
      <c r="E685" s="88" t="str">
        <f>IF(C685="","",VLOOKUP(C685,CAD_FUNC!$C$6:$E$106,3,FALSE))</f>
        <v/>
      </c>
      <c r="F685" s="88"/>
      <c r="G685" s="88" t="str">
        <f>IF(F685="","",VLOOKUP(F685,PCMSO!$C$6:$F$607,4,FALSE))</f>
        <v/>
      </c>
      <c r="H685" s="87"/>
      <c r="I685" s="87"/>
      <c r="J685" s="87"/>
      <c r="K685" s="57" t="str">
        <f t="shared" si="50"/>
        <v/>
      </c>
      <c r="L685" s="58" t="str">
        <f t="shared" ca="1" si="51"/>
        <v/>
      </c>
      <c r="M685" s="47" t="str">
        <f>IF(H685="","",VLOOKUP(MONTH(H685),'C-A'!$K$6:$L$17,2,FALSE))</f>
        <v/>
      </c>
      <c r="S685" s="47">
        <f t="shared" si="52"/>
        <v>6.8000000000001002E-4</v>
      </c>
      <c r="T685" s="52" t="str">
        <f t="shared" ca="1" si="53"/>
        <v/>
      </c>
    </row>
    <row r="686" spans="2:20" ht="30" customHeight="1" x14ac:dyDescent="0.25">
      <c r="B686" s="52" t="str">
        <f t="shared" ca="1" si="49"/>
        <v/>
      </c>
      <c r="C686" s="88"/>
      <c r="D686" s="88" t="str">
        <f>IF(C686="","",VLOOKUP(C686,CAD_FUNC!$C$6:$E$106,2,FALSE))</f>
        <v/>
      </c>
      <c r="E686" s="88" t="str">
        <f>IF(C686="","",VLOOKUP(C686,CAD_FUNC!$C$6:$E$106,3,FALSE))</f>
        <v/>
      </c>
      <c r="F686" s="88"/>
      <c r="G686" s="88" t="str">
        <f>IF(F686="","",VLOOKUP(F686,PCMSO!$C$6:$F$607,4,FALSE))</f>
        <v/>
      </c>
      <c r="H686" s="87"/>
      <c r="I686" s="87"/>
      <c r="J686" s="87"/>
      <c r="K686" s="57" t="str">
        <f t="shared" si="50"/>
        <v/>
      </c>
      <c r="L686" s="58" t="str">
        <f t="shared" ca="1" si="51"/>
        <v/>
      </c>
      <c r="M686" s="47" t="str">
        <f>IF(H686="","",VLOOKUP(MONTH(H686),'C-A'!$K$6:$L$17,2,FALSE))</f>
        <v/>
      </c>
      <c r="S686" s="47">
        <f t="shared" si="52"/>
        <v>6.8100000000001005E-4</v>
      </c>
      <c r="T686" s="52" t="str">
        <f t="shared" ca="1" si="53"/>
        <v/>
      </c>
    </row>
    <row r="687" spans="2:20" ht="30" customHeight="1" x14ac:dyDescent="0.25">
      <c r="B687" s="52" t="str">
        <f t="shared" ref="B687:B750" ca="1" si="54">IF(T687="","",SUM(S687:T687))</f>
        <v/>
      </c>
      <c r="C687" s="88"/>
      <c r="D687" s="88" t="str">
        <f>IF(C687="","",VLOOKUP(C687,CAD_FUNC!$C$6:$E$106,2,FALSE))</f>
        <v/>
      </c>
      <c r="E687" s="88" t="str">
        <f>IF(C687="","",VLOOKUP(C687,CAD_FUNC!$C$6:$E$106,3,FALSE))</f>
        <v/>
      </c>
      <c r="F687" s="88"/>
      <c r="G687" s="88" t="str">
        <f>IF(F687="","",VLOOKUP(F687,PCMSO!$C$6:$F$607,4,FALSE))</f>
        <v/>
      </c>
      <c r="H687" s="87"/>
      <c r="I687" s="87"/>
      <c r="J687" s="87"/>
      <c r="K687" s="57" t="str">
        <f t="shared" si="50"/>
        <v/>
      </c>
      <c r="L687" s="58" t="str">
        <f t="shared" ca="1" si="51"/>
        <v/>
      </c>
      <c r="M687" s="47" t="str">
        <f>IF(H687="","",VLOOKUP(MONTH(H687),'C-A'!$K$6:$L$17,2,FALSE))</f>
        <v/>
      </c>
      <c r="S687" s="47">
        <f t="shared" si="52"/>
        <v>6.8200000000001007E-4</v>
      </c>
      <c r="T687" s="52" t="str">
        <f t="shared" ca="1" si="53"/>
        <v/>
      </c>
    </row>
    <row r="688" spans="2:20" ht="30" customHeight="1" x14ac:dyDescent="0.25">
      <c r="B688" s="52" t="str">
        <f t="shared" ca="1" si="54"/>
        <v/>
      </c>
      <c r="C688" s="88"/>
      <c r="D688" s="88" t="str">
        <f>IF(C688="","",VLOOKUP(C688,CAD_FUNC!$C$6:$E$106,2,FALSE))</f>
        <v/>
      </c>
      <c r="E688" s="88" t="str">
        <f>IF(C688="","",VLOOKUP(C688,CAD_FUNC!$C$6:$E$106,3,FALSE))</f>
        <v/>
      </c>
      <c r="F688" s="88"/>
      <c r="G688" s="88" t="str">
        <f>IF(F688="","",VLOOKUP(F688,PCMSO!$C$6:$F$607,4,FALSE))</f>
        <v/>
      </c>
      <c r="H688" s="87"/>
      <c r="I688" s="87"/>
      <c r="J688" s="87"/>
      <c r="K688" s="57" t="str">
        <f t="shared" si="50"/>
        <v/>
      </c>
      <c r="L688" s="58" t="str">
        <f t="shared" ca="1" si="51"/>
        <v/>
      </c>
      <c r="M688" s="47" t="str">
        <f>IF(H688="","",VLOOKUP(MONTH(H688),'C-A'!$K$6:$L$17,2,FALSE))</f>
        <v/>
      </c>
      <c r="S688" s="47">
        <f t="shared" si="52"/>
        <v>6.830000000000101E-4</v>
      </c>
      <c r="T688" s="52" t="str">
        <f t="shared" ca="1" si="53"/>
        <v/>
      </c>
    </row>
    <row r="689" spans="2:20" ht="30" customHeight="1" x14ac:dyDescent="0.25">
      <c r="B689" s="52" t="str">
        <f t="shared" ca="1" si="54"/>
        <v/>
      </c>
      <c r="C689" s="88"/>
      <c r="D689" s="88" t="str">
        <f>IF(C689="","",VLOOKUP(C689,CAD_FUNC!$C$6:$E$106,2,FALSE))</f>
        <v/>
      </c>
      <c r="E689" s="88" t="str">
        <f>IF(C689="","",VLOOKUP(C689,CAD_FUNC!$C$6:$E$106,3,FALSE))</f>
        <v/>
      </c>
      <c r="F689" s="88"/>
      <c r="G689" s="88" t="str">
        <f>IF(F689="","",VLOOKUP(F689,PCMSO!$C$6:$F$607,4,FALSE))</f>
        <v/>
      </c>
      <c r="H689" s="87"/>
      <c r="I689" s="87"/>
      <c r="J689" s="87"/>
      <c r="K689" s="57" t="str">
        <f t="shared" si="50"/>
        <v/>
      </c>
      <c r="L689" s="58" t="str">
        <f t="shared" ca="1" si="51"/>
        <v/>
      </c>
      <c r="M689" s="47" t="str">
        <f>IF(H689="","",VLOOKUP(MONTH(H689),'C-A'!$K$6:$L$17,2,FALSE))</f>
        <v/>
      </c>
      <c r="S689" s="47">
        <f t="shared" si="52"/>
        <v>6.8400000000001012E-4</v>
      </c>
      <c r="T689" s="52" t="str">
        <f t="shared" ca="1" si="53"/>
        <v/>
      </c>
    </row>
    <row r="690" spans="2:20" ht="30" customHeight="1" x14ac:dyDescent="0.25">
      <c r="B690" s="52" t="str">
        <f t="shared" ca="1" si="54"/>
        <v/>
      </c>
      <c r="C690" s="88"/>
      <c r="D690" s="88" t="str">
        <f>IF(C690="","",VLOOKUP(C690,CAD_FUNC!$C$6:$E$106,2,FALSE))</f>
        <v/>
      </c>
      <c r="E690" s="88" t="str">
        <f>IF(C690="","",VLOOKUP(C690,CAD_FUNC!$C$6:$E$106,3,FALSE))</f>
        <v/>
      </c>
      <c r="F690" s="88"/>
      <c r="G690" s="88" t="str">
        <f>IF(F690="","",VLOOKUP(F690,PCMSO!$C$6:$F$607,4,FALSE))</f>
        <v/>
      </c>
      <c r="H690" s="87"/>
      <c r="I690" s="87"/>
      <c r="J690" s="87"/>
      <c r="K690" s="57" t="str">
        <f t="shared" si="50"/>
        <v/>
      </c>
      <c r="L690" s="58" t="str">
        <f t="shared" ca="1" si="51"/>
        <v/>
      </c>
      <c r="M690" s="47" t="str">
        <f>IF(H690="","",VLOOKUP(MONTH(H690),'C-A'!$K$6:$L$17,2,FALSE))</f>
        <v/>
      </c>
      <c r="S690" s="47">
        <f t="shared" si="52"/>
        <v>6.8500000000001015E-4</v>
      </c>
      <c r="T690" s="52" t="str">
        <f t="shared" ca="1" si="53"/>
        <v/>
      </c>
    </row>
    <row r="691" spans="2:20" ht="30" customHeight="1" x14ac:dyDescent="0.25">
      <c r="B691" s="52" t="str">
        <f t="shared" ca="1" si="54"/>
        <v/>
      </c>
      <c r="C691" s="88"/>
      <c r="D691" s="88" t="str">
        <f>IF(C691="","",VLOOKUP(C691,CAD_FUNC!$C$6:$E$106,2,FALSE))</f>
        <v/>
      </c>
      <c r="E691" s="88" t="str">
        <f>IF(C691="","",VLOOKUP(C691,CAD_FUNC!$C$6:$E$106,3,FALSE))</f>
        <v/>
      </c>
      <c r="F691" s="88"/>
      <c r="G691" s="88" t="str">
        <f>IF(F691="","",VLOOKUP(F691,PCMSO!$C$6:$F$607,4,FALSE))</f>
        <v/>
      </c>
      <c r="H691" s="87"/>
      <c r="I691" s="87"/>
      <c r="J691" s="87"/>
      <c r="K691" s="57" t="str">
        <f t="shared" si="50"/>
        <v/>
      </c>
      <c r="L691" s="58" t="str">
        <f t="shared" ca="1" si="51"/>
        <v/>
      </c>
      <c r="M691" s="47" t="str">
        <f>IF(H691="","",VLOOKUP(MONTH(H691),'C-A'!$K$6:$L$17,2,FALSE))</f>
        <v/>
      </c>
      <c r="S691" s="47">
        <f t="shared" si="52"/>
        <v>6.8600000000001017E-4</v>
      </c>
      <c r="T691" s="52" t="str">
        <f t="shared" ca="1" si="53"/>
        <v/>
      </c>
    </row>
    <row r="692" spans="2:20" ht="30" customHeight="1" x14ac:dyDescent="0.25">
      <c r="B692" s="52" t="str">
        <f t="shared" ca="1" si="54"/>
        <v/>
      </c>
      <c r="C692" s="88"/>
      <c r="D692" s="88" t="str">
        <f>IF(C692="","",VLOOKUP(C692,CAD_FUNC!$C$6:$E$106,2,FALSE))</f>
        <v/>
      </c>
      <c r="E692" s="88" t="str">
        <f>IF(C692="","",VLOOKUP(C692,CAD_FUNC!$C$6:$E$106,3,FALSE))</f>
        <v/>
      </c>
      <c r="F692" s="88"/>
      <c r="G692" s="88" t="str">
        <f>IF(F692="","",VLOOKUP(F692,PCMSO!$C$6:$F$607,4,FALSE))</f>
        <v/>
      </c>
      <c r="H692" s="87"/>
      <c r="I692" s="87"/>
      <c r="J692" s="87"/>
      <c r="K692" s="57" t="str">
        <f t="shared" si="50"/>
        <v/>
      </c>
      <c r="L692" s="58" t="str">
        <f t="shared" ca="1" si="51"/>
        <v/>
      </c>
      <c r="M692" s="47" t="str">
        <f>IF(H692="","",VLOOKUP(MONTH(H692),'C-A'!$K$6:$L$17,2,FALSE))</f>
        <v/>
      </c>
      <c r="S692" s="47">
        <f t="shared" si="52"/>
        <v>6.8700000000001019E-4</v>
      </c>
      <c r="T692" s="52" t="str">
        <f t="shared" ca="1" si="53"/>
        <v/>
      </c>
    </row>
    <row r="693" spans="2:20" ht="30" customHeight="1" x14ac:dyDescent="0.25">
      <c r="B693" s="52" t="str">
        <f t="shared" ca="1" si="54"/>
        <v/>
      </c>
      <c r="C693" s="88"/>
      <c r="D693" s="88" t="str">
        <f>IF(C693="","",VLOOKUP(C693,CAD_FUNC!$C$6:$E$106,2,FALSE))</f>
        <v/>
      </c>
      <c r="E693" s="88" t="str">
        <f>IF(C693="","",VLOOKUP(C693,CAD_FUNC!$C$6:$E$106,3,FALSE))</f>
        <v/>
      </c>
      <c r="F693" s="88"/>
      <c r="G693" s="88" t="str">
        <f>IF(F693="","",VLOOKUP(F693,PCMSO!$C$6:$F$607,4,FALSE))</f>
        <v/>
      </c>
      <c r="H693" s="87"/>
      <c r="I693" s="87"/>
      <c r="J693" s="87"/>
      <c r="K693" s="57" t="str">
        <f t="shared" si="50"/>
        <v/>
      </c>
      <c r="L693" s="58" t="str">
        <f t="shared" ca="1" si="51"/>
        <v/>
      </c>
      <c r="M693" s="47" t="str">
        <f>IF(H693="","",VLOOKUP(MONTH(H693),'C-A'!$K$6:$L$17,2,FALSE))</f>
        <v/>
      </c>
      <c r="S693" s="47">
        <f t="shared" si="52"/>
        <v>6.8800000000001022E-4</v>
      </c>
      <c r="T693" s="52" t="str">
        <f t="shared" ca="1" si="53"/>
        <v/>
      </c>
    </row>
    <row r="694" spans="2:20" ht="30" customHeight="1" x14ac:dyDescent="0.25">
      <c r="B694" s="52" t="str">
        <f t="shared" ca="1" si="54"/>
        <v/>
      </c>
      <c r="C694" s="88"/>
      <c r="D694" s="88" t="str">
        <f>IF(C694="","",VLOOKUP(C694,CAD_FUNC!$C$6:$E$106,2,FALSE))</f>
        <v/>
      </c>
      <c r="E694" s="88" t="str">
        <f>IF(C694="","",VLOOKUP(C694,CAD_FUNC!$C$6:$E$106,3,FALSE))</f>
        <v/>
      </c>
      <c r="F694" s="88"/>
      <c r="G694" s="88" t="str">
        <f>IF(F694="","",VLOOKUP(F694,PCMSO!$C$6:$F$607,4,FALSE))</f>
        <v/>
      </c>
      <c r="H694" s="87"/>
      <c r="I694" s="87"/>
      <c r="J694" s="87"/>
      <c r="K694" s="57" t="str">
        <f t="shared" si="50"/>
        <v/>
      </c>
      <c r="L694" s="58" t="str">
        <f t="shared" ca="1" si="51"/>
        <v/>
      </c>
      <c r="M694" s="47" t="str">
        <f>IF(H694="","",VLOOKUP(MONTH(H694),'C-A'!$K$6:$L$17,2,FALSE))</f>
        <v/>
      </c>
      <c r="S694" s="47">
        <f t="shared" si="52"/>
        <v>6.8900000000001024E-4</v>
      </c>
      <c r="T694" s="52" t="str">
        <f t="shared" ca="1" si="53"/>
        <v/>
      </c>
    </row>
    <row r="695" spans="2:20" ht="30" customHeight="1" x14ac:dyDescent="0.25">
      <c r="B695" s="52" t="str">
        <f t="shared" ca="1" si="54"/>
        <v/>
      </c>
      <c r="C695" s="88"/>
      <c r="D695" s="88" t="str">
        <f>IF(C695="","",VLOOKUP(C695,CAD_FUNC!$C$6:$E$106,2,FALSE))</f>
        <v/>
      </c>
      <c r="E695" s="88" t="str">
        <f>IF(C695="","",VLOOKUP(C695,CAD_FUNC!$C$6:$E$106,3,FALSE))</f>
        <v/>
      </c>
      <c r="F695" s="88"/>
      <c r="G695" s="88" t="str">
        <f>IF(F695="","",VLOOKUP(F695,PCMSO!$C$6:$F$607,4,FALSE))</f>
        <v/>
      </c>
      <c r="H695" s="87"/>
      <c r="I695" s="87"/>
      <c r="J695" s="87"/>
      <c r="K695" s="57" t="str">
        <f t="shared" si="50"/>
        <v/>
      </c>
      <c r="L695" s="58" t="str">
        <f t="shared" ca="1" si="51"/>
        <v/>
      </c>
      <c r="M695" s="47" t="str">
        <f>IF(H695="","",VLOOKUP(MONTH(H695),'C-A'!$K$6:$L$17,2,FALSE))</f>
        <v/>
      </c>
      <c r="S695" s="47">
        <f t="shared" si="52"/>
        <v>6.9000000000001027E-4</v>
      </c>
      <c r="T695" s="52" t="str">
        <f t="shared" ca="1" si="53"/>
        <v/>
      </c>
    </row>
    <row r="696" spans="2:20" ht="30" customHeight="1" x14ac:dyDescent="0.25">
      <c r="B696" s="52" t="str">
        <f t="shared" ca="1" si="54"/>
        <v/>
      </c>
      <c r="C696" s="88"/>
      <c r="D696" s="88" t="str">
        <f>IF(C696="","",VLOOKUP(C696,CAD_FUNC!$C$6:$E$106,2,FALSE))</f>
        <v/>
      </c>
      <c r="E696" s="88" t="str">
        <f>IF(C696="","",VLOOKUP(C696,CAD_FUNC!$C$6:$E$106,3,FALSE))</f>
        <v/>
      </c>
      <c r="F696" s="88"/>
      <c r="G696" s="88" t="str">
        <f>IF(F696="","",VLOOKUP(F696,PCMSO!$C$6:$F$607,4,FALSE))</f>
        <v/>
      </c>
      <c r="H696" s="87"/>
      <c r="I696" s="87"/>
      <c r="J696" s="87"/>
      <c r="K696" s="57" t="str">
        <f t="shared" si="50"/>
        <v/>
      </c>
      <c r="L696" s="58" t="str">
        <f t="shared" ca="1" si="51"/>
        <v/>
      </c>
      <c r="M696" s="47" t="str">
        <f>IF(H696="","",VLOOKUP(MONTH(H696),'C-A'!$K$6:$L$17,2,FALSE))</f>
        <v/>
      </c>
      <c r="S696" s="47">
        <f t="shared" si="52"/>
        <v>6.9100000000001029E-4</v>
      </c>
      <c r="T696" s="52" t="str">
        <f t="shared" ca="1" si="53"/>
        <v/>
      </c>
    </row>
    <row r="697" spans="2:20" ht="30" customHeight="1" x14ac:dyDescent="0.25">
      <c r="B697" s="52" t="str">
        <f t="shared" ca="1" si="54"/>
        <v/>
      </c>
      <c r="C697" s="88"/>
      <c r="D697" s="88" t="str">
        <f>IF(C697="","",VLOOKUP(C697,CAD_FUNC!$C$6:$E$106,2,FALSE))</f>
        <v/>
      </c>
      <c r="E697" s="88" t="str">
        <f>IF(C697="","",VLOOKUP(C697,CAD_FUNC!$C$6:$E$106,3,FALSE))</f>
        <v/>
      </c>
      <c r="F697" s="88"/>
      <c r="G697" s="88" t="str">
        <f>IF(F697="","",VLOOKUP(F697,PCMSO!$C$6:$F$607,4,FALSE))</f>
        <v/>
      </c>
      <c r="H697" s="87"/>
      <c r="I697" s="87"/>
      <c r="J697" s="87"/>
      <c r="K697" s="57" t="str">
        <f t="shared" si="50"/>
        <v/>
      </c>
      <c r="L697" s="58" t="str">
        <f t="shared" ca="1" si="51"/>
        <v/>
      </c>
      <c r="M697" s="47" t="str">
        <f>IF(H697="","",VLOOKUP(MONTH(H697),'C-A'!$K$6:$L$17,2,FALSE))</f>
        <v/>
      </c>
      <c r="S697" s="47">
        <f t="shared" si="52"/>
        <v>6.9200000000001032E-4</v>
      </c>
      <c r="T697" s="52" t="str">
        <f t="shared" ca="1" si="53"/>
        <v/>
      </c>
    </row>
    <row r="698" spans="2:20" ht="30" customHeight="1" x14ac:dyDescent="0.25">
      <c r="B698" s="52" t="str">
        <f t="shared" ca="1" si="54"/>
        <v/>
      </c>
      <c r="C698" s="88"/>
      <c r="D698" s="88" t="str">
        <f>IF(C698="","",VLOOKUP(C698,CAD_FUNC!$C$6:$E$106,2,FALSE))</f>
        <v/>
      </c>
      <c r="E698" s="88" t="str">
        <f>IF(C698="","",VLOOKUP(C698,CAD_FUNC!$C$6:$E$106,3,FALSE))</f>
        <v/>
      </c>
      <c r="F698" s="88"/>
      <c r="G698" s="88" t="str">
        <f>IF(F698="","",VLOOKUP(F698,PCMSO!$C$6:$F$607,4,FALSE))</f>
        <v/>
      </c>
      <c r="H698" s="87"/>
      <c r="I698" s="87"/>
      <c r="J698" s="87"/>
      <c r="K698" s="57" t="str">
        <f t="shared" si="50"/>
        <v/>
      </c>
      <c r="L698" s="58" t="str">
        <f t="shared" ca="1" si="51"/>
        <v/>
      </c>
      <c r="M698" s="47" t="str">
        <f>IF(H698="","",VLOOKUP(MONTH(H698),'C-A'!$K$6:$L$17,2,FALSE))</f>
        <v/>
      </c>
      <c r="S698" s="47">
        <f t="shared" si="52"/>
        <v>6.9300000000001034E-4</v>
      </c>
      <c r="T698" s="52" t="str">
        <f t="shared" ca="1" si="53"/>
        <v/>
      </c>
    </row>
    <row r="699" spans="2:20" ht="30" customHeight="1" x14ac:dyDescent="0.25">
      <c r="B699" s="52" t="str">
        <f t="shared" ca="1" si="54"/>
        <v/>
      </c>
      <c r="C699" s="88"/>
      <c r="D699" s="88" t="str">
        <f>IF(C699="","",VLOOKUP(C699,CAD_FUNC!$C$6:$E$106,2,FALSE))</f>
        <v/>
      </c>
      <c r="E699" s="88" t="str">
        <f>IF(C699="","",VLOOKUP(C699,CAD_FUNC!$C$6:$E$106,3,FALSE))</f>
        <v/>
      </c>
      <c r="F699" s="88"/>
      <c r="G699" s="88" t="str">
        <f>IF(F699="","",VLOOKUP(F699,PCMSO!$C$6:$F$607,4,FALSE))</f>
        <v/>
      </c>
      <c r="H699" s="87"/>
      <c r="I699" s="87"/>
      <c r="J699" s="87"/>
      <c r="K699" s="57" t="str">
        <f t="shared" si="50"/>
        <v/>
      </c>
      <c r="L699" s="58" t="str">
        <f t="shared" ca="1" si="51"/>
        <v/>
      </c>
      <c r="M699" s="47" t="str">
        <f>IF(H699="","",VLOOKUP(MONTH(H699),'C-A'!$K$6:$L$17,2,FALSE))</f>
        <v/>
      </c>
      <c r="S699" s="47">
        <f t="shared" si="52"/>
        <v>6.9400000000001036E-4</v>
      </c>
      <c r="T699" s="52" t="str">
        <f t="shared" ca="1" si="53"/>
        <v/>
      </c>
    </row>
    <row r="700" spans="2:20" ht="30" customHeight="1" x14ac:dyDescent="0.25">
      <c r="B700" s="52" t="str">
        <f t="shared" ca="1" si="54"/>
        <v/>
      </c>
      <c r="C700" s="88"/>
      <c r="D700" s="88" t="str">
        <f>IF(C700="","",VLOOKUP(C700,CAD_FUNC!$C$6:$E$106,2,FALSE))</f>
        <v/>
      </c>
      <c r="E700" s="88" t="str">
        <f>IF(C700="","",VLOOKUP(C700,CAD_FUNC!$C$6:$E$106,3,FALSE))</f>
        <v/>
      </c>
      <c r="F700" s="88"/>
      <c r="G700" s="88" t="str">
        <f>IF(F700="","",VLOOKUP(F700,PCMSO!$C$6:$F$607,4,FALSE))</f>
        <v/>
      </c>
      <c r="H700" s="87"/>
      <c r="I700" s="87"/>
      <c r="J700" s="87"/>
      <c r="K700" s="57" t="str">
        <f t="shared" si="50"/>
        <v/>
      </c>
      <c r="L700" s="58" t="str">
        <f t="shared" ca="1" si="51"/>
        <v/>
      </c>
      <c r="M700" s="47" t="str">
        <f>IF(H700="","",VLOOKUP(MONTH(H700),'C-A'!$K$6:$L$17,2,FALSE))</f>
        <v/>
      </c>
      <c r="S700" s="47">
        <f t="shared" si="52"/>
        <v>6.9500000000001039E-4</v>
      </c>
      <c r="T700" s="52" t="str">
        <f t="shared" ca="1" si="53"/>
        <v/>
      </c>
    </row>
    <row r="701" spans="2:20" ht="30" customHeight="1" x14ac:dyDescent="0.25">
      <c r="B701" s="52" t="str">
        <f t="shared" ca="1" si="54"/>
        <v/>
      </c>
      <c r="C701" s="88"/>
      <c r="D701" s="88" t="str">
        <f>IF(C701="","",VLOOKUP(C701,CAD_FUNC!$C$6:$E$106,2,FALSE))</f>
        <v/>
      </c>
      <c r="E701" s="88" t="str">
        <f>IF(C701="","",VLOOKUP(C701,CAD_FUNC!$C$6:$E$106,3,FALSE))</f>
        <v/>
      </c>
      <c r="F701" s="88"/>
      <c r="G701" s="88" t="str">
        <f>IF(F701="","",VLOOKUP(F701,PCMSO!$C$6:$F$607,4,FALSE))</f>
        <v/>
      </c>
      <c r="H701" s="87"/>
      <c r="I701" s="87"/>
      <c r="J701" s="87"/>
      <c r="K701" s="57" t="str">
        <f t="shared" si="50"/>
        <v/>
      </c>
      <c r="L701" s="58" t="str">
        <f t="shared" ca="1" si="51"/>
        <v/>
      </c>
      <c r="M701" s="47" t="str">
        <f>IF(H701="","",VLOOKUP(MONTH(H701),'C-A'!$K$6:$L$17,2,FALSE))</f>
        <v/>
      </c>
      <c r="S701" s="47">
        <f t="shared" si="52"/>
        <v>6.9600000000001041E-4</v>
      </c>
      <c r="T701" s="52" t="str">
        <f t="shared" ca="1" si="53"/>
        <v/>
      </c>
    </row>
    <row r="702" spans="2:20" ht="30" customHeight="1" x14ac:dyDescent="0.25">
      <c r="B702" s="52" t="str">
        <f t="shared" ca="1" si="54"/>
        <v/>
      </c>
      <c r="C702" s="88"/>
      <c r="D702" s="88" t="str">
        <f>IF(C702="","",VLOOKUP(C702,CAD_FUNC!$C$6:$E$106,2,FALSE))</f>
        <v/>
      </c>
      <c r="E702" s="88" t="str">
        <f>IF(C702="","",VLOOKUP(C702,CAD_FUNC!$C$6:$E$106,3,FALSE))</f>
        <v/>
      </c>
      <c r="F702" s="88"/>
      <c r="G702" s="88" t="str">
        <f>IF(F702="","",VLOOKUP(F702,PCMSO!$C$6:$F$607,4,FALSE))</f>
        <v/>
      </c>
      <c r="H702" s="87"/>
      <c r="I702" s="87"/>
      <c r="J702" s="87"/>
      <c r="K702" s="57" t="str">
        <f t="shared" si="50"/>
        <v/>
      </c>
      <c r="L702" s="58" t="str">
        <f t="shared" ca="1" si="51"/>
        <v/>
      </c>
      <c r="M702" s="47" t="str">
        <f>IF(H702="","",VLOOKUP(MONTH(H702),'C-A'!$K$6:$L$17,2,FALSE))</f>
        <v/>
      </c>
      <c r="S702" s="47">
        <f t="shared" si="52"/>
        <v>6.9700000000001044E-4</v>
      </c>
      <c r="T702" s="52" t="str">
        <f t="shared" ca="1" si="53"/>
        <v/>
      </c>
    </row>
    <row r="703" spans="2:20" ht="30" customHeight="1" x14ac:dyDescent="0.25">
      <c r="B703" s="52" t="str">
        <f t="shared" ca="1" si="54"/>
        <v/>
      </c>
      <c r="C703" s="88"/>
      <c r="D703" s="88" t="str">
        <f>IF(C703="","",VLOOKUP(C703,CAD_FUNC!$C$6:$E$106,2,FALSE))</f>
        <v/>
      </c>
      <c r="E703" s="88" t="str">
        <f>IF(C703="","",VLOOKUP(C703,CAD_FUNC!$C$6:$E$106,3,FALSE))</f>
        <v/>
      </c>
      <c r="F703" s="88"/>
      <c r="G703" s="88" t="str">
        <f>IF(F703="","",VLOOKUP(F703,PCMSO!$C$6:$F$607,4,FALSE))</f>
        <v/>
      </c>
      <c r="H703" s="87"/>
      <c r="I703" s="87"/>
      <c r="J703" s="87"/>
      <c r="K703" s="57" t="str">
        <f t="shared" si="50"/>
        <v/>
      </c>
      <c r="L703" s="58" t="str">
        <f t="shared" ca="1" si="51"/>
        <v/>
      </c>
      <c r="M703" s="47" t="str">
        <f>IF(H703="","",VLOOKUP(MONTH(H703),'C-A'!$K$6:$L$17,2,FALSE))</f>
        <v/>
      </c>
      <c r="S703" s="47">
        <f t="shared" si="52"/>
        <v>6.9800000000001046E-4</v>
      </c>
      <c r="T703" s="52" t="str">
        <f t="shared" ca="1" si="53"/>
        <v/>
      </c>
    </row>
    <row r="704" spans="2:20" ht="30" customHeight="1" x14ac:dyDescent="0.25">
      <c r="B704" s="52" t="str">
        <f t="shared" ca="1" si="54"/>
        <v/>
      </c>
      <c r="C704" s="88"/>
      <c r="D704" s="88" t="str">
        <f>IF(C704="","",VLOOKUP(C704,CAD_FUNC!$C$6:$E$106,2,FALSE))</f>
        <v/>
      </c>
      <c r="E704" s="88" t="str">
        <f>IF(C704="","",VLOOKUP(C704,CAD_FUNC!$C$6:$E$106,3,FALSE))</f>
        <v/>
      </c>
      <c r="F704" s="88"/>
      <c r="G704" s="88" t="str">
        <f>IF(F704="","",VLOOKUP(F704,PCMSO!$C$6:$F$607,4,FALSE))</f>
        <v/>
      </c>
      <c r="H704" s="87"/>
      <c r="I704" s="87"/>
      <c r="J704" s="87"/>
      <c r="K704" s="57" t="str">
        <f t="shared" si="50"/>
        <v/>
      </c>
      <c r="L704" s="58" t="str">
        <f t="shared" ca="1" si="51"/>
        <v/>
      </c>
      <c r="M704" s="47" t="str">
        <f>IF(H704="","",VLOOKUP(MONTH(H704),'C-A'!$K$6:$L$17,2,FALSE))</f>
        <v/>
      </c>
      <c r="S704" s="47">
        <f t="shared" si="52"/>
        <v>6.9900000000001049E-4</v>
      </c>
      <c r="T704" s="52" t="str">
        <f t="shared" ca="1" si="53"/>
        <v/>
      </c>
    </row>
    <row r="705" spans="2:20" ht="30" customHeight="1" x14ac:dyDescent="0.25">
      <c r="B705" s="52" t="str">
        <f t="shared" ca="1" si="54"/>
        <v/>
      </c>
      <c r="C705" s="88"/>
      <c r="D705" s="88" t="str">
        <f>IF(C705="","",VLOOKUP(C705,CAD_FUNC!$C$6:$E$106,2,FALSE))</f>
        <v/>
      </c>
      <c r="E705" s="88" t="str">
        <f>IF(C705="","",VLOOKUP(C705,CAD_FUNC!$C$6:$E$106,3,FALSE))</f>
        <v/>
      </c>
      <c r="F705" s="88"/>
      <c r="G705" s="88" t="str">
        <f>IF(F705="","",VLOOKUP(F705,PCMSO!$C$6:$F$607,4,FALSE))</f>
        <v/>
      </c>
      <c r="H705" s="87"/>
      <c r="I705" s="87"/>
      <c r="J705" s="87"/>
      <c r="K705" s="57" t="str">
        <f t="shared" si="50"/>
        <v/>
      </c>
      <c r="L705" s="58" t="str">
        <f t="shared" ca="1" si="51"/>
        <v/>
      </c>
      <c r="M705" s="47" t="str">
        <f>IF(H705="","",VLOOKUP(MONTH(H705),'C-A'!$K$6:$L$17,2,FALSE))</f>
        <v/>
      </c>
      <c r="S705" s="47">
        <f t="shared" si="52"/>
        <v>7.0000000000001051E-4</v>
      </c>
      <c r="T705" s="52" t="str">
        <f t="shared" ca="1" si="53"/>
        <v/>
      </c>
    </row>
    <row r="706" spans="2:20" ht="30" customHeight="1" x14ac:dyDescent="0.25">
      <c r="B706" s="52" t="str">
        <f t="shared" ca="1" si="54"/>
        <v/>
      </c>
      <c r="C706" s="88"/>
      <c r="D706" s="88" t="str">
        <f>IF(C706="","",VLOOKUP(C706,CAD_FUNC!$C$6:$E$106,2,FALSE))</f>
        <v/>
      </c>
      <c r="E706" s="88" t="str">
        <f>IF(C706="","",VLOOKUP(C706,CAD_FUNC!$C$6:$E$106,3,FALSE))</f>
        <v/>
      </c>
      <c r="F706" s="88"/>
      <c r="G706" s="88" t="str">
        <f>IF(F706="","",VLOOKUP(F706,PCMSO!$C$6:$F$607,4,FALSE))</f>
        <v/>
      </c>
      <c r="H706" s="87"/>
      <c r="I706" s="87"/>
      <c r="J706" s="87"/>
      <c r="K706" s="57" t="str">
        <f t="shared" si="50"/>
        <v/>
      </c>
      <c r="L706" s="58" t="str">
        <f t="shared" ca="1" si="51"/>
        <v/>
      </c>
      <c r="M706" s="47" t="str">
        <f>IF(H706="","",VLOOKUP(MONTH(H706),'C-A'!$K$6:$L$17,2,FALSE))</f>
        <v/>
      </c>
      <c r="S706" s="47">
        <f t="shared" si="52"/>
        <v>7.0100000000001053E-4</v>
      </c>
      <c r="T706" s="52" t="str">
        <f t="shared" ca="1" si="53"/>
        <v/>
      </c>
    </row>
    <row r="707" spans="2:20" ht="30" customHeight="1" x14ac:dyDescent="0.25">
      <c r="B707" s="52" t="str">
        <f t="shared" ca="1" si="54"/>
        <v/>
      </c>
      <c r="C707" s="88"/>
      <c r="D707" s="88" t="str">
        <f>IF(C707="","",VLOOKUP(C707,CAD_FUNC!$C$6:$E$106,2,FALSE))</f>
        <v/>
      </c>
      <c r="E707" s="88" t="str">
        <f>IF(C707="","",VLOOKUP(C707,CAD_FUNC!$C$6:$E$106,3,FALSE))</f>
        <v/>
      </c>
      <c r="F707" s="88"/>
      <c r="G707" s="88" t="str">
        <f>IF(F707="","",VLOOKUP(F707,PCMSO!$C$6:$F$607,4,FALSE))</f>
        <v/>
      </c>
      <c r="H707" s="87"/>
      <c r="I707" s="87"/>
      <c r="J707" s="87"/>
      <c r="K707" s="57" t="str">
        <f t="shared" si="50"/>
        <v/>
      </c>
      <c r="L707" s="58" t="str">
        <f t="shared" ca="1" si="51"/>
        <v/>
      </c>
      <c r="M707" s="47" t="str">
        <f>IF(H707="","",VLOOKUP(MONTH(H707),'C-A'!$K$6:$L$17,2,FALSE))</f>
        <v/>
      </c>
      <c r="S707" s="47">
        <f t="shared" si="52"/>
        <v>7.0200000000001056E-4</v>
      </c>
      <c r="T707" s="52" t="str">
        <f t="shared" ca="1" si="53"/>
        <v/>
      </c>
    </row>
    <row r="708" spans="2:20" ht="30" customHeight="1" x14ac:dyDescent="0.25">
      <c r="B708" s="52" t="str">
        <f t="shared" ca="1" si="54"/>
        <v/>
      </c>
      <c r="C708" s="88"/>
      <c r="D708" s="88" t="str">
        <f>IF(C708="","",VLOOKUP(C708,CAD_FUNC!$C$6:$E$106,2,FALSE))</f>
        <v/>
      </c>
      <c r="E708" s="88" t="str">
        <f>IF(C708="","",VLOOKUP(C708,CAD_FUNC!$C$6:$E$106,3,FALSE))</f>
        <v/>
      </c>
      <c r="F708" s="88"/>
      <c r="G708" s="88" t="str">
        <f>IF(F708="","",VLOOKUP(F708,PCMSO!$C$6:$F$607,4,FALSE))</f>
        <v/>
      </c>
      <c r="H708" s="87"/>
      <c r="I708" s="87"/>
      <c r="J708" s="87"/>
      <c r="K708" s="57" t="str">
        <f t="shared" si="50"/>
        <v/>
      </c>
      <c r="L708" s="58" t="str">
        <f t="shared" ca="1" si="51"/>
        <v/>
      </c>
      <c r="M708" s="47" t="str">
        <f>IF(H708="","",VLOOKUP(MONTH(H708),'C-A'!$K$6:$L$17,2,FALSE))</f>
        <v/>
      </c>
      <c r="S708" s="47">
        <f t="shared" si="52"/>
        <v>7.0300000000001058E-4</v>
      </c>
      <c r="T708" s="52" t="str">
        <f t="shared" ca="1" si="53"/>
        <v/>
      </c>
    </row>
    <row r="709" spans="2:20" ht="30" customHeight="1" x14ac:dyDescent="0.25">
      <c r="B709" s="52" t="str">
        <f t="shared" ca="1" si="54"/>
        <v/>
      </c>
      <c r="C709" s="88"/>
      <c r="D709" s="88" t="str">
        <f>IF(C709="","",VLOOKUP(C709,CAD_FUNC!$C$6:$E$106,2,FALSE))</f>
        <v/>
      </c>
      <c r="E709" s="88" t="str">
        <f>IF(C709="","",VLOOKUP(C709,CAD_FUNC!$C$6:$E$106,3,FALSE))</f>
        <v/>
      </c>
      <c r="F709" s="88"/>
      <c r="G709" s="88" t="str">
        <f>IF(F709="","",VLOOKUP(F709,PCMSO!$C$6:$F$607,4,FALSE))</f>
        <v/>
      </c>
      <c r="H709" s="87"/>
      <c r="I709" s="87"/>
      <c r="J709" s="87"/>
      <c r="K709" s="57" t="str">
        <f t="shared" si="50"/>
        <v/>
      </c>
      <c r="L709" s="58" t="str">
        <f t="shared" ca="1" si="51"/>
        <v/>
      </c>
      <c r="M709" s="47" t="str">
        <f>IF(H709="","",VLOOKUP(MONTH(H709),'C-A'!$K$6:$L$17,2,FALSE))</f>
        <v/>
      </c>
      <c r="S709" s="47">
        <f t="shared" si="52"/>
        <v>7.0400000000001061E-4</v>
      </c>
      <c r="T709" s="52" t="str">
        <f t="shared" ca="1" si="53"/>
        <v/>
      </c>
    </row>
    <row r="710" spans="2:20" ht="30" customHeight="1" x14ac:dyDescent="0.25">
      <c r="B710" s="52" t="str">
        <f t="shared" ca="1" si="54"/>
        <v/>
      </c>
      <c r="C710" s="88"/>
      <c r="D710" s="88" t="str">
        <f>IF(C710="","",VLOOKUP(C710,CAD_FUNC!$C$6:$E$106,2,FALSE))</f>
        <v/>
      </c>
      <c r="E710" s="88" t="str">
        <f>IF(C710="","",VLOOKUP(C710,CAD_FUNC!$C$6:$E$106,3,FALSE))</f>
        <v/>
      </c>
      <c r="F710" s="88"/>
      <c r="G710" s="88" t="str">
        <f>IF(F710="","",VLOOKUP(F710,PCMSO!$C$6:$F$607,4,FALSE))</f>
        <v/>
      </c>
      <c r="H710" s="87"/>
      <c r="I710" s="87"/>
      <c r="J710" s="87"/>
      <c r="K710" s="57" t="str">
        <f t="shared" si="50"/>
        <v/>
      </c>
      <c r="L710" s="58" t="str">
        <f t="shared" ca="1" si="51"/>
        <v/>
      </c>
      <c r="M710" s="47" t="str">
        <f>IF(H710="","",VLOOKUP(MONTH(H710),'C-A'!$K$6:$L$17,2,FALSE))</f>
        <v/>
      </c>
      <c r="S710" s="47">
        <f t="shared" si="52"/>
        <v>7.0500000000001063E-4</v>
      </c>
      <c r="T710" s="52" t="str">
        <f t="shared" ca="1" si="53"/>
        <v/>
      </c>
    </row>
    <row r="711" spans="2:20" ht="30" customHeight="1" x14ac:dyDescent="0.25">
      <c r="B711" s="52" t="str">
        <f t="shared" ca="1" si="54"/>
        <v/>
      </c>
      <c r="C711" s="88"/>
      <c r="D711" s="88" t="str">
        <f>IF(C711="","",VLOOKUP(C711,CAD_FUNC!$C$6:$E$106,2,FALSE))</f>
        <v/>
      </c>
      <c r="E711" s="88" t="str">
        <f>IF(C711="","",VLOOKUP(C711,CAD_FUNC!$C$6:$E$106,3,FALSE))</f>
        <v/>
      </c>
      <c r="F711" s="88"/>
      <c r="G711" s="88" t="str">
        <f>IF(F711="","",VLOOKUP(F711,PCMSO!$C$6:$F$607,4,FALSE))</f>
        <v/>
      </c>
      <c r="H711" s="87"/>
      <c r="I711" s="87"/>
      <c r="J711" s="87"/>
      <c r="K711" s="57" t="str">
        <f t="shared" ref="K711:K774" si="55">IF(G711="","",VLOOKUP(G711,$O$6:$P$12,2,FALSE)+H711)</f>
        <v/>
      </c>
      <c r="L711" s="58" t="str">
        <f t="shared" ref="L711:L774" ca="1" si="56">IF(K711="","",IF(K711-TODAY()&lt;0,"Vencido",IF(K711-TODAY()=0,"Realizar hoje","Realizar em "&amp;K711-TODAY()&amp;" dias")))</f>
        <v/>
      </c>
      <c r="M711" s="47" t="str">
        <f>IF(H711="","",VLOOKUP(MONTH(H711),'C-A'!$K$6:$L$17,2,FALSE))</f>
        <v/>
      </c>
      <c r="S711" s="47">
        <f t="shared" si="52"/>
        <v>7.0600000000001066E-4</v>
      </c>
      <c r="T711" s="52" t="str">
        <f t="shared" ca="1" si="53"/>
        <v/>
      </c>
    </row>
    <row r="712" spans="2:20" ht="30" customHeight="1" x14ac:dyDescent="0.25">
      <c r="B712" s="52" t="str">
        <f t="shared" ca="1" si="54"/>
        <v/>
      </c>
      <c r="C712" s="88"/>
      <c r="D712" s="88" t="str">
        <f>IF(C712="","",VLOOKUP(C712,CAD_FUNC!$C$6:$E$106,2,FALSE))</f>
        <v/>
      </c>
      <c r="E712" s="88" t="str">
        <f>IF(C712="","",VLOOKUP(C712,CAD_FUNC!$C$6:$E$106,3,FALSE))</f>
        <v/>
      </c>
      <c r="F712" s="88"/>
      <c r="G712" s="88" t="str">
        <f>IF(F712="","",VLOOKUP(F712,PCMSO!$C$6:$F$607,4,FALSE))</f>
        <v/>
      </c>
      <c r="H712" s="87"/>
      <c r="I712" s="87"/>
      <c r="J712" s="87"/>
      <c r="K712" s="57" t="str">
        <f t="shared" si="55"/>
        <v/>
      </c>
      <c r="L712" s="58" t="str">
        <f t="shared" ca="1" si="56"/>
        <v/>
      </c>
      <c r="M712" s="47" t="str">
        <f>IF(H712="","",VLOOKUP(MONTH(H712),'C-A'!$K$6:$L$17,2,FALSE))</f>
        <v/>
      </c>
      <c r="S712" s="47">
        <f t="shared" ref="S712:S775" si="57">S711+$S$6</f>
        <v>7.0700000000001068E-4</v>
      </c>
      <c r="T712" s="52" t="str">
        <f t="shared" ref="T712:T775" ca="1" si="58">IF(L712="Vencido","",K712)</f>
        <v/>
      </c>
    </row>
    <row r="713" spans="2:20" ht="30" customHeight="1" x14ac:dyDescent="0.25">
      <c r="B713" s="52" t="str">
        <f t="shared" ca="1" si="54"/>
        <v/>
      </c>
      <c r="C713" s="88"/>
      <c r="D713" s="88" t="str">
        <f>IF(C713="","",VLOOKUP(C713,CAD_FUNC!$C$6:$E$106,2,FALSE))</f>
        <v/>
      </c>
      <c r="E713" s="88" t="str">
        <f>IF(C713="","",VLOOKUP(C713,CAD_FUNC!$C$6:$E$106,3,FALSE))</f>
        <v/>
      </c>
      <c r="F713" s="88"/>
      <c r="G713" s="88" t="str">
        <f>IF(F713="","",VLOOKUP(F713,PCMSO!$C$6:$F$607,4,FALSE))</f>
        <v/>
      </c>
      <c r="H713" s="87"/>
      <c r="I713" s="87"/>
      <c r="J713" s="87"/>
      <c r="K713" s="57" t="str">
        <f t="shared" si="55"/>
        <v/>
      </c>
      <c r="L713" s="58" t="str">
        <f t="shared" ca="1" si="56"/>
        <v/>
      </c>
      <c r="M713" s="47" t="str">
        <f>IF(H713="","",VLOOKUP(MONTH(H713),'C-A'!$K$6:$L$17,2,FALSE))</f>
        <v/>
      </c>
      <c r="S713" s="47">
        <f t="shared" si="57"/>
        <v>7.080000000000107E-4</v>
      </c>
      <c r="T713" s="52" t="str">
        <f t="shared" ca="1" si="58"/>
        <v/>
      </c>
    </row>
    <row r="714" spans="2:20" ht="30" customHeight="1" x14ac:dyDescent="0.25">
      <c r="B714" s="52" t="str">
        <f t="shared" ca="1" si="54"/>
        <v/>
      </c>
      <c r="C714" s="88"/>
      <c r="D714" s="88" t="str">
        <f>IF(C714="","",VLOOKUP(C714,CAD_FUNC!$C$6:$E$106,2,FALSE))</f>
        <v/>
      </c>
      <c r="E714" s="88" t="str">
        <f>IF(C714="","",VLOOKUP(C714,CAD_FUNC!$C$6:$E$106,3,FALSE))</f>
        <v/>
      </c>
      <c r="F714" s="88"/>
      <c r="G714" s="88" t="str">
        <f>IF(F714="","",VLOOKUP(F714,PCMSO!$C$6:$F$607,4,FALSE))</f>
        <v/>
      </c>
      <c r="H714" s="87"/>
      <c r="I714" s="87"/>
      <c r="J714" s="87"/>
      <c r="K714" s="57" t="str">
        <f t="shared" si="55"/>
        <v/>
      </c>
      <c r="L714" s="58" t="str">
        <f t="shared" ca="1" si="56"/>
        <v/>
      </c>
      <c r="M714" s="47" t="str">
        <f>IF(H714="","",VLOOKUP(MONTH(H714),'C-A'!$K$6:$L$17,2,FALSE))</f>
        <v/>
      </c>
      <c r="S714" s="47">
        <f t="shared" si="57"/>
        <v>7.0900000000001073E-4</v>
      </c>
      <c r="T714" s="52" t="str">
        <f t="shared" ca="1" si="58"/>
        <v/>
      </c>
    </row>
    <row r="715" spans="2:20" ht="30" customHeight="1" x14ac:dyDescent="0.25">
      <c r="B715" s="52" t="str">
        <f t="shared" ca="1" si="54"/>
        <v/>
      </c>
      <c r="C715" s="88"/>
      <c r="D715" s="88" t="str">
        <f>IF(C715="","",VLOOKUP(C715,CAD_FUNC!$C$6:$E$106,2,FALSE))</f>
        <v/>
      </c>
      <c r="E715" s="88" t="str">
        <f>IF(C715="","",VLOOKUP(C715,CAD_FUNC!$C$6:$E$106,3,FALSE))</f>
        <v/>
      </c>
      <c r="F715" s="88"/>
      <c r="G715" s="88" t="str">
        <f>IF(F715="","",VLOOKUP(F715,PCMSO!$C$6:$F$607,4,FALSE))</f>
        <v/>
      </c>
      <c r="H715" s="87"/>
      <c r="I715" s="87"/>
      <c r="J715" s="87"/>
      <c r="K715" s="57" t="str">
        <f t="shared" si="55"/>
        <v/>
      </c>
      <c r="L715" s="58" t="str">
        <f t="shared" ca="1" si="56"/>
        <v/>
      </c>
      <c r="M715" s="47" t="str">
        <f>IF(H715="","",VLOOKUP(MONTH(H715),'C-A'!$K$6:$L$17,2,FALSE))</f>
        <v/>
      </c>
      <c r="S715" s="47">
        <f t="shared" si="57"/>
        <v>7.1000000000001075E-4</v>
      </c>
      <c r="T715" s="52" t="str">
        <f t="shared" ca="1" si="58"/>
        <v/>
      </c>
    </row>
    <row r="716" spans="2:20" ht="30" customHeight="1" x14ac:dyDescent="0.25">
      <c r="B716" s="52" t="str">
        <f t="shared" ca="1" si="54"/>
        <v/>
      </c>
      <c r="C716" s="88"/>
      <c r="D716" s="88" t="str">
        <f>IF(C716="","",VLOOKUP(C716,CAD_FUNC!$C$6:$E$106,2,FALSE))</f>
        <v/>
      </c>
      <c r="E716" s="88" t="str">
        <f>IF(C716="","",VLOOKUP(C716,CAD_FUNC!$C$6:$E$106,3,FALSE))</f>
        <v/>
      </c>
      <c r="F716" s="88"/>
      <c r="G716" s="88" t="str">
        <f>IF(F716="","",VLOOKUP(F716,PCMSO!$C$6:$F$607,4,FALSE))</f>
        <v/>
      </c>
      <c r="H716" s="87"/>
      <c r="I716" s="87"/>
      <c r="J716" s="87"/>
      <c r="K716" s="57" t="str">
        <f t="shared" si="55"/>
        <v/>
      </c>
      <c r="L716" s="58" t="str">
        <f t="shared" ca="1" si="56"/>
        <v/>
      </c>
      <c r="M716" s="47" t="str">
        <f>IF(H716="","",VLOOKUP(MONTH(H716),'C-A'!$K$6:$L$17,2,FALSE))</f>
        <v/>
      </c>
      <c r="S716" s="47">
        <f t="shared" si="57"/>
        <v>7.1100000000001078E-4</v>
      </c>
      <c r="T716" s="52" t="str">
        <f t="shared" ca="1" si="58"/>
        <v/>
      </c>
    </row>
    <row r="717" spans="2:20" ht="30" customHeight="1" x14ac:dyDescent="0.25">
      <c r="B717" s="52" t="str">
        <f t="shared" ca="1" si="54"/>
        <v/>
      </c>
      <c r="C717" s="88"/>
      <c r="D717" s="88" t="str">
        <f>IF(C717="","",VLOOKUP(C717,CAD_FUNC!$C$6:$E$106,2,FALSE))</f>
        <v/>
      </c>
      <c r="E717" s="88" t="str">
        <f>IF(C717="","",VLOOKUP(C717,CAD_FUNC!$C$6:$E$106,3,FALSE))</f>
        <v/>
      </c>
      <c r="F717" s="88"/>
      <c r="G717" s="88" t="str">
        <f>IF(F717="","",VLOOKUP(F717,PCMSO!$C$6:$F$607,4,FALSE))</f>
        <v/>
      </c>
      <c r="H717" s="87"/>
      <c r="I717" s="87"/>
      <c r="J717" s="87"/>
      <c r="K717" s="57" t="str">
        <f t="shared" si="55"/>
        <v/>
      </c>
      <c r="L717" s="58" t="str">
        <f t="shared" ca="1" si="56"/>
        <v/>
      </c>
      <c r="M717" s="47" t="str">
        <f>IF(H717="","",VLOOKUP(MONTH(H717),'C-A'!$K$6:$L$17,2,FALSE))</f>
        <v/>
      </c>
      <c r="S717" s="47">
        <f t="shared" si="57"/>
        <v>7.120000000000108E-4</v>
      </c>
      <c r="T717" s="52" t="str">
        <f t="shared" ca="1" si="58"/>
        <v/>
      </c>
    </row>
    <row r="718" spans="2:20" ht="30" customHeight="1" x14ac:dyDescent="0.25">
      <c r="B718" s="52" t="str">
        <f t="shared" ca="1" si="54"/>
        <v/>
      </c>
      <c r="C718" s="88"/>
      <c r="D718" s="88" t="str">
        <f>IF(C718="","",VLOOKUP(C718,CAD_FUNC!$C$6:$E$106,2,FALSE))</f>
        <v/>
      </c>
      <c r="E718" s="88" t="str">
        <f>IF(C718="","",VLOOKUP(C718,CAD_FUNC!$C$6:$E$106,3,FALSE))</f>
        <v/>
      </c>
      <c r="F718" s="88"/>
      <c r="G718" s="88" t="str">
        <f>IF(F718="","",VLOOKUP(F718,PCMSO!$C$6:$F$607,4,FALSE))</f>
        <v/>
      </c>
      <c r="H718" s="87"/>
      <c r="I718" s="87"/>
      <c r="J718" s="87"/>
      <c r="K718" s="57" t="str">
        <f t="shared" si="55"/>
        <v/>
      </c>
      <c r="L718" s="58" t="str">
        <f t="shared" ca="1" si="56"/>
        <v/>
      </c>
      <c r="M718" s="47" t="str">
        <f>IF(H718="","",VLOOKUP(MONTH(H718),'C-A'!$K$6:$L$17,2,FALSE))</f>
        <v/>
      </c>
      <c r="S718" s="47">
        <f t="shared" si="57"/>
        <v>7.1300000000001083E-4</v>
      </c>
      <c r="T718" s="52" t="str">
        <f t="shared" ca="1" si="58"/>
        <v/>
      </c>
    </row>
    <row r="719" spans="2:20" ht="30" customHeight="1" x14ac:dyDescent="0.25">
      <c r="B719" s="52" t="str">
        <f t="shared" ca="1" si="54"/>
        <v/>
      </c>
      <c r="C719" s="88"/>
      <c r="D719" s="88" t="str">
        <f>IF(C719="","",VLOOKUP(C719,CAD_FUNC!$C$6:$E$106,2,FALSE))</f>
        <v/>
      </c>
      <c r="E719" s="88" t="str">
        <f>IF(C719="","",VLOOKUP(C719,CAD_FUNC!$C$6:$E$106,3,FALSE))</f>
        <v/>
      </c>
      <c r="F719" s="88"/>
      <c r="G719" s="88" t="str">
        <f>IF(F719="","",VLOOKUP(F719,PCMSO!$C$6:$F$607,4,FALSE))</f>
        <v/>
      </c>
      <c r="H719" s="87"/>
      <c r="I719" s="87"/>
      <c r="J719" s="87"/>
      <c r="K719" s="57" t="str">
        <f t="shared" si="55"/>
        <v/>
      </c>
      <c r="L719" s="58" t="str">
        <f t="shared" ca="1" si="56"/>
        <v/>
      </c>
      <c r="M719" s="47" t="str">
        <f>IF(H719="","",VLOOKUP(MONTH(H719),'C-A'!$K$6:$L$17,2,FALSE))</f>
        <v/>
      </c>
      <c r="S719" s="47">
        <f t="shared" si="57"/>
        <v>7.1400000000001085E-4</v>
      </c>
      <c r="T719" s="52" t="str">
        <f t="shared" ca="1" si="58"/>
        <v/>
      </c>
    </row>
    <row r="720" spans="2:20" ht="30" customHeight="1" x14ac:dyDescent="0.25">
      <c r="B720" s="52" t="str">
        <f t="shared" ca="1" si="54"/>
        <v/>
      </c>
      <c r="C720" s="88"/>
      <c r="D720" s="88" t="str">
        <f>IF(C720="","",VLOOKUP(C720,CAD_FUNC!$C$6:$E$106,2,FALSE))</f>
        <v/>
      </c>
      <c r="E720" s="88" t="str">
        <f>IF(C720="","",VLOOKUP(C720,CAD_FUNC!$C$6:$E$106,3,FALSE))</f>
        <v/>
      </c>
      <c r="F720" s="88"/>
      <c r="G720" s="88" t="str">
        <f>IF(F720="","",VLOOKUP(F720,PCMSO!$C$6:$F$607,4,FALSE))</f>
        <v/>
      </c>
      <c r="H720" s="87"/>
      <c r="I720" s="87"/>
      <c r="J720" s="87"/>
      <c r="K720" s="57" t="str">
        <f t="shared" si="55"/>
        <v/>
      </c>
      <c r="L720" s="58" t="str">
        <f t="shared" ca="1" si="56"/>
        <v/>
      </c>
      <c r="M720" s="47" t="str">
        <f>IF(H720="","",VLOOKUP(MONTH(H720),'C-A'!$K$6:$L$17,2,FALSE))</f>
        <v/>
      </c>
      <c r="S720" s="47">
        <f t="shared" si="57"/>
        <v>7.1500000000001087E-4</v>
      </c>
      <c r="T720" s="52" t="str">
        <f t="shared" ca="1" si="58"/>
        <v/>
      </c>
    </row>
    <row r="721" spans="2:20" ht="30" customHeight="1" x14ac:dyDescent="0.25">
      <c r="B721" s="52" t="str">
        <f t="shared" ca="1" si="54"/>
        <v/>
      </c>
      <c r="C721" s="88"/>
      <c r="D721" s="88" t="str">
        <f>IF(C721="","",VLOOKUP(C721,CAD_FUNC!$C$6:$E$106,2,FALSE))</f>
        <v/>
      </c>
      <c r="E721" s="88" t="str">
        <f>IF(C721="","",VLOOKUP(C721,CAD_FUNC!$C$6:$E$106,3,FALSE))</f>
        <v/>
      </c>
      <c r="F721" s="88"/>
      <c r="G721" s="88" t="str">
        <f>IF(F721="","",VLOOKUP(F721,PCMSO!$C$6:$F$607,4,FALSE))</f>
        <v/>
      </c>
      <c r="H721" s="87"/>
      <c r="I721" s="87"/>
      <c r="J721" s="87"/>
      <c r="K721" s="57" t="str">
        <f t="shared" si="55"/>
        <v/>
      </c>
      <c r="L721" s="58" t="str">
        <f t="shared" ca="1" si="56"/>
        <v/>
      </c>
      <c r="M721" s="47" t="str">
        <f>IF(H721="","",VLOOKUP(MONTH(H721),'C-A'!$K$6:$L$17,2,FALSE))</f>
        <v/>
      </c>
      <c r="S721" s="47">
        <f t="shared" si="57"/>
        <v>7.160000000000109E-4</v>
      </c>
      <c r="T721" s="52" t="str">
        <f t="shared" ca="1" si="58"/>
        <v/>
      </c>
    </row>
    <row r="722" spans="2:20" ht="30" customHeight="1" x14ac:dyDescent="0.25">
      <c r="B722" s="52" t="str">
        <f t="shared" ca="1" si="54"/>
        <v/>
      </c>
      <c r="C722" s="88"/>
      <c r="D722" s="88" t="str">
        <f>IF(C722="","",VLOOKUP(C722,CAD_FUNC!$C$6:$E$106,2,FALSE))</f>
        <v/>
      </c>
      <c r="E722" s="88" t="str">
        <f>IF(C722="","",VLOOKUP(C722,CAD_FUNC!$C$6:$E$106,3,FALSE))</f>
        <v/>
      </c>
      <c r="F722" s="88"/>
      <c r="G722" s="88" t="str">
        <f>IF(F722="","",VLOOKUP(F722,PCMSO!$C$6:$F$607,4,FALSE))</f>
        <v/>
      </c>
      <c r="H722" s="87"/>
      <c r="I722" s="87"/>
      <c r="J722" s="87"/>
      <c r="K722" s="57" t="str">
        <f t="shared" si="55"/>
        <v/>
      </c>
      <c r="L722" s="58" t="str">
        <f t="shared" ca="1" si="56"/>
        <v/>
      </c>
      <c r="M722" s="47" t="str">
        <f>IF(H722="","",VLOOKUP(MONTH(H722),'C-A'!$K$6:$L$17,2,FALSE))</f>
        <v/>
      </c>
      <c r="S722" s="47">
        <f t="shared" si="57"/>
        <v>7.1700000000001092E-4</v>
      </c>
      <c r="T722" s="52" t="str">
        <f t="shared" ca="1" si="58"/>
        <v/>
      </c>
    </row>
    <row r="723" spans="2:20" ht="30" customHeight="1" x14ac:dyDescent="0.25">
      <c r="B723" s="52" t="str">
        <f t="shared" ca="1" si="54"/>
        <v/>
      </c>
      <c r="C723" s="88"/>
      <c r="D723" s="88" t="str">
        <f>IF(C723="","",VLOOKUP(C723,CAD_FUNC!$C$6:$E$106,2,FALSE))</f>
        <v/>
      </c>
      <c r="E723" s="88" t="str">
        <f>IF(C723="","",VLOOKUP(C723,CAD_FUNC!$C$6:$E$106,3,FALSE))</f>
        <v/>
      </c>
      <c r="F723" s="88"/>
      <c r="G723" s="88" t="str">
        <f>IF(F723="","",VLOOKUP(F723,PCMSO!$C$6:$F$607,4,FALSE))</f>
        <v/>
      </c>
      <c r="H723" s="87"/>
      <c r="I723" s="87"/>
      <c r="J723" s="87"/>
      <c r="K723" s="57" t="str">
        <f t="shared" si="55"/>
        <v/>
      </c>
      <c r="L723" s="58" t="str">
        <f t="shared" ca="1" si="56"/>
        <v/>
      </c>
      <c r="M723" s="47" t="str">
        <f>IF(H723="","",VLOOKUP(MONTH(H723),'C-A'!$K$6:$L$17,2,FALSE))</f>
        <v/>
      </c>
      <c r="S723" s="47">
        <f t="shared" si="57"/>
        <v>7.1800000000001095E-4</v>
      </c>
      <c r="T723" s="52" t="str">
        <f t="shared" ca="1" si="58"/>
        <v/>
      </c>
    </row>
    <row r="724" spans="2:20" ht="30" customHeight="1" x14ac:dyDescent="0.25">
      <c r="B724" s="52" t="str">
        <f t="shared" ca="1" si="54"/>
        <v/>
      </c>
      <c r="C724" s="88"/>
      <c r="D724" s="88" t="str">
        <f>IF(C724="","",VLOOKUP(C724,CAD_FUNC!$C$6:$E$106,2,FALSE))</f>
        <v/>
      </c>
      <c r="E724" s="88" t="str">
        <f>IF(C724="","",VLOOKUP(C724,CAD_FUNC!$C$6:$E$106,3,FALSE))</f>
        <v/>
      </c>
      <c r="F724" s="88"/>
      <c r="G724" s="88" t="str">
        <f>IF(F724="","",VLOOKUP(F724,PCMSO!$C$6:$F$607,4,FALSE))</f>
        <v/>
      </c>
      <c r="H724" s="87"/>
      <c r="I724" s="87"/>
      <c r="J724" s="87"/>
      <c r="K724" s="57" t="str">
        <f t="shared" si="55"/>
        <v/>
      </c>
      <c r="L724" s="58" t="str">
        <f t="shared" ca="1" si="56"/>
        <v/>
      </c>
      <c r="M724" s="47" t="str">
        <f>IF(H724="","",VLOOKUP(MONTH(H724),'C-A'!$K$6:$L$17,2,FALSE))</f>
        <v/>
      </c>
      <c r="S724" s="47">
        <f t="shared" si="57"/>
        <v>7.1900000000001097E-4</v>
      </c>
      <c r="T724" s="52" t="str">
        <f t="shared" ca="1" si="58"/>
        <v/>
      </c>
    </row>
    <row r="725" spans="2:20" ht="30" customHeight="1" x14ac:dyDescent="0.25">
      <c r="B725" s="52" t="str">
        <f t="shared" ca="1" si="54"/>
        <v/>
      </c>
      <c r="C725" s="88"/>
      <c r="D725" s="88" t="str">
        <f>IF(C725="","",VLOOKUP(C725,CAD_FUNC!$C$6:$E$106,2,FALSE))</f>
        <v/>
      </c>
      <c r="E725" s="88" t="str">
        <f>IF(C725="","",VLOOKUP(C725,CAD_FUNC!$C$6:$E$106,3,FALSE))</f>
        <v/>
      </c>
      <c r="F725" s="88"/>
      <c r="G725" s="88" t="str">
        <f>IF(F725="","",VLOOKUP(F725,PCMSO!$C$6:$F$607,4,FALSE))</f>
        <v/>
      </c>
      <c r="H725" s="87"/>
      <c r="I725" s="87"/>
      <c r="J725" s="87"/>
      <c r="K725" s="57" t="str">
        <f t="shared" si="55"/>
        <v/>
      </c>
      <c r="L725" s="58" t="str">
        <f t="shared" ca="1" si="56"/>
        <v/>
      </c>
      <c r="M725" s="47" t="str">
        <f>IF(H725="","",VLOOKUP(MONTH(H725),'C-A'!$K$6:$L$17,2,FALSE))</f>
        <v/>
      </c>
      <c r="S725" s="47">
        <f t="shared" si="57"/>
        <v>7.20000000000011E-4</v>
      </c>
      <c r="T725" s="52" t="str">
        <f t="shared" ca="1" si="58"/>
        <v/>
      </c>
    </row>
    <row r="726" spans="2:20" ht="30" customHeight="1" x14ac:dyDescent="0.25">
      <c r="B726" s="52" t="str">
        <f t="shared" ca="1" si="54"/>
        <v/>
      </c>
      <c r="C726" s="88"/>
      <c r="D726" s="88" t="str">
        <f>IF(C726="","",VLOOKUP(C726,CAD_FUNC!$C$6:$E$106,2,FALSE))</f>
        <v/>
      </c>
      <c r="E726" s="88" t="str">
        <f>IF(C726="","",VLOOKUP(C726,CAD_FUNC!$C$6:$E$106,3,FALSE))</f>
        <v/>
      </c>
      <c r="F726" s="88"/>
      <c r="G726" s="88" t="str">
        <f>IF(F726="","",VLOOKUP(F726,PCMSO!$C$6:$F$607,4,FALSE))</f>
        <v/>
      </c>
      <c r="H726" s="87"/>
      <c r="I726" s="87"/>
      <c r="J726" s="87"/>
      <c r="K726" s="57" t="str">
        <f t="shared" si="55"/>
        <v/>
      </c>
      <c r="L726" s="58" t="str">
        <f t="shared" ca="1" si="56"/>
        <v/>
      </c>
      <c r="M726" s="47" t="str">
        <f>IF(H726="","",VLOOKUP(MONTH(H726),'C-A'!$K$6:$L$17,2,FALSE))</f>
        <v/>
      </c>
      <c r="S726" s="47">
        <f t="shared" si="57"/>
        <v>7.2100000000001102E-4</v>
      </c>
      <c r="T726" s="52" t="str">
        <f t="shared" ca="1" si="58"/>
        <v/>
      </c>
    </row>
    <row r="727" spans="2:20" ht="30" customHeight="1" x14ac:dyDescent="0.25">
      <c r="B727" s="52" t="str">
        <f t="shared" ca="1" si="54"/>
        <v/>
      </c>
      <c r="C727" s="88"/>
      <c r="D727" s="88" t="str">
        <f>IF(C727="","",VLOOKUP(C727,CAD_FUNC!$C$6:$E$106,2,FALSE))</f>
        <v/>
      </c>
      <c r="E727" s="88" t="str">
        <f>IF(C727="","",VLOOKUP(C727,CAD_FUNC!$C$6:$E$106,3,FALSE))</f>
        <v/>
      </c>
      <c r="F727" s="88"/>
      <c r="G727" s="88" t="str">
        <f>IF(F727="","",VLOOKUP(F727,PCMSO!$C$6:$F$607,4,FALSE))</f>
        <v/>
      </c>
      <c r="H727" s="87"/>
      <c r="I727" s="87"/>
      <c r="J727" s="87"/>
      <c r="K727" s="57" t="str">
        <f t="shared" si="55"/>
        <v/>
      </c>
      <c r="L727" s="58" t="str">
        <f t="shared" ca="1" si="56"/>
        <v/>
      </c>
      <c r="M727" s="47" t="str">
        <f>IF(H727="","",VLOOKUP(MONTH(H727),'C-A'!$K$6:$L$17,2,FALSE))</f>
        <v/>
      </c>
      <c r="S727" s="47">
        <f t="shared" si="57"/>
        <v>7.2200000000001104E-4</v>
      </c>
      <c r="T727" s="52" t="str">
        <f t="shared" ca="1" si="58"/>
        <v/>
      </c>
    </row>
    <row r="728" spans="2:20" ht="30" customHeight="1" x14ac:dyDescent="0.25">
      <c r="B728" s="52" t="str">
        <f t="shared" ca="1" si="54"/>
        <v/>
      </c>
      <c r="C728" s="88"/>
      <c r="D728" s="88" t="str">
        <f>IF(C728="","",VLOOKUP(C728,CAD_FUNC!$C$6:$E$106,2,FALSE))</f>
        <v/>
      </c>
      <c r="E728" s="88" t="str">
        <f>IF(C728="","",VLOOKUP(C728,CAD_FUNC!$C$6:$E$106,3,FALSE))</f>
        <v/>
      </c>
      <c r="F728" s="88"/>
      <c r="G728" s="88" t="str">
        <f>IF(F728="","",VLOOKUP(F728,PCMSO!$C$6:$F$607,4,FALSE))</f>
        <v/>
      </c>
      <c r="H728" s="87"/>
      <c r="I728" s="87"/>
      <c r="J728" s="87"/>
      <c r="K728" s="57" t="str">
        <f t="shared" si="55"/>
        <v/>
      </c>
      <c r="L728" s="58" t="str">
        <f t="shared" ca="1" si="56"/>
        <v/>
      </c>
      <c r="M728" s="47" t="str">
        <f>IF(H728="","",VLOOKUP(MONTH(H728),'C-A'!$K$6:$L$17,2,FALSE))</f>
        <v/>
      </c>
      <c r="S728" s="47">
        <f t="shared" si="57"/>
        <v>7.2300000000001107E-4</v>
      </c>
      <c r="T728" s="52" t="str">
        <f t="shared" ca="1" si="58"/>
        <v/>
      </c>
    </row>
    <row r="729" spans="2:20" ht="30" customHeight="1" x14ac:dyDescent="0.25">
      <c r="B729" s="52" t="str">
        <f t="shared" ca="1" si="54"/>
        <v/>
      </c>
      <c r="C729" s="88"/>
      <c r="D729" s="88" t="str">
        <f>IF(C729="","",VLOOKUP(C729,CAD_FUNC!$C$6:$E$106,2,FALSE))</f>
        <v/>
      </c>
      <c r="E729" s="88" t="str">
        <f>IF(C729="","",VLOOKUP(C729,CAD_FUNC!$C$6:$E$106,3,FALSE))</f>
        <v/>
      </c>
      <c r="F729" s="88"/>
      <c r="G729" s="88" t="str">
        <f>IF(F729="","",VLOOKUP(F729,PCMSO!$C$6:$F$607,4,FALSE))</f>
        <v/>
      </c>
      <c r="H729" s="87"/>
      <c r="I729" s="87"/>
      <c r="J729" s="87"/>
      <c r="K729" s="57" t="str">
        <f t="shared" si="55"/>
        <v/>
      </c>
      <c r="L729" s="58" t="str">
        <f t="shared" ca="1" si="56"/>
        <v/>
      </c>
      <c r="M729" s="47" t="str">
        <f>IF(H729="","",VLOOKUP(MONTH(H729),'C-A'!$K$6:$L$17,2,FALSE))</f>
        <v/>
      </c>
      <c r="S729" s="47">
        <f t="shared" si="57"/>
        <v>7.2400000000001109E-4</v>
      </c>
      <c r="T729" s="52" t="str">
        <f t="shared" ca="1" si="58"/>
        <v/>
      </c>
    </row>
    <row r="730" spans="2:20" ht="30" customHeight="1" x14ac:dyDescent="0.25">
      <c r="B730" s="52" t="str">
        <f t="shared" ca="1" si="54"/>
        <v/>
      </c>
      <c r="C730" s="88"/>
      <c r="D730" s="88" t="str">
        <f>IF(C730="","",VLOOKUP(C730,CAD_FUNC!$C$6:$E$106,2,FALSE))</f>
        <v/>
      </c>
      <c r="E730" s="88" t="str">
        <f>IF(C730="","",VLOOKUP(C730,CAD_FUNC!$C$6:$E$106,3,FALSE))</f>
        <v/>
      </c>
      <c r="F730" s="88"/>
      <c r="G730" s="88" t="str">
        <f>IF(F730="","",VLOOKUP(F730,PCMSO!$C$6:$F$607,4,FALSE))</f>
        <v/>
      </c>
      <c r="H730" s="87"/>
      <c r="I730" s="87"/>
      <c r="J730" s="87"/>
      <c r="K730" s="57" t="str">
        <f t="shared" si="55"/>
        <v/>
      </c>
      <c r="L730" s="58" t="str">
        <f t="shared" ca="1" si="56"/>
        <v/>
      </c>
      <c r="M730" s="47" t="str">
        <f>IF(H730="","",VLOOKUP(MONTH(H730),'C-A'!$K$6:$L$17,2,FALSE))</f>
        <v/>
      </c>
      <c r="S730" s="47">
        <f t="shared" si="57"/>
        <v>7.2500000000001112E-4</v>
      </c>
      <c r="T730" s="52" t="str">
        <f t="shared" ca="1" si="58"/>
        <v/>
      </c>
    </row>
    <row r="731" spans="2:20" ht="30" customHeight="1" x14ac:dyDescent="0.25">
      <c r="B731" s="52" t="str">
        <f t="shared" ca="1" si="54"/>
        <v/>
      </c>
      <c r="C731" s="88"/>
      <c r="D731" s="88" t="str">
        <f>IF(C731="","",VLOOKUP(C731,CAD_FUNC!$C$6:$E$106,2,FALSE))</f>
        <v/>
      </c>
      <c r="E731" s="88" t="str">
        <f>IF(C731="","",VLOOKUP(C731,CAD_FUNC!$C$6:$E$106,3,FALSE))</f>
        <v/>
      </c>
      <c r="F731" s="88"/>
      <c r="G731" s="88" t="str">
        <f>IF(F731="","",VLOOKUP(F731,PCMSO!$C$6:$F$607,4,FALSE))</f>
        <v/>
      </c>
      <c r="H731" s="87"/>
      <c r="I731" s="87"/>
      <c r="J731" s="87"/>
      <c r="K731" s="57" t="str">
        <f t="shared" si="55"/>
        <v/>
      </c>
      <c r="L731" s="58" t="str">
        <f t="shared" ca="1" si="56"/>
        <v/>
      </c>
      <c r="M731" s="47" t="str">
        <f>IF(H731="","",VLOOKUP(MONTH(H731),'C-A'!$K$6:$L$17,2,FALSE))</f>
        <v/>
      </c>
      <c r="S731" s="47">
        <f t="shared" si="57"/>
        <v>7.2600000000001114E-4</v>
      </c>
      <c r="T731" s="52" t="str">
        <f t="shared" ca="1" si="58"/>
        <v/>
      </c>
    </row>
    <row r="732" spans="2:20" ht="30" customHeight="1" x14ac:dyDescent="0.25">
      <c r="B732" s="52" t="str">
        <f t="shared" ca="1" si="54"/>
        <v/>
      </c>
      <c r="C732" s="88"/>
      <c r="D732" s="88" t="str">
        <f>IF(C732="","",VLOOKUP(C732,CAD_FUNC!$C$6:$E$106,2,FALSE))</f>
        <v/>
      </c>
      <c r="E732" s="88" t="str">
        <f>IF(C732="","",VLOOKUP(C732,CAD_FUNC!$C$6:$E$106,3,FALSE))</f>
        <v/>
      </c>
      <c r="F732" s="88"/>
      <c r="G732" s="88" t="str">
        <f>IF(F732="","",VLOOKUP(F732,PCMSO!$C$6:$F$607,4,FALSE))</f>
        <v/>
      </c>
      <c r="H732" s="87"/>
      <c r="I732" s="87"/>
      <c r="J732" s="87"/>
      <c r="K732" s="57" t="str">
        <f t="shared" si="55"/>
        <v/>
      </c>
      <c r="L732" s="58" t="str">
        <f t="shared" ca="1" si="56"/>
        <v/>
      </c>
      <c r="M732" s="47" t="str">
        <f>IF(H732="","",VLOOKUP(MONTH(H732),'C-A'!$K$6:$L$17,2,FALSE))</f>
        <v/>
      </c>
      <c r="S732" s="47">
        <f t="shared" si="57"/>
        <v>7.2700000000001117E-4</v>
      </c>
      <c r="T732" s="52" t="str">
        <f t="shared" ca="1" si="58"/>
        <v/>
      </c>
    </row>
    <row r="733" spans="2:20" ht="30" customHeight="1" x14ac:dyDescent="0.25">
      <c r="B733" s="52" t="str">
        <f t="shared" ca="1" si="54"/>
        <v/>
      </c>
      <c r="C733" s="88"/>
      <c r="D733" s="88" t="str">
        <f>IF(C733="","",VLOOKUP(C733,CAD_FUNC!$C$6:$E$106,2,FALSE))</f>
        <v/>
      </c>
      <c r="E733" s="88" t="str">
        <f>IF(C733="","",VLOOKUP(C733,CAD_FUNC!$C$6:$E$106,3,FALSE))</f>
        <v/>
      </c>
      <c r="F733" s="88"/>
      <c r="G733" s="88" t="str">
        <f>IF(F733="","",VLOOKUP(F733,PCMSO!$C$6:$F$607,4,FALSE))</f>
        <v/>
      </c>
      <c r="H733" s="87"/>
      <c r="I733" s="87"/>
      <c r="J733" s="87"/>
      <c r="K733" s="57" t="str">
        <f t="shared" si="55"/>
        <v/>
      </c>
      <c r="L733" s="58" t="str">
        <f t="shared" ca="1" si="56"/>
        <v/>
      </c>
      <c r="M733" s="47" t="str">
        <f>IF(H733="","",VLOOKUP(MONTH(H733),'C-A'!$K$6:$L$17,2,FALSE))</f>
        <v/>
      </c>
      <c r="S733" s="47">
        <f t="shared" si="57"/>
        <v>7.2800000000001119E-4</v>
      </c>
      <c r="T733" s="52" t="str">
        <f t="shared" ca="1" si="58"/>
        <v/>
      </c>
    </row>
    <row r="734" spans="2:20" ht="30" customHeight="1" x14ac:dyDescent="0.25">
      <c r="B734" s="52" t="str">
        <f t="shared" ca="1" si="54"/>
        <v/>
      </c>
      <c r="C734" s="88"/>
      <c r="D734" s="88" t="str">
        <f>IF(C734="","",VLOOKUP(C734,CAD_FUNC!$C$6:$E$106,2,FALSE))</f>
        <v/>
      </c>
      <c r="E734" s="88" t="str">
        <f>IF(C734="","",VLOOKUP(C734,CAD_FUNC!$C$6:$E$106,3,FALSE))</f>
        <v/>
      </c>
      <c r="F734" s="88"/>
      <c r="G734" s="88" t="str">
        <f>IF(F734="","",VLOOKUP(F734,PCMSO!$C$6:$F$607,4,FALSE))</f>
        <v/>
      </c>
      <c r="H734" s="87"/>
      <c r="I734" s="87"/>
      <c r="J734" s="87"/>
      <c r="K734" s="57" t="str">
        <f t="shared" si="55"/>
        <v/>
      </c>
      <c r="L734" s="58" t="str">
        <f t="shared" ca="1" si="56"/>
        <v/>
      </c>
      <c r="M734" s="47" t="str">
        <f>IF(H734="","",VLOOKUP(MONTH(H734),'C-A'!$K$6:$L$17,2,FALSE))</f>
        <v/>
      </c>
      <c r="S734" s="47">
        <f t="shared" si="57"/>
        <v>7.2900000000001121E-4</v>
      </c>
      <c r="T734" s="52" t="str">
        <f t="shared" ca="1" si="58"/>
        <v/>
      </c>
    </row>
    <row r="735" spans="2:20" ht="30" customHeight="1" x14ac:dyDescent="0.25">
      <c r="B735" s="52" t="str">
        <f t="shared" ca="1" si="54"/>
        <v/>
      </c>
      <c r="C735" s="88"/>
      <c r="D735" s="88" t="str">
        <f>IF(C735="","",VLOOKUP(C735,CAD_FUNC!$C$6:$E$106,2,FALSE))</f>
        <v/>
      </c>
      <c r="E735" s="88" t="str">
        <f>IF(C735="","",VLOOKUP(C735,CAD_FUNC!$C$6:$E$106,3,FALSE))</f>
        <v/>
      </c>
      <c r="F735" s="88"/>
      <c r="G735" s="88" t="str">
        <f>IF(F735="","",VLOOKUP(F735,PCMSO!$C$6:$F$607,4,FALSE))</f>
        <v/>
      </c>
      <c r="H735" s="87"/>
      <c r="I735" s="87"/>
      <c r="J735" s="87"/>
      <c r="K735" s="57" t="str">
        <f t="shared" si="55"/>
        <v/>
      </c>
      <c r="L735" s="58" t="str">
        <f t="shared" ca="1" si="56"/>
        <v/>
      </c>
      <c r="M735" s="47" t="str">
        <f>IF(H735="","",VLOOKUP(MONTH(H735),'C-A'!$K$6:$L$17,2,FALSE))</f>
        <v/>
      </c>
      <c r="S735" s="47">
        <f t="shared" si="57"/>
        <v>7.3000000000001124E-4</v>
      </c>
      <c r="T735" s="52" t="str">
        <f t="shared" ca="1" si="58"/>
        <v/>
      </c>
    </row>
    <row r="736" spans="2:20" ht="30" customHeight="1" x14ac:dyDescent="0.25">
      <c r="B736" s="52" t="str">
        <f t="shared" ca="1" si="54"/>
        <v/>
      </c>
      <c r="C736" s="88"/>
      <c r="D736" s="88" t="str">
        <f>IF(C736="","",VLOOKUP(C736,CAD_FUNC!$C$6:$E$106,2,FALSE))</f>
        <v/>
      </c>
      <c r="E736" s="88" t="str">
        <f>IF(C736="","",VLOOKUP(C736,CAD_FUNC!$C$6:$E$106,3,FALSE))</f>
        <v/>
      </c>
      <c r="F736" s="88"/>
      <c r="G736" s="88" t="str">
        <f>IF(F736="","",VLOOKUP(F736,PCMSO!$C$6:$F$607,4,FALSE))</f>
        <v/>
      </c>
      <c r="H736" s="87"/>
      <c r="I736" s="87"/>
      <c r="J736" s="87"/>
      <c r="K736" s="57" t="str">
        <f t="shared" si="55"/>
        <v/>
      </c>
      <c r="L736" s="58" t="str">
        <f t="shared" ca="1" si="56"/>
        <v/>
      </c>
      <c r="M736" s="47" t="str">
        <f>IF(H736="","",VLOOKUP(MONTH(H736),'C-A'!$K$6:$L$17,2,FALSE))</f>
        <v/>
      </c>
      <c r="S736" s="47">
        <f t="shared" si="57"/>
        <v>7.3100000000001126E-4</v>
      </c>
      <c r="T736" s="52" t="str">
        <f t="shared" ca="1" si="58"/>
        <v/>
      </c>
    </row>
    <row r="737" spans="2:20" ht="30" customHeight="1" x14ac:dyDescent="0.25">
      <c r="B737" s="52" t="str">
        <f t="shared" ca="1" si="54"/>
        <v/>
      </c>
      <c r="C737" s="88"/>
      <c r="D737" s="88" t="str">
        <f>IF(C737="","",VLOOKUP(C737,CAD_FUNC!$C$6:$E$106,2,FALSE))</f>
        <v/>
      </c>
      <c r="E737" s="88" t="str">
        <f>IF(C737="","",VLOOKUP(C737,CAD_FUNC!$C$6:$E$106,3,FALSE))</f>
        <v/>
      </c>
      <c r="F737" s="88"/>
      <c r="G737" s="88" t="str">
        <f>IF(F737="","",VLOOKUP(F737,PCMSO!$C$6:$F$607,4,FALSE))</f>
        <v/>
      </c>
      <c r="H737" s="87"/>
      <c r="I737" s="87"/>
      <c r="J737" s="87"/>
      <c r="K737" s="57" t="str">
        <f t="shared" si="55"/>
        <v/>
      </c>
      <c r="L737" s="58" t="str">
        <f t="shared" ca="1" si="56"/>
        <v/>
      </c>
      <c r="M737" s="47" t="str">
        <f>IF(H737="","",VLOOKUP(MONTH(H737),'C-A'!$K$6:$L$17,2,FALSE))</f>
        <v/>
      </c>
      <c r="S737" s="47">
        <f t="shared" si="57"/>
        <v>7.3200000000001129E-4</v>
      </c>
      <c r="T737" s="52" t="str">
        <f t="shared" ca="1" si="58"/>
        <v/>
      </c>
    </row>
    <row r="738" spans="2:20" ht="30" customHeight="1" x14ac:dyDescent="0.25">
      <c r="B738" s="52" t="str">
        <f t="shared" ca="1" si="54"/>
        <v/>
      </c>
      <c r="C738" s="88"/>
      <c r="D738" s="88" t="str">
        <f>IF(C738="","",VLOOKUP(C738,CAD_FUNC!$C$6:$E$106,2,FALSE))</f>
        <v/>
      </c>
      <c r="E738" s="88" t="str">
        <f>IF(C738="","",VLOOKUP(C738,CAD_FUNC!$C$6:$E$106,3,FALSE))</f>
        <v/>
      </c>
      <c r="F738" s="88"/>
      <c r="G738" s="88" t="str">
        <f>IF(F738="","",VLOOKUP(F738,PCMSO!$C$6:$F$607,4,FALSE))</f>
        <v/>
      </c>
      <c r="H738" s="87"/>
      <c r="I738" s="87"/>
      <c r="J738" s="87"/>
      <c r="K738" s="57" t="str">
        <f t="shared" si="55"/>
        <v/>
      </c>
      <c r="L738" s="58" t="str">
        <f t="shared" ca="1" si="56"/>
        <v/>
      </c>
      <c r="M738" s="47" t="str">
        <f>IF(H738="","",VLOOKUP(MONTH(H738),'C-A'!$K$6:$L$17,2,FALSE))</f>
        <v/>
      </c>
      <c r="S738" s="47">
        <f t="shared" si="57"/>
        <v>7.3300000000001131E-4</v>
      </c>
      <c r="T738" s="52" t="str">
        <f t="shared" ca="1" si="58"/>
        <v/>
      </c>
    </row>
    <row r="739" spans="2:20" ht="30" customHeight="1" x14ac:dyDescent="0.25">
      <c r="B739" s="52" t="str">
        <f t="shared" ca="1" si="54"/>
        <v/>
      </c>
      <c r="C739" s="88"/>
      <c r="D739" s="88" t="str">
        <f>IF(C739="","",VLOOKUP(C739,CAD_FUNC!$C$6:$E$106,2,FALSE))</f>
        <v/>
      </c>
      <c r="E739" s="88" t="str">
        <f>IF(C739="","",VLOOKUP(C739,CAD_FUNC!$C$6:$E$106,3,FALSE))</f>
        <v/>
      </c>
      <c r="F739" s="88"/>
      <c r="G739" s="88" t="str">
        <f>IF(F739="","",VLOOKUP(F739,PCMSO!$C$6:$F$607,4,FALSE))</f>
        <v/>
      </c>
      <c r="H739" s="87"/>
      <c r="I739" s="87"/>
      <c r="J739" s="87"/>
      <c r="K739" s="57" t="str">
        <f t="shared" si="55"/>
        <v/>
      </c>
      <c r="L739" s="58" t="str">
        <f t="shared" ca="1" si="56"/>
        <v/>
      </c>
      <c r="M739" s="47" t="str">
        <f>IF(H739="","",VLOOKUP(MONTH(H739),'C-A'!$K$6:$L$17,2,FALSE))</f>
        <v/>
      </c>
      <c r="S739" s="47">
        <f t="shared" si="57"/>
        <v>7.3400000000001134E-4</v>
      </c>
      <c r="T739" s="52" t="str">
        <f t="shared" ca="1" si="58"/>
        <v/>
      </c>
    </row>
    <row r="740" spans="2:20" ht="30" customHeight="1" x14ac:dyDescent="0.25">
      <c r="B740" s="52" t="str">
        <f t="shared" ca="1" si="54"/>
        <v/>
      </c>
      <c r="C740" s="88"/>
      <c r="D740" s="88" t="str">
        <f>IF(C740="","",VLOOKUP(C740,CAD_FUNC!$C$6:$E$106,2,FALSE))</f>
        <v/>
      </c>
      <c r="E740" s="88" t="str">
        <f>IF(C740="","",VLOOKUP(C740,CAD_FUNC!$C$6:$E$106,3,FALSE))</f>
        <v/>
      </c>
      <c r="F740" s="88"/>
      <c r="G740" s="88" t="str">
        <f>IF(F740="","",VLOOKUP(F740,PCMSO!$C$6:$F$607,4,FALSE))</f>
        <v/>
      </c>
      <c r="H740" s="87"/>
      <c r="I740" s="87"/>
      <c r="J740" s="87"/>
      <c r="K740" s="57" t="str">
        <f t="shared" si="55"/>
        <v/>
      </c>
      <c r="L740" s="58" t="str">
        <f t="shared" ca="1" si="56"/>
        <v/>
      </c>
      <c r="M740" s="47" t="str">
        <f>IF(H740="","",VLOOKUP(MONTH(H740),'C-A'!$K$6:$L$17,2,FALSE))</f>
        <v/>
      </c>
      <c r="S740" s="47">
        <f t="shared" si="57"/>
        <v>7.3500000000001136E-4</v>
      </c>
      <c r="T740" s="52" t="str">
        <f t="shared" ca="1" si="58"/>
        <v/>
      </c>
    </row>
    <row r="741" spans="2:20" ht="30" customHeight="1" x14ac:dyDescent="0.25">
      <c r="B741" s="52" t="str">
        <f t="shared" ca="1" si="54"/>
        <v/>
      </c>
      <c r="C741" s="88"/>
      <c r="D741" s="88" t="str">
        <f>IF(C741="","",VLOOKUP(C741,CAD_FUNC!$C$6:$E$106,2,FALSE))</f>
        <v/>
      </c>
      <c r="E741" s="88" t="str">
        <f>IF(C741="","",VLOOKUP(C741,CAD_FUNC!$C$6:$E$106,3,FALSE))</f>
        <v/>
      </c>
      <c r="F741" s="88"/>
      <c r="G741" s="88" t="str">
        <f>IF(F741="","",VLOOKUP(F741,PCMSO!$C$6:$F$607,4,FALSE))</f>
        <v/>
      </c>
      <c r="H741" s="87"/>
      <c r="I741" s="87"/>
      <c r="J741" s="87"/>
      <c r="K741" s="57" t="str">
        <f t="shared" si="55"/>
        <v/>
      </c>
      <c r="L741" s="58" t="str">
        <f t="shared" ca="1" si="56"/>
        <v/>
      </c>
      <c r="M741" s="47" t="str">
        <f>IF(H741="","",VLOOKUP(MONTH(H741),'C-A'!$K$6:$L$17,2,FALSE))</f>
        <v/>
      </c>
      <c r="S741" s="47">
        <f t="shared" si="57"/>
        <v>7.3600000000001138E-4</v>
      </c>
      <c r="T741" s="52" t="str">
        <f t="shared" ca="1" si="58"/>
        <v/>
      </c>
    </row>
    <row r="742" spans="2:20" ht="30" customHeight="1" x14ac:dyDescent="0.25">
      <c r="B742" s="52" t="str">
        <f t="shared" ca="1" si="54"/>
        <v/>
      </c>
      <c r="C742" s="88"/>
      <c r="D742" s="88" t="str">
        <f>IF(C742="","",VLOOKUP(C742,CAD_FUNC!$C$6:$E$106,2,FALSE))</f>
        <v/>
      </c>
      <c r="E742" s="88" t="str">
        <f>IF(C742="","",VLOOKUP(C742,CAD_FUNC!$C$6:$E$106,3,FALSE))</f>
        <v/>
      </c>
      <c r="F742" s="88"/>
      <c r="G742" s="88" t="str">
        <f>IF(F742="","",VLOOKUP(F742,PCMSO!$C$6:$F$607,4,FALSE))</f>
        <v/>
      </c>
      <c r="H742" s="87"/>
      <c r="I742" s="87"/>
      <c r="J742" s="87"/>
      <c r="K742" s="57" t="str">
        <f t="shared" si="55"/>
        <v/>
      </c>
      <c r="L742" s="58" t="str">
        <f t="shared" ca="1" si="56"/>
        <v/>
      </c>
      <c r="M742" s="47" t="str">
        <f>IF(H742="","",VLOOKUP(MONTH(H742),'C-A'!$K$6:$L$17,2,FALSE))</f>
        <v/>
      </c>
      <c r="S742" s="47">
        <f t="shared" si="57"/>
        <v>7.3700000000001141E-4</v>
      </c>
      <c r="T742" s="52" t="str">
        <f t="shared" ca="1" si="58"/>
        <v/>
      </c>
    </row>
    <row r="743" spans="2:20" ht="30" customHeight="1" x14ac:dyDescent="0.25">
      <c r="B743" s="52" t="str">
        <f t="shared" ca="1" si="54"/>
        <v/>
      </c>
      <c r="C743" s="88"/>
      <c r="D743" s="88" t="str">
        <f>IF(C743="","",VLOOKUP(C743,CAD_FUNC!$C$6:$E$106,2,FALSE))</f>
        <v/>
      </c>
      <c r="E743" s="88" t="str">
        <f>IF(C743="","",VLOOKUP(C743,CAD_FUNC!$C$6:$E$106,3,FALSE))</f>
        <v/>
      </c>
      <c r="F743" s="88"/>
      <c r="G743" s="88" t="str">
        <f>IF(F743="","",VLOOKUP(F743,PCMSO!$C$6:$F$607,4,FALSE))</f>
        <v/>
      </c>
      <c r="H743" s="87"/>
      <c r="I743" s="87"/>
      <c r="J743" s="87"/>
      <c r="K743" s="57" t="str">
        <f t="shared" si="55"/>
        <v/>
      </c>
      <c r="L743" s="58" t="str">
        <f t="shared" ca="1" si="56"/>
        <v/>
      </c>
      <c r="M743" s="47" t="str">
        <f>IF(H743="","",VLOOKUP(MONTH(H743),'C-A'!$K$6:$L$17,2,FALSE))</f>
        <v/>
      </c>
      <c r="S743" s="47">
        <f t="shared" si="57"/>
        <v>7.3800000000001143E-4</v>
      </c>
      <c r="T743" s="52" t="str">
        <f t="shared" ca="1" si="58"/>
        <v/>
      </c>
    </row>
    <row r="744" spans="2:20" ht="30" customHeight="1" x14ac:dyDescent="0.25">
      <c r="B744" s="52" t="str">
        <f t="shared" ca="1" si="54"/>
        <v/>
      </c>
      <c r="C744" s="88"/>
      <c r="D744" s="88" t="str">
        <f>IF(C744="","",VLOOKUP(C744,CAD_FUNC!$C$6:$E$106,2,FALSE))</f>
        <v/>
      </c>
      <c r="E744" s="88" t="str">
        <f>IF(C744="","",VLOOKUP(C744,CAD_FUNC!$C$6:$E$106,3,FALSE))</f>
        <v/>
      </c>
      <c r="F744" s="88"/>
      <c r="G744" s="88" t="str">
        <f>IF(F744="","",VLOOKUP(F744,PCMSO!$C$6:$F$607,4,FALSE))</f>
        <v/>
      </c>
      <c r="H744" s="87"/>
      <c r="I744" s="87"/>
      <c r="J744" s="87"/>
      <c r="K744" s="57" t="str">
        <f t="shared" si="55"/>
        <v/>
      </c>
      <c r="L744" s="58" t="str">
        <f t="shared" ca="1" si="56"/>
        <v/>
      </c>
      <c r="M744" s="47" t="str">
        <f>IF(H744="","",VLOOKUP(MONTH(H744),'C-A'!$K$6:$L$17,2,FALSE))</f>
        <v/>
      </c>
      <c r="S744" s="47">
        <f t="shared" si="57"/>
        <v>7.3900000000001146E-4</v>
      </c>
      <c r="T744" s="52" t="str">
        <f t="shared" ca="1" si="58"/>
        <v/>
      </c>
    </row>
    <row r="745" spans="2:20" ht="30" customHeight="1" x14ac:dyDescent="0.25">
      <c r="B745" s="52" t="str">
        <f t="shared" ca="1" si="54"/>
        <v/>
      </c>
      <c r="C745" s="88"/>
      <c r="D745" s="88" t="str">
        <f>IF(C745="","",VLOOKUP(C745,CAD_FUNC!$C$6:$E$106,2,FALSE))</f>
        <v/>
      </c>
      <c r="E745" s="88" t="str">
        <f>IF(C745="","",VLOOKUP(C745,CAD_FUNC!$C$6:$E$106,3,FALSE))</f>
        <v/>
      </c>
      <c r="F745" s="88"/>
      <c r="G745" s="88" t="str">
        <f>IF(F745="","",VLOOKUP(F745,PCMSO!$C$6:$F$607,4,FALSE))</f>
        <v/>
      </c>
      <c r="H745" s="87"/>
      <c r="I745" s="87"/>
      <c r="J745" s="87"/>
      <c r="K745" s="57" t="str">
        <f t="shared" si="55"/>
        <v/>
      </c>
      <c r="L745" s="58" t="str">
        <f t="shared" ca="1" si="56"/>
        <v/>
      </c>
      <c r="M745" s="47" t="str">
        <f>IF(H745="","",VLOOKUP(MONTH(H745),'C-A'!$K$6:$L$17,2,FALSE))</f>
        <v/>
      </c>
      <c r="S745" s="47">
        <f t="shared" si="57"/>
        <v>7.4000000000001148E-4</v>
      </c>
      <c r="T745" s="52" t="str">
        <f t="shared" ca="1" si="58"/>
        <v/>
      </c>
    </row>
    <row r="746" spans="2:20" ht="30" customHeight="1" x14ac:dyDescent="0.25">
      <c r="B746" s="52" t="str">
        <f t="shared" ca="1" si="54"/>
        <v/>
      </c>
      <c r="C746" s="88"/>
      <c r="D746" s="88" t="str">
        <f>IF(C746="","",VLOOKUP(C746,CAD_FUNC!$C$6:$E$106,2,FALSE))</f>
        <v/>
      </c>
      <c r="E746" s="88" t="str">
        <f>IF(C746="","",VLOOKUP(C746,CAD_FUNC!$C$6:$E$106,3,FALSE))</f>
        <v/>
      </c>
      <c r="F746" s="88"/>
      <c r="G746" s="88" t="str">
        <f>IF(F746="","",VLOOKUP(F746,PCMSO!$C$6:$F$607,4,FALSE))</f>
        <v/>
      </c>
      <c r="H746" s="87"/>
      <c r="I746" s="87"/>
      <c r="J746" s="87"/>
      <c r="K746" s="57" t="str">
        <f t="shared" si="55"/>
        <v/>
      </c>
      <c r="L746" s="58" t="str">
        <f t="shared" ca="1" si="56"/>
        <v/>
      </c>
      <c r="M746" s="47" t="str">
        <f>IF(H746="","",VLOOKUP(MONTH(H746),'C-A'!$K$6:$L$17,2,FALSE))</f>
        <v/>
      </c>
      <c r="S746" s="47">
        <f t="shared" si="57"/>
        <v>7.4100000000001151E-4</v>
      </c>
      <c r="T746" s="52" t="str">
        <f t="shared" ca="1" si="58"/>
        <v/>
      </c>
    </row>
    <row r="747" spans="2:20" ht="30" customHeight="1" x14ac:dyDescent="0.25">
      <c r="B747" s="52" t="str">
        <f t="shared" ca="1" si="54"/>
        <v/>
      </c>
      <c r="C747" s="88"/>
      <c r="D747" s="88" t="str">
        <f>IF(C747="","",VLOOKUP(C747,CAD_FUNC!$C$6:$E$106,2,FALSE))</f>
        <v/>
      </c>
      <c r="E747" s="88" t="str">
        <f>IF(C747="","",VLOOKUP(C747,CAD_FUNC!$C$6:$E$106,3,FALSE))</f>
        <v/>
      </c>
      <c r="F747" s="88"/>
      <c r="G747" s="88" t="str">
        <f>IF(F747="","",VLOOKUP(F747,PCMSO!$C$6:$F$607,4,FALSE))</f>
        <v/>
      </c>
      <c r="H747" s="87"/>
      <c r="I747" s="87"/>
      <c r="J747" s="87"/>
      <c r="K747" s="57" t="str">
        <f t="shared" si="55"/>
        <v/>
      </c>
      <c r="L747" s="58" t="str">
        <f t="shared" ca="1" si="56"/>
        <v/>
      </c>
      <c r="M747" s="47" t="str">
        <f>IF(H747="","",VLOOKUP(MONTH(H747),'C-A'!$K$6:$L$17,2,FALSE))</f>
        <v/>
      </c>
      <c r="S747" s="47">
        <f t="shared" si="57"/>
        <v>7.4200000000001153E-4</v>
      </c>
      <c r="T747" s="52" t="str">
        <f t="shared" ca="1" si="58"/>
        <v/>
      </c>
    </row>
    <row r="748" spans="2:20" ht="30" customHeight="1" x14ac:dyDescent="0.25">
      <c r="B748" s="52" t="str">
        <f t="shared" ca="1" si="54"/>
        <v/>
      </c>
      <c r="C748" s="88"/>
      <c r="D748" s="88" t="str">
        <f>IF(C748="","",VLOOKUP(C748,CAD_FUNC!$C$6:$E$106,2,FALSE))</f>
        <v/>
      </c>
      <c r="E748" s="88" t="str">
        <f>IF(C748="","",VLOOKUP(C748,CAD_FUNC!$C$6:$E$106,3,FALSE))</f>
        <v/>
      </c>
      <c r="F748" s="88"/>
      <c r="G748" s="88" t="str">
        <f>IF(F748="","",VLOOKUP(F748,PCMSO!$C$6:$F$607,4,FALSE))</f>
        <v/>
      </c>
      <c r="H748" s="87"/>
      <c r="I748" s="87"/>
      <c r="J748" s="87"/>
      <c r="K748" s="57" t="str">
        <f t="shared" si="55"/>
        <v/>
      </c>
      <c r="L748" s="58" t="str">
        <f t="shared" ca="1" si="56"/>
        <v/>
      </c>
      <c r="M748" s="47" t="str">
        <f>IF(H748="","",VLOOKUP(MONTH(H748),'C-A'!$K$6:$L$17,2,FALSE))</f>
        <v/>
      </c>
      <c r="S748" s="47">
        <f t="shared" si="57"/>
        <v>7.4300000000001155E-4</v>
      </c>
      <c r="T748" s="52" t="str">
        <f t="shared" ca="1" si="58"/>
        <v/>
      </c>
    </row>
    <row r="749" spans="2:20" ht="30" customHeight="1" x14ac:dyDescent="0.25">
      <c r="B749" s="52" t="str">
        <f t="shared" ca="1" si="54"/>
        <v/>
      </c>
      <c r="C749" s="88"/>
      <c r="D749" s="88" t="str">
        <f>IF(C749="","",VLOOKUP(C749,CAD_FUNC!$C$6:$E$106,2,FALSE))</f>
        <v/>
      </c>
      <c r="E749" s="88" t="str">
        <f>IF(C749="","",VLOOKUP(C749,CAD_FUNC!$C$6:$E$106,3,FALSE))</f>
        <v/>
      </c>
      <c r="F749" s="88"/>
      <c r="G749" s="88" t="str">
        <f>IF(F749="","",VLOOKUP(F749,PCMSO!$C$6:$F$607,4,FALSE))</f>
        <v/>
      </c>
      <c r="H749" s="87"/>
      <c r="I749" s="87"/>
      <c r="J749" s="87"/>
      <c r="K749" s="57" t="str">
        <f t="shared" si="55"/>
        <v/>
      </c>
      <c r="L749" s="58" t="str">
        <f t="shared" ca="1" si="56"/>
        <v/>
      </c>
      <c r="M749" s="47" t="str">
        <f>IF(H749="","",VLOOKUP(MONTH(H749),'C-A'!$K$6:$L$17,2,FALSE))</f>
        <v/>
      </c>
      <c r="S749" s="47">
        <f t="shared" si="57"/>
        <v>7.4400000000001158E-4</v>
      </c>
      <c r="T749" s="52" t="str">
        <f t="shared" ca="1" si="58"/>
        <v/>
      </c>
    </row>
    <row r="750" spans="2:20" ht="30" customHeight="1" x14ac:dyDescent="0.25">
      <c r="B750" s="52" t="str">
        <f t="shared" ca="1" si="54"/>
        <v/>
      </c>
      <c r="C750" s="88"/>
      <c r="D750" s="88" t="str">
        <f>IF(C750="","",VLOOKUP(C750,CAD_FUNC!$C$6:$E$106,2,FALSE))</f>
        <v/>
      </c>
      <c r="E750" s="88" t="str">
        <f>IF(C750="","",VLOOKUP(C750,CAD_FUNC!$C$6:$E$106,3,FALSE))</f>
        <v/>
      </c>
      <c r="F750" s="88"/>
      <c r="G750" s="88" t="str">
        <f>IF(F750="","",VLOOKUP(F750,PCMSO!$C$6:$F$607,4,FALSE))</f>
        <v/>
      </c>
      <c r="H750" s="87"/>
      <c r="I750" s="87"/>
      <c r="J750" s="87"/>
      <c r="K750" s="57" t="str">
        <f t="shared" si="55"/>
        <v/>
      </c>
      <c r="L750" s="58" t="str">
        <f t="shared" ca="1" si="56"/>
        <v/>
      </c>
      <c r="M750" s="47" t="str">
        <f>IF(H750="","",VLOOKUP(MONTH(H750),'C-A'!$K$6:$L$17,2,FALSE))</f>
        <v/>
      </c>
      <c r="S750" s="47">
        <f t="shared" si="57"/>
        <v>7.450000000000116E-4</v>
      </c>
      <c r="T750" s="52" t="str">
        <f t="shared" ca="1" si="58"/>
        <v/>
      </c>
    </row>
    <row r="751" spans="2:20" ht="30" customHeight="1" x14ac:dyDescent="0.25">
      <c r="B751" s="52" t="str">
        <f t="shared" ref="B751:B814" ca="1" si="59">IF(T751="","",SUM(S751:T751))</f>
        <v/>
      </c>
      <c r="C751" s="88"/>
      <c r="D751" s="88" t="str">
        <f>IF(C751="","",VLOOKUP(C751,CAD_FUNC!$C$6:$E$106,2,FALSE))</f>
        <v/>
      </c>
      <c r="E751" s="88" t="str">
        <f>IF(C751="","",VLOOKUP(C751,CAD_FUNC!$C$6:$E$106,3,FALSE))</f>
        <v/>
      </c>
      <c r="F751" s="88"/>
      <c r="G751" s="88" t="str">
        <f>IF(F751="","",VLOOKUP(F751,PCMSO!$C$6:$F$607,4,FALSE))</f>
        <v/>
      </c>
      <c r="H751" s="87"/>
      <c r="I751" s="87"/>
      <c r="J751" s="87"/>
      <c r="K751" s="57" t="str">
        <f t="shared" si="55"/>
        <v/>
      </c>
      <c r="L751" s="58" t="str">
        <f t="shared" ca="1" si="56"/>
        <v/>
      </c>
      <c r="M751" s="47" t="str">
        <f>IF(H751="","",VLOOKUP(MONTH(H751),'C-A'!$K$6:$L$17,2,FALSE))</f>
        <v/>
      </c>
      <c r="S751" s="47">
        <f t="shared" si="57"/>
        <v>7.4600000000001163E-4</v>
      </c>
      <c r="T751" s="52" t="str">
        <f t="shared" ca="1" si="58"/>
        <v/>
      </c>
    </row>
    <row r="752" spans="2:20" ht="30" customHeight="1" x14ac:dyDescent="0.25">
      <c r="B752" s="52" t="str">
        <f t="shared" ca="1" si="59"/>
        <v/>
      </c>
      <c r="C752" s="88"/>
      <c r="D752" s="88" t="str">
        <f>IF(C752="","",VLOOKUP(C752,CAD_FUNC!$C$6:$E$106,2,FALSE))</f>
        <v/>
      </c>
      <c r="E752" s="88" t="str">
        <f>IF(C752="","",VLOOKUP(C752,CAD_FUNC!$C$6:$E$106,3,FALSE))</f>
        <v/>
      </c>
      <c r="F752" s="88"/>
      <c r="G752" s="88" t="str">
        <f>IF(F752="","",VLOOKUP(F752,PCMSO!$C$6:$F$607,4,FALSE))</f>
        <v/>
      </c>
      <c r="H752" s="87"/>
      <c r="I752" s="87"/>
      <c r="J752" s="87"/>
      <c r="K752" s="57" t="str">
        <f t="shared" si="55"/>
        <v/>
      </c>
      <c r="L752" s="58" t="str">
        <f t="shared" ca="1" si="56"/>
        <v/>
      </c>
      <c r="M752" s="47" t="str">
        <f>IF(H752="","",VLOOKUP(MONTH(H752),'C-A'!$K$6:$L$17,2,FALSE))</f>
        <v/>
      </c>
      <c r="S752" s="47">
        <f t="shared" si="57"/>
        <v>7.4700000000001165E-4</v>
      </c>
      <c r="T752" s="52" t="str">
        <f t="shared" ca="1" si="58"/>
        <v/>
      </c>
    </row>
    <row r="753" spans="2:20" ht="30" customHeight="1" x14ac:dyDescent="0.25">
      <c r="B753" s="52" t="str">
        <f t="shared" ca="1" si="59"/>
        <v/>
      </c>
      <c r="C753" s="88"/>
      <c r="D753" s="88" t="str">
        <f>IF(C753="","",VLOOKUP(C753,CAD_FUNC!$C$6:$E$106,2,FALSE))</f>
        <v/>
      </c>
      <c r="E753" s="88" t="str">
        <f>IF(C753="","",VLOOKUP(C753,CAD_FUNC!$C$6:$E$106,3,FALSE))</f>
        <v/>
      </c>
      <c r="F753" s="88"/>
      <c r="G753" s="88" t="str">
        <f>IF(F753="","",VLOOKUP(F753,PCMSO!$C$6:$F$607,4,FALSE))</f>
        <v/>
      </c>
      <c r="H753" s="87"/>
      <c r="I753" s="87"/>
      <c r="J753" s="87"/>
      <c r="K753" s="57" t="str">
        <f t="shared" si="55"/>
        <v/>
      </c>
      <c r="L753" s="58" t="str">
        <f t="shared" ca="1" si="56"/>
        <v/>
      </c>
      <c r="M753" s="47" t="str">
        <f>IF(H753="","",VLOOKUP(MONTH(H753),'C-A'!$K$6:$L$17,2,FALSE))</f>
        <v/>
      </c>
      <c r="S753" s="47">
        <f t="shared" si="57"/>
        <v>7.4800000000001168E-4</v>
      </c>
      <c r="T753" s="52" t="str">
        <f t="shared" ca="1" si="58"/>
        <v/>
      </c>
    </row>
    <row r="754" spans="2:20" ht="30" customHeight="1" x14ac:dyDescent="0.25">
      <c r="B754" s="52" t="str">
        <f t="shared" ca="1" si="59"/>
        <v/>
      </c>
      <c r="C754" s="88"/>
      <c r="D754" s="88" t="str">
        <f>IF(C754="","",VLOOKUP(C754,CAD_FUNC!$C$6:$E$106,2,FALSE))</f>
        <v/>
      </c>
      <c r="E754" s="88" t="str">
        <f>IF(C754="","",VLOOKUP(C754,CAD_FUNC!$C$6:$E$106,3,FALSE))</f>
        <v/>
      </c>
      <c r="F754" s="88"/>
      <c r="G754" s="88" t="str">
        <f>IF(F754="","",VLOOKUP(F754,PCMSO!$C$6:$F$607,4,FALSE))</f>
        <v/>
      </c>
      <c r="H754" s="87"/>
      <c r="I754" s="87"/>
      <c r="J754" s="87"/>
      <c r="K754" s="57" t="str">
        <f t="shared" si="55"/>
        <v/>
      </c>
      <c r="L754" s="58" t="str">
        <f t="shared" ca="1" si="56"/>
        <v/>
      </c>
      <c r="M754" s="47" t="str">
        <f>IF(H754="","",VLOOKUP(MONTH(H754),'C-A'!$K$6:$L$17,2,FALSE))</f>
        <v/>
      </c>
      <c r="S754" s="47">
        <f t="shared" si="57"/>
        <v>7.490000000000117E-4</v>
      </c>
      <c r="T754" s="52" t="str">
        <f t="shared" ca="1" si="58"/>
        <v/>
      </c>
    </row>
    <row r="755" spans="2:20" ht="30" customHeight="1" x14ac:dyDescent="0.25">
      <c r="B755" s="52" t="str">
        <f t="shared" ca="1" si="59"/>
        <v/>
      </c>
      <c r="C755" s="88"/>
      <c r="D755" s="88" t="str">
        <f>IF(C755="","",VLOOKUP(C755,CAD_FUNC!$C$6:$E$106,2,FALSE))</f>
        <v/>
      </c>
      <c r="E755" s="88" t="str">
        <f>IF(C755="","",VLOOKUP(C755,CAD_FUNC!$C$6:$E$106,3,FALSE))</f>
        <v/>
      </c>
      <c r="F755" s="88"/>
      <c r="G755" s="88" t="str">
        <f>IF(F755="","",VLOOKUP(F755,PCMSO!$C$6:$F$607,4,FALSE))</f>
        <v/>
      </c>
      <c r="H755" s="87"/>
      <c r="I755" s="87"/>
      <c r="J755" s="87"/>
      <c r="K755" s="57" t="str">
        <f t="shared" si="55"/>
        <v/>
      </c>
      <c r="L755" s="58" t="str">
        <f t="shared" ca="1" si="56"/>
        <v/>
      </c>
      <c r="M755" s="47" t="str">
        <f>IF(H755="","",VLOOKUP(MONTH(H755),'C-A'!$K$6:$L$17,2,FALSE))</f>
        <v/>
      </c>
      <c r="S755" s="47">
        <f t="shared" si="57"/>
        <v>7.5000000000001172E-4</v>
      </c>
      <c r="T755" s="52" t="str">
        <f t="shared" ca="1" si="58"/>
        <v/>
      </c>
    </row>
    <row r="756" spans="2:20" ht="30" customHeight="1" x14ac:dyDescent="0.25">
      <c r="B756" s="52" t="str">
        <f t="shared" ca="1" si="59"/>
        <v/>
      </c>
      <c r="C756" s="88"/>
      <c r="D756" s="88" t="str">
        <f>IF(C756="","",VLOOKUP(C756,CAD_FUNC!$C$6:$E$106,2,FALSE))</f>
        <v/>
      </c>
      <c r="E756" s="88" t="str">
        <f>IF(C756="","",VLOOKUP(C756,CAD_FUNC!$C$6:$E$106,3,FALSE))</f>
        <v/>
      </c>
      <c r="F756" s="88"/>
      <c r="G756" s="88" t="str">
        <f>IF(F756="","",VLOOKUP(F756,PCMSO!$C$6:$F$607,4,FALSE))</f>
        <v/>
      </c>
      <c r="H756" s="87"/>
      <c r="I756" s="87"/>
      <c r="J756" s="87"/>
      <c r="K756" s="57" t="str">
        <f t="shared" si="55"/>
        <v/>
      </c>
      <c r="L756" s="58" t="str">
        <f t="shared" ca="1" si="56"/>
        <v/>
      </c>
      <c r="M756" s="47" t="str">
        <f>IF(H756="","",VLOOKUP(MONTH(H756),'C-A'!$K$6:$L$17,2,FALSE))</f>
        <v/>
      </c>
      <c r="S756" s="47">
        <f t="shared" si="57"/>
        <v>7.5100000000001175E-4</v>
      </c>
      <c r="T756" s="52" t="str">
        <f t="shared" ca="1" si="58"/>
        <v/>
      </c>
    </row>
    <row r="757" spans="2:20" ht="30" customHeight="1" x14ac:dyDescent="0.25">
      <c r="B757" s="52" t="str">
        <f t="shared" ca="1" si="59"/>
        <v/>
      </c>
      <c r="C757" s="88"/>
      <c r="D757" s="88" t="str">
        <f>IF(C757="","",VLOOKUP(C757,CAD_FUNC!$C$6:$E$106,2,FALSE))</f>
        <v/>
      </c>
      <c r="E757" s="88" t="str">
        <f>IF(C757="","",VLOOKUP(C757,CAD_FUNC!$C$6:$E$106,3,FALSE))</f>
        <v/>
      </c>
      <c r="F757" s="88"/>
      <c r="G757" s="88" t="str">
        <f>IF(F757="","",VLOOKUP(F757,PCMSO!$C$6:$F$607,4,FALSE))</f>
        <v/>
      </c>
      <c r="H757" s="87"/>
      <c r="I757" s="87"/>
      <c r="J757" s="87"/>
      <c r="K757" s="57" t="str">
        <f t="shared" si="55"/>
        <v/>
      </c>
      <c r="L757" s="58" t="str">
        <f t="shared" ca="1" si="56"/>
        <v/>
      </c>
      <c r="M757" s="47" t="str">
        <f>IF(H757="","",VLOOKUP(MONTH(H757),'C-A'!$K$6:$L$17,2,FALSE))</f>
        <v/>
      </c>
      <c r="S757" s="47">
        <f t="shared" si="57"/>
        <v>7.5200000000001177E-4</v>
      </c>
      <c r="T757" s="52" t="str">
        <f t="shared" ca="1" si="58"/>
        <v/>
      </c>
    </row>
    <row r="758" spans="2:20" ht="30" customHeight="1" x14ac:dyDescent="0.25">
      <c r="B758" s="52" t="str">
        <f t="shared" ca="1" si="59"/>
        <v/>
      </c>
      <c r="C758" s="88"/>
      <c r="D758" s="88" t="str">
        <f>IF(C758="","",VLOOKUP(C758,CAD_FUNC!$C$6:$E$106,2,FALSE))</f>
        <v/>
      </c>
      <c r="E758" s="88" t="str">
        <f>IF(C758="","",VLOOKUP(C758,CAD_FUNC!$C$6:$E$106,3,FALSE))</f>
        <v/>
      </c>
      <c r="F758" s="88"/>
      <c r="G758" s="88" t="str">
        <f>IF(F758="","",VLOOKUP(F758,PCMSO!$C$6:$F$607,4,FALSE))</f>
        <v/>
      </c>
      <c r="H758" s="87"/>
      <c r="I758" s="87"/>
      <c r="J758" s="87"/>
      <c r="K758" s="57" t="str">
        <f t="shared" si="55"/>
        <v/>
      </c>
      <c r="L758" s="58" t="str">
        <f t="shared" ca="1" si="56"/>
        <v/>
      </c>
      <c r="M758" s="47" t="str">
        <f>IF(H758="","",VLOOKUP(MONTH(H758),'C-A'!$K$6:$L$17,2,FALSE))</f>
        <v/>
      </c>
      <c r="S758" s="47">
        <f t="shared" si="57"/>
        <v>7.530000000000118E-4</v>
      </c>
      <c r="T758" s="52" t="str">
        <f t="shared" ca="1" si="58"/>
        <v/>
      </c>
    </row>
    <row r="759" spans="2:20" ht="30" customHeight="1" x14ac:dyDescent="0.25">
      <c r="B759" s="52" t="str">
        <f t="shared" ca="1" si="59"/>
        <v/>
      </c>
      <c r="C759" s="88"/>
      <c r="D759" s="88" t="str">
        <f>IF(C759="","",VLOOKUP(C759,CAD_FUNC!$C$6:$E$106,2,FALSE))</f>
        <v/>
      </c>
      <c r="E759" s="88" t="str">
        <f>IF(C759="","",VLOOKUP(C759,CAD_FUNC!$C$6:$E$106,3,FALSE))</f>
        <v/>
      </c>
      <c r="F759" s="88"/>
      <c r="G759" s="88" t="str">
        <f>IF(F759="","",VLOOKUP(F759,PCMSO!$C$6:$F$607,4,FALSE))</f>
        <v/>
      </c>
      <c r="H759" s="87"/>
      <c r="I759" s="87"/>
      <c r="J759" s="87"/>
      <c r="K759" s="57" t="str">
        <f t="shared" si="55"/>
        <v/>
      </c>
      <c r="L759" s="58" t="str">
        <f t="shared" ca="1" si="56"/>
        <v/>
      </c>
      <c r="M759" s="47" t="str">
        <f>IF(H759="","",VLOOKUP(MONTH(H759),'C-A'!$K$6:$L$17,2,FALSE))</f>
        <v/>
      </c>
      <c r="S759" s="47">
        <f t="shared" si="57"/>
        <v>7.5400000000001182E-4</v>
      </c>
      <c r="T759" s="52" t="str">
        <f t="shared" ca="1" si="58"/>
        <v/>
      </c>
    </row>
    <row r="760" spans="2:20" ht="30" customHeight="1" x14ac:dyDescent="0.25">
      <c r="B760" s="52" t="str">
        <f t="shared" ca="1" si="59"/>
        <v/>
      </c>
      <c r="C760" s="88"/>
      <c r="D760" s="88" t="str">
        <f>IF(C760="","",VLOOKUP(C760,CAD_FUNC!$C$6:$E$106,2,FALSE))</f>
        <v/>
      </c>
      <c r="E760" s="88" t="str">
        <f>IF(C760="","",VLOOKUP(C760,CAD_FUNC!$C$6:$E$106,3,FALSE))</f>
        <v/>
      </c>
      <c r="F760" s="88"/>
      <c r="G760" s="88" t="str">
        <f>IF(F760="","",VLOOKUP(F760,PCMSO!$C$6:$F$607,4,FALSE))</f>
        <v/>
      </c>
      <c r="H760" s="87"/>
      <c r="I760" s="87"/>
      <c r="J760" s="87"/>
      <c r="K760" s="57" t="str">
        <f t="shared" si="55"/>
        <v/>
      </c>
      <c r="L760" s="58" t="str">
        <f t="shared" ca="1" si="56"/>
        <v/>
      </c>
      <c r="M760" s="47" t="str">
        <f>IF(H760="","",VLOOKUP(MONTH(H760),'C-A'!$K$6:$L$17,2,FALSE))</f>
        <v/>
      </c>
      <c r="S760" s="47">
        <f t="shared" si="57"/>
        <v>7.5500000000001185E-4</v>
      </c>
      <c r="T760" s="52" t="str">
        <f t="shared" ca="1" si="58"/>
        <v/>
      </c>
    </row>
    <row r="761" spans="2:20" ht="30" customHeight="1" x14ac:dyDescent="0.25">
      <c r="B761" s="52" t="str">
        <f t="shared" ca="1" si="59"/>
        <v/>
      </c>
      <c r="C761" s="88"/>
      <c r="D761" s="88" t="str">
        <f>IF(C761="","",VLOOKUP(C761,CAD_FUNC!$C$6:$E$106,2,FALSE))</f>
        <v/>
      </c>
      <c r="E761" s="88" t="str">
        <f>IF(C761="","",VLOOKUP(C761,CAD_FUNC!$C$6:$E$106,3,FALSE))</f>
        <v/>
      </c>
      <c r="F761" s="88"/>
      <c r="G761" s="88" t="str">
        <f>IF(F761="","",VLOOKUP(F761,PCMSO!$C$6:$F$607,4,FALSE))</f>
        <v/>
      </c>
      <c r="H761" s="87"/>
      <c r="I761" s="87"/>
      <c r="J761" s="87"/>
      <c r="K761" s="57" t="str">
        <f t="shared" si="55"/>
        <v/>
      </c>
      <c r="L761" s="58" t="str">
        <f t="shared" ca="1" si="56"/>
        <v/>
      </c>
      <c r="M761" s="47" t="str">
        <f>IF(H761="","",VLOOKUP(MONTH(H761),'C-A'!$K$6:$L$17,2,FALSE))</f>
        <v/>
      </c>
      <c r="S761" s="47">
        <f t="shared" si="57"/>
        <v>7.5600000000001187E-4</v>
      </c>
      <c r="T761" s="52" t="str">
        <f t="shared" ca="1" si="58"/>
        <v/>
      </c>
    </row>
    <row r="762" spans="2:20" ht="30" customHeight="1" x14ac:dyDescent="0.25">
      <c r="B762" s="52" t="str">
        <f t="shared" ca="1" si="59"/>
        <v/>
      </c>
      <c r="C762" s="88"/>
      <c r="D762" s="88" t="str">
        <f>IF(C762="","",VLOOKUP(C762,CAD_FUNC!$C$6:$E$106,2,FALSE))</f>
        <v/>
      </c>
      <c r="E762" s="88" t="str">
        <f>IF(C762="","",VLOOKUP(C762,CAD_FUNC!$C$6:$E$106,3,FALSE))</f>
        <v/>
      </c>
      <c r="F762" s="88"/>
      <c r="G762" s="88" t="str">
        <f>IF(F762="","",VLOOKUP(F762,PCMSO!$C$6:$F$607,4,FALSE))</f>
        <v/>
      </c>
      <c r="H762" s="87"/>
      <c r="I762" s="87"/>
      <c r="J762" s="87"/>
      <c r="K762" s="57" t="str">
        <f t="shared" si="55"/>
        <v/>
      </c>
      <c r="L762" s="58" t="str">
        <f t="shared" ca="1" si="56"/>
        <v/>
      </c>
      <c r="M762" s="47" t="str">
        <f>IF(H762="","",VLOOKUP(MONTH(H762),'C-A'!$K$6:$L$17,2,FALSE))</f>
        <v/>
      </c>
      <c r="S762" s="47">
        <f t="shared" si="57"/>
        <v>7.570000000000119E-4</v>
      </c>
      <c r="T762" s="52" t="str">
        <f t="shared" ca="1" si="58"/>
        <v/>
      </c>
    </row>
    <row r="763" spans="2:20" ht="30" customHeight="1" x14ac:dyDescent="0.25">
      <c r="B763" s="52" t="str">
        <f t="shared" ca="1" si="59"/>
        <v/>
      </c>
      <c r="C763" s="88"/>
      <c r="D763" s="88" t="str">
        <f>IF(C763="","",VLOOKUP(C763,CAD_FUNC!$C$6:$E$106,2,FALSE))</f>
        <v/>
      </c>
      <c r="E763" s="88" t="str">
        <f>IF(C763="","",VLOOKUP(C763,CAD_FUNC!$C$6:$E$106,3,FALSE))</f>
        <v/>
      </c>
      <c r="F763" s="88"/>
      <c r="G763" s="88" t="str">
        <f>IF(F763="","",VLOOKUP(F763,PCMSO!$C$6:$F$607,4,FALSE))</f>
        <v/>
      </c>
      <c r="H763" s="87"/>
      <c r="I763" s="87"/>
      <c r="J763" s="87"/>
      <c r="K763" s="57" t="str">
        <f t="shared" si="55"/>
        <v/>
      </c>
      <c r="L763" s="58" t="str">
        <f t="shared" ca="1" si="56"/>
        <v/>
      </c>
      <c r="M763" s="47" t="str">
        <f>IF(H763="","",VLOOKUP(MONTH(H763),'C-A'!$K$6:$L$17,2,FALSE))</f>
        <v/>
      </c>
      <c r="S763" s="47">
        <f t="shared" si="57"/>
        <v>7.5800000000001192E-4</v>
      </c>
      <c r="T763" s="52" t="str">
        <f t="shared" ca="1" si="58"/>
        <v/>
      </c>
    </row>
    <row r="764" spans="2:20" ht="30" customHeight="1" x14ac:dyDescent="0.25">
      <c r="B764" s="52" t="str">
        <f t="shared" ca="1" si="59"/>
        <v/>
      </c>
      <c r="C764" s="88"/>
      <c r="D764" s="88" t="str">
        <f>IF(C764="","",VLOOKUP(C764,CAD_FUNC!$C$6:$E$106,2,FALSE))</f>
        <v/>
      </c>
      <c r="E764" s="88" t="str">
        <f>IF(C764="","",VLOOKUP(C764,CAD_FUNC!$C$6:$E$106,3,FALSE))</f>
        <v/>
      </c>
      <c r="F764" s="88"/>
      <c r="G764" s="88" t="str">
        <f>IF(F764="","",VLOOKUP(F764,PCMSO!$C$6:$F$607,4,FALSE))</f>
        <v/>
      </c>
      <c r="H764" s="87"/>
      <c r="I764" s="87"/>
      <c r="J764" s="87"/>
      <c r="K764" s="57" t="str">
        <f t="shared" si="55"/>
        <v/>
      </c>
      <c r="L764" s="58" t="str">
        <f t="shared" ca="1" si="56"/>
        <v/>
      </c>
      <c r="M764" s="47" t="str">
        <f>IF(H764="","",VLOOKUP(MONTH(H764),'C-A'!$K$6:$L$17,2,FALSE))</f>
        <v/>
      </c>
      <c r="S764" s="47">
        <f t="shared" si="57"/>
        <v>7.5900000000001194E-4</v>
      </c>
      <c r="T764" s="52" t="str">
        <f t="shared" ca="1" si="58"/>
        <v/>
      </c>
    </row>
    <row r="765" spans="2:20" ht="30" customHeight="1" x14ac:dyDescent="0.25">
      <c r="B765" s="52" t="str">
        <f t="shared" ca="1" si="59"/>
        <v/>
      </c>
      <c r="C765" s="88"/>
      <c r="D765" s="88" t="str">
        <f>IF(C765="","",VLOOKUP(C765,CAD_FUNC!$C$6:$E$106,2,FALSE))</f>
        <v/>
      </c>
      <c r="E765" s="88" t="str">
        <f>IF(C765="","",VLOOKUP(C765,CAD_FUNC!$C$6:$E$106,3,FALSE))</f>
        <v/>
      </c>
      <c r="F765" s="88"/>
      <c r="G765" s="88" t="str">
        <f>IF(F765="","",VLOOKUP(F765,PCMSO!$C$6:$F$607,4,FALSE))</f>
        <v/>
      </c>
      <c r="H765" s="87"/>
      <c r="I765" s="87"/>
      <c r="J765" s="87"/>
      <c r="K765" s="57" t="str">
        <f t="shared" si="55"/>
        <v/>
      </c>
      <c r="L765" s="58" t="str">
        <f t="shared" ca="1" si="56"/>
        <v/>
      </c>
      <c r="M765" s="47" t="str">
        <f>IF(H765="","",VLOOKUP(MONTH(H765),'C-A'!$K$6:$L$17,2,FALSE))</f>
        <v/>
      </c>
      <c r="S765" s="47">
        <f t="shared" si="57"/>
        <v>7.6000000000001197E-4</v>
      </c>
      <c r="T765" s="52" t="str">
        <f t="shared" ca="1" si="58"/>
        <v/>
      </c>
    </row>
    <row r="766" spans="2:20" ht="30" customHeight="1" x14ac:dyDescent="0.25">
      <c r="B766" s="52" t="str">
        <f t="shared" ca="1" si="59"/>
        <v/>
      </c>
      <c r="C766" s="88"/>
      <c r="D766" s="88" t="str">
        <f>IF(C766="","",VLOOKUP(C766,CAD_FUNC!$C$6:$E$106,2,FALSE))</f>
        <v/>
      </c>
      <c r="E766" s="88" t="str">
        <f>IF(C766="","",VLOOKUP(C766,CAD_FUNC!$C$6:$E$106,3,FALSE))</f>
        <v/>
      </c>
      <c r="F766" s="88"/>
      <c r="G766" s="88" t="str">
        <f>IF(F766="","",VLOOKUP(F766,PCMSO!$C$6:$F$607,4,FALSE))</f>
        <v/>
      </c>
      <c r="H766" s="87"/>
      <c r="I766" s="87"/>
      <c r="J766" s="87"/>
      <c r="K766" s="57" t="str">
        <f t="shared" si="55"/>
        <v/>
      </c>
      <c r="L766" s="58" t="str">
        <f t="shared" ca="1" si="56"/>
        <v/>
      </c>
      <c r="M766" s="47" t="str">
        <f>IF(H766="","",VLOOKUP(MONTH(H766),'C-A'!$K$6:$L$17,2,FALSE))</f>
        <v/>
      </c>
      <c r="S766" s="47">
        <f t="shared" si="57"/>
        <v>7.6100000000001199E-4</v>
      </c>
      <c r="T766" s="52" t="str">
        <f t="shared" ca="1" si="58"/>
        <v/>
      </c>
    </row>
    <row r="767" spans="2:20" ht="30" customHeight="1" x14ac:dyDescent="0.25">
      <c r="B767" s="52" t="str">
        <f t="shared" ca="1" si="59"/>
        <v/>
      </c>
      <c r="C767" s="88"/>
      <c r="D767" s="88" t="str">
        <f>IF(C767="","",VLOOKUP(C767,CAD_FUNC!$C$6:$E$106,2,FALSE))</f>
        <v/>
      </c>
      <c r="E767" s="88" t="str">
        <f>IF(C767="","",VLOOKUP(C767,CAD_FUNC!$C$6:$E$106,3,FALSE))</f>
        <v/>
      </c>
      <c r="F767" s="88"/>
      <c r="G767" s="88" t="str">
        <f>IF(F767="","",VLOOKUP(F767,PCMSO!$C$6:$F$607,4,FALSE))</f>
        <v/>
      </c>
      <c r="H767" s="87"/>
      <c r="I767" s="87"/>
      <c r="J767" s="87"/>
      <c r="K767" s="57" t="str">
        <f t="shared" si="55"/>
        <v/>
      </c>
      <c r="L767" s="58" t="str">
        <f t="shared" ca="1" si="56"/>
        <v/>
      </c>
      <c r="M767" s="47" t="str">
        <f>IF(H767="","",VLOOKUP(MONTH(H767),'C-A'!$K$6:$L$17,2,FALSE))</f>
        <v/>
      </c>
      <c r="S767" s="47">
        <f t="shared" si="57"/>
        <v>7.6200000000001202E-4</v>
      </c>
      <c r="T767" s="52" t="str">
        <f t="shared" ca="1" si="58"/>
        <v/>
      </c>
    </row>
    <row r="768" spans="2:20" ht="30" customHeight="1" x14ac:dyDescent="0.25">
      <c r="B768" s="52" t="str">
        <f t="shared" ca="1" si="59"/>
        <v/>
      </c>
      <c r="C768" s="88"/>
      <c r="D768" s="88" t="str">
        <f>IF(C768="","",VLOOKUP(C768,CAD_FUNC!$C$6:$E$106,2,FALSE))</f>
        <v/>
      </c>
      <c r="E768" s="88" t="str">
        <f>IF(C768="","",VLOOKUP(C768,CAD_FUNC!$C$6:$E$106,3,FALSE))</f>
        <v/>
      </c>
      <c r="F768" s="88"/>
      <c r="G768" s="88" t="str">
        <f>IF(F768="","",VLOOKUP(F768,PCMSO!$C$6:$F$607,4,FALSE))</f>
        <v/>
      </c>
      <c r="H768" s="87"/>
      <c r="I768" s="87"/>
      <c r="J768" s="87"/>
      <c r="K768" s="57" t="str">
        <f t="shared" si="55"/>
        <v/>
      </c>
      <c r="L768" s="58" t="str">
        <f t="shared" ca="1" si="56"/>
        <v/>
      </c>
      <c r="M768" s="47" t="str">
        <f>IF(H768="","",VLOOKUP(MONTH(H768),'C-A'!$K$6:$L$17,2,FALSE))</f>
        <v/>
      </c>
      <c r="S768" s="47">
        <f t="shared" si="57"/>
        <v>7.6300000000001204E-4</v>
      </c>
      <c r="T768" s="52" t="str">
        <f t="shared" ca="1" si="58"/>
        <v/>
      </c>
    </row>
    <row r="769" spans="2:20" ht="30" customHeight="1" x14ac:dyDescent="0.25">
      <c r="B769" s="52" t="str">
        <f t="shared" ca="1" si="59"/>
        <v/>
      </c>
      <c r="C769" s="88"/>
      <c r="D769" s="88" t="str">
        <f>IF(C769="","",VLOOKUP(C769,CAD_FUNC!$C$6:$E$106,2,FALSE))</f>
        <v/>
      </c>
      <c r="E769" s="88" t="str">
        <f>IF(C769="","",VLOOKUP(C769,CAD_FUNC!$C$6:$E$106,3,FALSE))</f>
        <v/>
      </c>
      <c r="F769" s="88"/>
      <c r="G769" s="88" t="str">
        <f>IF(F769="","",VLOOKUP(F769,PCMSO!$C$6:$F$607,4,FALSE))</f>
        <v/>
      </c>
      <c r="H769" s="87"/>
      <c r="I769" s="87"/>
      <c r="J769" s="87"/>
      <c r="K769" s="57" t="str">
        <f t="shared" si="55"/>
        <v/>
      </c>
      <c r="L769" s="58" t="str">
        <f t="shared" ca="1" si="56"/>
        <v/>
      </c>
      <c r="M769" s="47" t="str">
        <f>IF(H769="","",VLOOKUP(MONTH(H769),'C-A'!$K$6:$L$17,2,FALSE))</f>
        <v/>
      </c>
      <c r="S769" s="47">
        <f t="shared" si="57"/>
        <v>7.6400000000001207E-4</v>
      </c>
      <c r="T769" s="52" t="str">
        <f t="shared" ca="1" si="58"/>
        <v/>
      </c>
    </row>
    <row r="770" spans="2:20" ht="30" customHeight="1" x14ac:dyDescent="0.25">
      <c r="B770" s="52" t="str">
        <f t="shared" ca="1" si="59"/>
        <v/>
      </c>
      <c r="C770" s="88"/>
      <c r="D770" s="88" t="str">
        <f>IF(C770="","",VLOOKUP(C770,CAD_FUNC!$C$6:$E$106,2,FALSE))</f>
        <v/>
      </c>
      <c r="E770" s="88" t="str">
        <f>IF(C770="","",VLOOKUP(C770,CAD_FUNC!$C$6:$E$106,3,FALSE))</f>
        <v/>
      </c>
      <c r="F770" s="88"/>
      <c r="G770" s="88" t="str">
        <f>IF(F770="","",VLOOKUP(F770,PCMSO!$C$6:$F$607,4,FALSE))</f>
        <v/>
      </c>
      <c r="H770" s="87"/>
      <c r="I770" s="87"/>
      <c r="J770" s="87"/>
      <c r="K770" s="57" t="str">
        <f t="shared" si="55"/>
        <v/>
      </c>
      <c r="L770" s="58" t="str">
        <f t="shared" ca="1" si="56"/>
        <v/>
      </c>
      <c r="M770" s="47" t="str">
        <f>IF(H770="","",VLOOKUP(MONTH(H770),'C-A'!$K$6:$L$17,2,FALSE))</f>
        <v/>
      </c>
      <c r="S770" s="47">
        <f t="shared" si="57"/>
        <v>7.6500000000001209E-4</v>
      </c>
      <c r="T770" s="52" t="str">
        <f t="shared" ca="1" si="58"/>
        <v/>
      </c>
    </row>
    <row r="771" spans="2:20" ht="30" customHeight="1" x14ac:dyDescent="0.25">
      <c r="B771" s="52" t="str">
        <f t="shared" ca="1" si="59"/>
        <v/>
      </c>
      <c r="C771" s="88"/>
      <c r="D771" s="88" t="str">
        <f>IF(C771="","",VLOOKUP(C771,CAD_FUNC!$C$6:$E$106,2,FALSE))</f>
        <v/>
      </c>
      <c r="E771" s="88" t="str">
        <f>IF(C771="","",VLOOKUP(C771,CAD_FUNC!$C$6:$E$106,3,FALSE))</f>
        <v/>
      </c>
      <c r="F771" s="88"/>
      <c r="G771" s="88" t="str">
        <f>IF(F771="","",VLOOKUP(F771,PCMSO!$C$6:$F$607,4,FALSE))</f>
        <v/>
      </c>
      <c r="H771" s="87"/>
      <c r="I771" s="87"/>
      <c r="J771" s="87"/>
      <c r="K771" s="57" t="str">
        <f t="shared" si="55"/>
        <v/>
      </c>
      <c r="L771" s="58" t="str">
        <f t="shared" ca="1" si="56"/>
        <v/>
      </c>
      <c r="M771" s="47" t="str">
        <f>IF(H771="","",VLOOKUP(MONTH(H771),'C-A'!$K$6:$L$17,2,FALSE))</f>
        <v/>
      </c>
      <c r="S771" s="47">
        <f t="shared" si="57"/>
        <v>7.6600000000001211E-4</v>
      </c>
      <c r="T771" s="52" t="str">
        <f t="shared" ca="1" si="58"/>
        <v/>
      </c>
    </row>
    <row r="772" spans="2:20" ht="30" customHeight="1" x14ac:dyDescent="0.25">
      <c r="B772" s="52" t="str">
        <f t="shared" ca="1" si="59"/>
        <v/>
      </c>
      <c r="C772" s="88"/>
      <c r="D772" s="88" t="str">
        <f>IF(C772="","",VLOOKUP(C772,CAD_FUNC!$C$6:$E$106,2,FALSE))</f>
        <v/>
      </c>
      <c r="E772" s="88" t="str">
        <f>IF(C772="","",VLOOKUP(C772,CAD_FUNC!$C$6:$E$106,3,FALSE))</f>
        <v/>
      </c>
      <c r="F772" s="88"/>
      <c r="G772" s="88" t="str">
        <f>IF(F772="","",VLOOKUP(F772,PCMSO!$C$6:$F$607,4,FALSE))</f>
        <v/>
      </c>
      <c r="H772" s="87"/>
      <c r="I772" s="87"/>
      <c r="J772" s="87"/>
      <c r="K772" s="57" t="str">
        <f t="shared" si="55"/>
        <v/>
      </c>
      <c r="L772" s="58" t="str">
        <f t="shared" ca="1" si="56"/>
        <v/>
      </c>
      <c r="M772" s="47" t="str">
        <f>IF(H772="","",VLOOKUP(MONTH(H772),'C-A'!$K$6:$L$17,2,FALSE))</f>
        <v/>
      </c>
      <c r="S772" s="47">
        <f t="shared" si="57"/>
        <v>7.6700000000001214E-4</v>
      </c>
      <c r="T772" s="52" t="str">
        <f t="shared" ca="1" si="58"/>
        <v/>
      </c>
    </row>
    <row r="773" spans="2:20" ht="30" customHeight="1" x14ac:dyDescent="0.25">
      <c r="B773" s="52" t="str">
        <f t="shared" ca="1" si="59"/>
        <v/>
      </c>
      <c r="C773" s="88"/>
      <c r="D773" s="88" t="str">
        <f>IF(C773="","",VLOOKUP(C773,CAD_FUNC!$C$6:$E$106,2,FALSE))</f>
        <v/>
      </c>
      <c r="E773" s="88" t="str">
        <f>IF(C773="","",VLOOKUP(C773,CAD_FUNC!$C$6:$E$106,3,FALSE))</f>
        <v/>
      </c>
      <c r="F773" s="88"/>
      <c r="G773" s="88" t="str">
        <f>IF(F773="","",VLOOKUP(F773,PCMSO!$C$6:$F$607,4,FALSE))</f>
        <v/>
      </c>
      <c r="H773" s="87"/>
      <c r="I773" s="87"/>
      <c r="J773" s="87"/>
      <c r="K773" s="57" t="str">
        <f t="shared" si="55"/>
        <v/>
      </c>
      <c r="L773" s="58" t="str">
        <f t="shared" ca="1" si="56"/>
        <v/>
      </c>
      <c r="M773" s="47" t="str">
        <f>IF(H773="","",VLOOKUP(MONTH(H773),'C-A'!$K$6:$L$17,2,FALSE))</f>
        <v/>
      </c>
      <c r="S773" s="47">
        <f t="shared" si="57"/>
        <v>7.6800000000001216E-4</v>
      </c>
      <c r="T773" s="52" t="str">
        <f t="shared" ca="1" si="58"/>
        <v/>
      </c>
    </row>
    <row r="774" spans="2:20" ht="30" customHeight="1" x14ac:dyDescent="0.25">
      <c r="B774" s="52" t="str">
        <f t="shared" ca="1" si="59"/>
        <v/>
      </c>
      <c r="C774" s="88"/>
      <c r="D774" s="88" t="str">
        <f>IF(C774="","",VLOOKUP(C774,CAD_FUNC!$C$6:$E$106,2,FALSE))</f>
        <v/>
      </c>
      <c r="E774" s="88" t="str">
        <f>IF(C774="","",VLOOKUP(C774,CAD_FUNC!$C$6:$E$106,3,FALSE))</f>
        <v/>
      </c>
      <c r="F774" s="88"/>
      <c r="G774" s="88" t="str">
        <f>IF(F774="","",VLOOKUP(F774,PCMSO!$C$6:$F$607,4,FALSE))</f>
        <v/>
      </c>
      <c r="H774" s="87"/>
      <c r="I774" s="87"/>
      <c r="J774" s="87"/>
      <c r="K774" s="57" t="str">
        <f t="shared" si="55"/>
        <v/>
      </c>
      <c r="L774" s="58" t="str">
        <f t="shared" ca="1" si="56"/>
        <v/>
      </c>
      <c r="M774" s="47" t="str">
        <f>IF(H774="","",VLOOKUP(MONTH(H774),'C-A'!$K$6:$L$17,2,FALSE))</f>
        <v/>
      </c>
      <c r="S774" s="47">
        <f t="shared" si="57"/>
        <v>7.6900000000001219E-4</v>
      </c>
      <c r="T774" s="52" t="str">
        <f t="shared" ca="1" si="58"/>
        <v/>
      </c>
    </row>
    <row r="775" spans="2:20" ht="30" customHeight="1" x14ac:dyDescent="0.25">
      <c r="B775" s="52" t="str">
        <f t="shared" ca="1" si="59"/>
        <v/>
      </c>
      <c r="C775" s="88"/>
      <c r="D775" s="88" t="str">
        <f>IF(C775="","",VLOOKUP(C775,CAD_FUNC!$C$6:$E$106,2,FALSE))</f>
        <v/>
      </c>
      <c r="E775" s="88" t="str">
        <f>IF(C775="","",VLOOKUP(C775,CAD_FUNC!$C$6:$E$106,3,FALSE))</f>
        <v/>
      </c>
      <c r="F775" s="88"/>
      <c r="G775" s="88" t="str">
        <f>IF(F775="","",VLOOKUP(F775,PCMSO!$C$6:$F$607,4,FALSE))</f>
        <v/>
      </c>
      <c r="H775" s="87"/>
      <c r="I775" s="87"/>
      <c r="J775" s="87"/>
      <c r="K775" s="57" t="str">
        <f t="shared" ref="K775:K838" si="60">IF(G775="","",VLOOKUP(G775,$O$6:$P$12,2,FALSE)+H775)</f>
        <v/>
      </c>
      <c r="L775" s="58" t="str">
        <f t="shared" ref="L775:L838" ca="1" si="61">IF(K775="","",IF(K775-TODAY()&lt;0,"Vencido",IF(K775-TODAY()=0,"Realizar hoje","Realizar em "&amp;K775-TODAY()&amp;" dias")))</f>
        <v/>
      </c>
      <c r="M775" s="47" t="str">
        <f>IF(H775="","",VLOOKUP(MONTH(H775),'C-A'!$K$6:$L$17,2,FALSE))</f>
        <v/>
      </c>
      <c r="S775" s="47">
        <f t="shared" si="57"/>
        <v>7.7000000000001221E-4</v>
      </c>
      <c r="T775" s="52" t="str">
        <f t="shared" ca="1" si="58"/>
        <v/>
      </c>
    </row>
    <row r="776" spans="2:20" ht="30" customHeight="1" x14ac:dyDescent="0.25">
      <c r="B776" s="52" t="str">
        <f t="shared" ca="1" si="59"/>
        <v/>
      </c>
      <c r="C776" s="88"/>
      <c r="D776" s="88" t="str">
        <f>IF(C776="","",VLOOKUP(C776,CAD_FUNC!$C$6:$E$106,2,FALSE))</f>
        <v/>
      </c>
      <c r="E776" s="88" t="str">
        <f>IF(C776="","",VLOOKUP(C776,CAD_FUNC!$C$6:$E$106,3,FALSE))</f>
        <v/>
      </c>
      <c r="F776" s="88"/>
      <c r="G776" s="88" t="str">
        <f>IF(F776="","",VLOOKUP(F776,PCMSO!$C$6:$F$607,4,FALSE))</f>
        <v/>
      </c>
      <c r="H776" s="87"/>
      <c r="I776" s="87"/>
      <c r="J776" s="87"/>
      <c r="K776" s="57" t="str">
        <f t="shared" si="60"/>
        <v/>
      </c>
      <c r="L776" s="58" t="str">
        <f t="shared" ca="1" si="61"/>
        <v/>
      </c>
      <c r="M776" s="47" t="str">
        <f>IF(H776="","",VLOOKUP(MONTH(H776),'C-A'!$K$6:$L$17,2,FALSE))</f>
        <v/>
      </c>
      <c r="S776" s="47">
        <f t="shared" ref="S776:S839" si="62">S775+$S$6</f>
        <v>7.7100000000001224E-4</v>
      </c>
      <c r="T776" s="52" t="str">
        <f t="shared" ref="T776:T839" ca="1" si="63">IF(L776="Vencido","",K776)</f>
        <v/>
      </c>
    </row>
    <row r="777" spans="2:20" ht="30" customHeight="1" x14ac:dyDescent="0.25">
      <c r="B777" s="52" t="str">
        <f t="shared" ca="1" si="59"/>
        <v/>
      </c>
      <c r="C777" s="88"/>
      <c r="D777" s="88" t="str">
        <f>IF(C777="","",VLOOKUP(C777,CAD_FUNC!$C$6:$E$106,2,FALSE))</f>
        <v/>
      </c>
      <c r="E777" s="88" t="str">
        <f>IF(C777="","",VLOOKUP(C777,CAD_FUNC!$C$6:$E$106,3,FALSE))</f>
        <v/>
      </c>
      <c r="F777" s="88"/>
      <c r="G777" s="88" t="str">
        <f>IF(F777="","",VLOOKUP(F777,PCMSO!$C$6:$F$607,4,FALSE))</f>
        <v/>
      </c>
      <c r="H777" s="87"/>
      <c r="I777" s="87"/>
      <c r="J777" s="87"/>
      <c r="K777" s="57" t="str">
        <f t="shared" si="60"/>
        <v/>
      </c>
      <c r="L777" s="58" t="str">
        <f t="shared" ca="1" si="61"/>
        <v/>
      </c>
      <c r="M777" s="47" t="str">
        <f>IF(H777="","",VLOOKUP(MONTH(H777),'C-A'!$K$6:$L$17,2,FALSE))</f>
        <v/>
      </c>
      <c r="S777" s="47">
        <f t="shared" si="62"/>
        <v>7.7200000000001226E-4</v>
      </c>
      <c r="T777" s="52" t="str">
        <f t="shared" ca="1" si="63"/>
        <v/>
      </c>
    </row>
    <row r="778" spans="2:20" ht="30" customHeight="1" x14ac:dyDescent="0.25">
      <c r="B778" s="52" t="str">
        <f t="shared" ca="1" si="59"/>
        <v/>
      </c>
      <c r="C778" s="88"/>
      <c r="D778" s="88" t="str">
        <f>IF(C778="","",VLOOKUP(C778,CAD_FUNC!$C$6:$E$106,2,FALSE))</f>
        <v/>
      </c>
      <c r="E778" s="88" t="str">
        <f>IF(C778="","",VLOOKUP(C778,CAD_FUNC!$C$6:$E$106,3,FALSE))</f>
        <v/>
      </c>
      <c r="F778" s="88"/>
      <c r="G778" s="88" t="str">
        <f>IF(F778="","",VLOOKUP(F778,PCMSO!$C$6:$F$607,4,FALSE))</f>
        <v/>
      </c>
      <c r="H778" s="87"/>
      <c r="I778" s="87"/>
      <c r="J778" s="87"/>
      <c r="K778" s="57" t="str">
        <f t="shared" si="60"/>
        <v/>
      </c>
      <c r="L778" s="58" t="str">
        <f t="shared" ca="1" si="61"/>
        <v/>
      </c>
      <c r="M778" s="47" t="str">
        <f>IF(H778="","",VLOOKUP(MONTH(H778),'C-A'!$K$6:$L$17,2,FALSE))</f>
        <v/>
      </c>
      <c r="S778" s="47">
        <f t="shared" si="62"/>
        <v>7.7300000000001228E-4</v>
      </c>
      <c r="T778" s="52" t="str">
        <f t="shared" ca="1" si="63"/>
        <v/>
      </c>
    </row>
    <row r="779" spans="2:20" ht="30" customHeight="1" x14ac:dyDescent="0.25">
      <c r="B779" s="52" t="str">
        <f t="shared" ca="1" si="59"/>
        <v/>
      </c>
      <c r="C779" s="88"/>
      <c r="D779" s="88" t="str">
        <f>IF(C779="","",VLOOKUP(C779,CAD_FUNC!$C$6:$E$106,2,FALSE))</f>
        <v/>
      </c>
      <c r="E779" s="88" t="str">
        <f>IF(C779="","",VLOOKUP(C779,CAD_FUNC!$C$6:$E$106,3,FALSE))</f>
        <v/>
      </c>
      <c r="F779" s="88"/>
      <c r="G779" s="88" t="str">
        <f>IF(F779="","",VLOOKUP(F779,PCMSO!$C$6:$F$607,4,FALSE))</f>
        <v/>
      </c>
      <c r="H779" s="87"/>
      <c r="I779" s="87"/>
      <c r="J779" s="87"/>
      <c r="K779" s="57" t="str">
        <f t="shared" si="60"/>
        <v/>
      </c>
      <c r="L779" s="58" t="str">
        <f t="shared" ca="1" si="61"/>
        <v/>
      </c>
      <c r="M779" s="47" t="str">
        <f>IF(H779="","",VLOOKUP(MONTH(H779),'C-A'!$K$6:$L$17,2,FALSE))</f>
        <v/>
      </c>
      <c r="S779" s="47">
        <f t="shared" si="62"/>
        <v>7.7400000000001231E-4</v>
      </c>
      <c r="T779" s="52" t="str">
        <f t="shared" ca="1" si="63"/>
        <v/>
      </c>
    </row>
    <row r="780" spans="2:20" ht="30" customHeight="1" x14ac:dyDescent="0.25">
      <c r="B780" s="52" t="str">
        <f t="shared" ca="1" si="59"/>
        <v/>
      </c>
      <c r="C780" s="88"/>
      <c r="D780" s="88" t="str">
        <f>IF(C780="","",VLOOKUP(C780,CAD_FUNC!$C$6:$E$106,2,FALSE))</f>
        <v/>
      </c>
      <c r="E780" s="88" t="str">
        <f>IF(C780="","",VLOOKUP(C780,CAD_FUNC!$C$6:$E$106,3,FALSE))</f>
        <v/>
      </c>
      <c r="F780" s="88"/>
      <c r="G780" s="88" t="str">
        <f>IF(F780="","",VLOOKUP(F780,PCMSO!$C$6:$F$607,4,FALSE))</f>
        <v/>
      </c>
      <c r="H780" s="87"/>
      <c r="I780" s="87"/>
      <c r="J780" s="87"/>
      <c r="K780" s="57" t="str">
        <f t="shared" si="60"/>
        <v/>
      </c>
      <c r="L780" s="58" t="str">
        <f t="shared" ca="1" si="61"/>
        <v/>
      </c>
      <c r="M780" s="47" t="str">
        <f>IF(H780="","",VLOOKUP(MONTH(H780),'C-A'!$K$6:$L$17,2,FALSE))</f>
        <v/>
      </c>
      <c r="S780" s="47">
        <f t="shared" si="62"/>
        <v>7.7500000000001233E-4</v>
      </c>
      <c r="T780" s="52" t="str">
        <f t="shared" ca="1" si="63"/>
        <v/>
      </c>
    </row>
    <row r="781" spans="2:20" ht="30" customHeight="1" x14ac:dyDescent="0.25">
      <c r="B781" s="52" t="str">
        <f t="shared" ca="1" si="59"/>
        <v/>
      </c>
      <c r="C781" s="88"/>
      <c r="D781" s="88" t="str">
        <f>IF(C781="","",VLOOKUP(C781,CAD_FUNC!$C$6:$E$106,2,FALSE))</f>
        <v/>
      </c>
      <c r="E781" s="88" t="str">
        <f>IF(C781="","",VLOOKUP(C781,CAD_FUNC!$C$6:$E$106,3,FALSE))</f>
        <v/>
      </c>
      <c r="F781" s="88"/>
      <c r="G781" s="88" t="str">
        <f>IF(F781="","",VLOOKUP(F781,PCMSO!$C$6:$F$607,4,FALSE))</f>
        <v/>
      </c>
      <c r="H781" s="87"/>
      <c r="I781" s="87"/>
      <c r="J781" s="87"/>
      <c r="K781" s="57" t="str">
        <f t="shared" si="60"/>
        <v/>
      </c>
      <c r="L781" s="58" t="str">
        <f t="shared" ca="1" si="61"/>
        <v/>
      </c>
      <c r="M781" s="47" t="str">
        <f>IF(H781="","",VLOOKUP(MONTH(H781),'C-A'!$K$6:$L$17,2,FALSE))</f>
        <v/>
      </c>
      <c r="S781" s="47">
        <f t="shared" si="62"/>
        <v>7.7600000000001236E-4</v>
      </c>
      <c r="T781" s="52" t="str">
        <f t="shared" ca="1" si="63"/>
        <v/>
      </c>
    </row>
    <row r="782" spans="2:20" ht="30" customHeight="1" x14ac:dyDescent="0.25">
      <c r="B782" s="52" t="str">
        <f t="shared" ca="1" si="59"/>
        <v/>
      </c>
      <c r="C782" s="88"/>
      <c r="D782" s="88" t="str">
        <f>IF(C782="","",VLOOKUP(C782,CAD_FUNC!$C$6:$E$106,2,FALSE))</f>
        <v/>
      </c>
      <c r="E782" s="88" t="str">
        <f>IF(C782="","",VLOOKUP(C782,CAD_FUNC!$C$6:$E$106,3,FALSE))</f>
        <v/>
      </c>
      <c r="F782" s="88"/>
      <c r="G782" s="88" t="str">
        <f>IF(F782="","",VLOOKUP(F782,PCMSO!$C$6:$F$607,4,FALSE))</f>
        <v/>
      </c>
      <c r="H782" s="87"/>
      <c r="I782" s="87"/>
      <c r="J782" s="87"/>
      <c r="K782" s="57" t="str">
        <f t="shared" si="60"/>
        <v/>
      </c>
      <c r="L782" s="58" t="str">
        <f t="shared" ca="1" si="61"/>
        <v/>
      </c>
      <c r="M782" s="47" t="str">
        <f>IF(H782="","",VLOOKUP(MONTH(H782),'C-A'!$K$6:$L$17,2,FALSE))</f>
        <v/>
      </c>
      <c r="S782" s="47">
        <f t="shared" si="62"/>
        <v>7.7700000000001238E-4</v>
      </c>
      <c r="T782" s="52" t="str">
        <f t="shared" ca="1" si="63"/>
        <v/>
      </c>
    </row>
    <row r="783" spans="2:20" ht="30" customHeight="1" x14ac:dyDescent="0.25">
      <c r="B783" s="52" t="str">
        <f t="shared" ca="1" si="59"/>
        <v/>
      </c>
      <c r="C783" s="88"/>
      <c r="D783" s="88" t="str">
        <f>IF(C783="","",VLOOKUP(C783,CAD_FUNC!$C$6:$E$106,2,FALSE))</f>
        <v/>
      </c>
      <c r="E783" s="88" t="str">
        <f>IF(C783="","",VLOOKUP(C783,CAD_FUNC!$C$6:$E$106,3,FALSE))</f>
        <v/>
      </c>
      <c r="F783" s="88"/>
      <c r="G783" s="88" t="str">
        <f>IF(F783="","",VLOOKUP(F783,PCMSO!$C$6:$F$607,4,FALSE))</f>
        <v/>
      </c>
      <c r="H783" s="87"/>
      <c r="I783" s="87"/>
      <c r="J783" s="87"/>
      <c r="K783" s="57" t="str">
        <f t="shared" si="60"/>
        <v/>
      </c>
      <c r="L783" s="58" t="str">
        <f t="shared" ca="1" si="61"/>
        <v/>
      </c>
      <c r="M783" s="47" t="str">
        <f>IF(H783="","",VLOOKUP(MONTH(H783),'C-A'!$K$6:$L$17,2,FALSE))</f>
        <v/>
      </c>
      <c r="S783" s="47">
        <f t="shared" si="62"/>
        <v>7.7800000000001241E-4</v>
      </c>
      <c r="T783" s="52" t="str">
        <f t="shared" ca="1" si="63"/>
        <v/>
      </c>
    </row>
    <row r="784" spans="2:20" ht="30" customHeight="1" x14ac:dyDescent="0.25">
      <c r="B784" s="52" t="str">
        <f t="shared" ca="1" si="59"/>
        <v/>
      </c>
      <c r="C784" s="88"/>
      <c r="D784" s="88" t="str">
        <f>IF(C784="","",VLOOKUP(C784,CAD_FUNC!$C$6:$E$106,2,FALSE))</f>
        <v/>
      </c>
      <c r="E784" s="88" t="str">
        <f>IF(C784="","",VLOOKUP(C784,CAD_FUNC!$C$6:$E$106,3,FALSE))</f>
        <v/>
      </c>
      <c r="F784" s="88"/>
      <c r="G784" s="88" t="str">
        <f>IF(F784="","",VLOOKUP(F784,PCMSO!$C$6:$F$607,4,FALSE))</f>
        <v/>
      </c>
      <c r="H784" s="87"/>
      <c r="I784" s="87"/>
      <c r="J784" s="87"/>
      <c r="K784" s="57" t="str">
        <f t="shared" si="60"/>
        <v/>
      </c>
      <c r="L784" s="58" t="str">
        <f t="shared" ca="1" si="61"/>
        <v/>
      </c>
      <c r="M784" s="47" t="str">
        <f>IF(H784="","",VLOOKUP(MONTH(H784),'C-A'!$K$6:$L$17,2,FALSE))</f>
        <v/>
      </c>
      <c r="S784" s="47">
        <f t="shared" si="62"/>
        <v>7.7900000000001243E-4</v>
      </c>
      <c r="T784" s="52" t="str">
        <f t="shared" ca="1" si="63"/>
        <v/>
      </c>
    </row>
    <row r="785" spans="2:20" ht="30" customHeight="1" x14ac:dyDescent="0.25">
      <c r="B785" s="52" t="str">
        <f t="shared" ca="1" si="59"/>
        <v/>
      </c>
      <c r="C785" s="88"/>
      <c r="D785" s="88" t="str">
        <f>IF(C785="","",VLOOKUP(C785,CAD_FUNC!$C$6:$E$106,2,FALSE))</f>
        <v/>
      </c>
      <c r="E785" s="88" t="str">
        <f>IF(C785="","",VLOOKUP(C785,CAD_FUNC!$C$6:$E$106,3,FALSE))</f>
        <v/>
      </c>
      <c r="F785" s="88"/>
      <c r="G785" s="88" t="str">
        <f>IF(F785="","",VLOOKUP(F785,PCMSO!$C$6:$F$607,4,FALSE))</f>
        <v/>
      </c>
      <c r="H785" s="87"/>
      <c r="I785" s="87"/>
      <c r="J785" s="87"/>
      <c r="K785" s="57" t="str">
        <f t="shared" si="60"/>
        <v/>
      </c>
      <c r="L785" s="58" t="str">
        <f t="shared" ca="1" si="61"/>
        <v/>
      </c>
      <c r="M785" s="47" t="str">
        <f>IF(H785="","",VLOOKUP(MONTH(H785),'C-A'!$K$6:$L$17,2,FALSE))</f>
        <v/>
      </c>
      <c r="S785" s="47">
        <f t="shared" si="62"/>
        <v>7.8000000000001245E-4</v>
      </c>
      <c r="T785" s="52" t="str">
        <f t="shared" ca="1" si="63"/>
        <v/>
      </c>
    </row>
    <row r="786" spans="2:20" ht="30" customHeight="1" x14ac:dyDescent="0.25">
      <c r="B786" s="52" t="str">
        <f t="shared" ca="1" si="59"/>
        <v/>
      </c>
      <c r="C786" s="88"/>
      <c r="D786" s="88" t="str">
        <f>IF(C786="","",VLOOKUP(C786,CAD_FUNC!$C$6:$E$106,2,FALSE))</f>
        <v/>
      </c>
      <c r="E786" s="88" t="str">
        <f>IF(C786="","",VLOOKUP(C786,CAD_FUNC!$C$6:$E$106,3,FALSE))</f>
        <v/>
      </c>
      <c r="F786" s="88"/>
      <c r="G786" s="88" t="str">
        <f>IF(F786="","",VLOOKUP(F786,PCMSO!$C$6:$F$607,4,FALSE))</f>
        <v/>
      </c>
      <c r="H786" s="87"/>
      <c r="I786" s="87"/>
      <c r="J786" s="87"/>
      <c r="K786" s="57" t="str">
        <f t="shared" si="60"/>
        <v/>
      </c>
      <c r="L786" s="58" t="str">
        <f t="shared" ca="1" si="61"/>
        <v/>
      </c>
      <c r="M786" s="47" t="str">
        <f>IF(H786="","",VLOOKUP(MONTH(H786),'C-A'!$K$6:$L$17,2,FALSE))</f>
        <v/>
      </c>
      <c r="S786" s="47">
        <f t="shared" si="62"/>
        <v>7.8100000000001248E-4</v>
      </c>
      <c r="T786" s="52" t="str">
        <f t="shared" ca="1" si="63"/>
        <v/>
      </c>
    </row>
    <row r="787" spans="2:20" ht="30" customHeight="1" x14ac:dyDescent="0.25">
      <c r="B787" s="52" t="str">
        <f t="shared" ca="1" si="59"/>
        <v/>
      </c>
      <c r="C787" s="88"/>
      <c r="D787" s="88" t="str">
        <f>IF(C787="","",VLOOKUP(C787,CAD_FUNC!$C$6:$E$106,2,FALSE))</f>
        <v/>
      </c>
      <c r="E787" s="88" t="str">
        <f>IF(C787="","",VLOOKUP(C787,CAD_FUNC!$C$6:$E$106,3,FALSE))</f>
        <v/>
      </c>
      <c r="F787" s="88"/>
      <c r="G787" s="88" t="str">
        <f>IF(F787="","",VLOOKUP(F787,PCMSO!$C$6:$F$607,4,FALSE))</f>
        <v/>
      </c>
      <c r="H787" s="87"/>
      <c r="I787" s="87"/>
      <c r="J787" s="87"/>
      <c r="K787" s="57" t="str">
        <f t="shared" si="60"/>
        <v/>
      </c>
      <c r="L787" s="58" t="str">
        <f t="shared" ca="1" si="61"/>
        <v/>
      </c>
      <c r="M787" s="47" t="str">
        <f>IF(H787="","",VLOOKUP(MONTH(H787),'C-A'!$K$6:$L$17,2,FALSE))</f>
        <v/>
      </c>
      <c r="S787" s="47">
        <f t="shared" si="62"/>
        <v>7.820000000000125E-4</v>
      </c>
      <c r="T787" s="52" t="str">
        <f t="shared" ca="1" si="63"/>
        <v/>
      </c>
    </row>
    <row r="788" spans="2:20" ht="30" customHeight="1" x14ac:dyDescent="0.25">
      <c r="B788" s="52" t="str">
        <f t="shared" ca="1" si="59"/>
        <v/>
      </c>
      <c r="C788" s="88"/>
      <c r="D788" s="88" t="str">
        <f>IF(C788="","",VLOOKUP(C788,CAD_FUNC!$C$6:$E$106,2,FALSE))</f>
        <v/>
      </c>
      <c r="E788" s="88" t="str">
        <f>IF(C788="","",VLOOKUP(C788,CAD_FUNC!$C$6:$E$106,3,FALSE))</f>
        <v/>
      </c>
      <c r="F788" s="88"/>
      <c r="G788" s="88" t="str">
        <f>IF(F788="","",VLOOKUP(F788,PCMSO!$C$6:$F$607,4,FALSE))</f>
        <v/>
      </c>
      <c r="H788" s="87"/>
      <c r="I788" s="87"/>
      <c r="J788" s="87"/>
      <c r="K788" s="57" t="str">
        <f t="shared" si="60"/>
        <v/>
      </c>
      <c r="L788" s="58" t="str">
        <f t="shared" ca="1" si="61"/>
        <v/>
      </c>
      <c r="M788" s="47" t="str">
        <f>IF(H788="","",VLOOKUP(MONTH(H788),'C-A'!$K$6:$L$17,2,FALSE))</f>
        <v/>
      </c>
      <c r="S788" s="47">
        <f t="shared" si="62"/>
        <v>7.8300000000001253E-4</v>
      </c>
      <c r="T788" s="52" t="str">
        <f t="shared" ca="1" si="63"/>
        <v/>
      </c>
    </row>
    <row r="789" spans="2:20" ht="30" customHeight="1" x14ac:dyDescent="0.25">
      <c r="B789" s="52" t="str">
        <f t="shared" ca="1" si="59"/>
        <v/>
      </c>
      <c r="C789" s="88"/>
      <c r="D789" s="88" t="str">
        <f>IF(C789="","",VLOOKUP(C789,CAD_FUNC!$C$6:$E$106,2,FALSE))</f>
        <v/>
      </c>
      <c r="E789" s="88" t="str">
        <f>IF(C789="","",VLOOKUP(C789,CAD_FUNC!$C$6:$E$106,3,FALSE))</f>
        <v/>
      </c>
      <c r="F789" s="88"/>
      <c r="G789" s="88" t="str">
        <f>IF(F789="","",VLOOKUP(F789,PCMSO!$C$6:$F$607,4,FALSE))</f>
        <v/>
      </c>
      <c r="H789" s="87"/>
      <c r="I789" s="87"/>
      <c r="J789" s="87"/>
      <c r="K789" s="57" t="str">
        <f t="shared" si="60"/>
        <v/>
      </c>
      <c r="L789" s="58" t="str">
        <f t="shared" ca="1" si="61"/>
        <v/>
      </c>
      <c r="M789" s="47" t="str">
        <f>IF(H789="","",VLOOKUP(MONTH(H789),'C-A'!$K$6:$L$17,2,FALSE))</f>
        <v/>
      </c>
      <c r="S789" s="47">
        <f t="shared" si="62"/>
        <v>7.8400000000001255E-4</v>
      </c>
      <c r="T789" s="52" t="str">
        <f t="shared" ca="1" si="63"/>
        <v/>
      </c>
    </row>
    <row r="790" spans="2:20" ht="30" customHeight="1" x14ac:dyDescent="0.25">
      <c r="B790" s="52" t="str">
        <f t="shared" ca="1" si="59"/>
        <v/>
      </c>
      <c r="C790" s="88"/>
      <c r="D790" s="88" t="str">
        <f>IF(C790="","",VLOOKUP(C790,CAD_FUNC!$C$6:$E$106,2,FALSE))</f>
        <v/>
      </c>
      <c r="E790" s="88" t="str">
        <f>IF(C790="","",VLOOKUP(C790,CAD_FUNC!$C$6:$E$106,3,FALSE))</f>
        <v/>
      </c>
      <c r="F790" s="88"/>
      <c r="G790" s="88" t="str">
        <f>IF(F790="","",VLOOKUP(F790,PCMSO!$C$6:$F$607,4,FALSE))</f>
        <v/>
      </c>
      <c r="H790" s="87"/>
      <c r="I790" s="87"/>
      <c r="J790" s="87"/>
      <c r="K790" s="57" t="str">
        <f t="shared" si="60"/>
        <v/>
      </c>
      <c r="L790" s="58" t="str">
        <f t="shared" ca="1" si="61"/>
        <v/>
      </c>
      <c r="M790" s="47" t="str">
        <f>IF(H790="","",VLOOKUP(MONTH(H790),'C-A'!$K$6:$L$17,2,FALSE))</f>
        <v/>
      </c>
      <c r="S790" s="47">
        <f t="shared" si="62"/>
        <v>7.8500000000001258E-4</v>
      </c>
      <c r="T790" s="52" t="str">
        <f t="shared" ca="1" si="63"/>
        <v/>
      </c>
    </row>
    <row r="791" spans="2:20" ht="30" customHeight="1" x14ac:dyDescent="0.25">
      <c r="B791" s="52" t="str">
        <f t="shared" ca="1" si="59"/>
        <v/>
      </c>
      <c r="C791" s="88"/>
      <c r="D791" s="88" t="str">
        <f>IF(C791="","",VLOOKUP(C791,CAD_FUNC!$C$6:$E$106,2,FALSE))</f>
        <v/>
      </c>
      <c r="E791" s="88" t="str">
        <f>IF(C791="","",VLOOKUP(C791,CAD_FUNC!$C$6:$E$106,3,FALSE))</f>
        <v/>
      </c>
      <c r="F791" s="88"/>
      <c r="G791" s="88" t="str">
        <f>IF(F791="","",VLOOKUP(F791,PCMSO!$C$6:$F$607,4,FALSE))</f>
        <v/>
      </c>
      <c r="H791" s="87"/>
      <c r="I791" s="87"/>
      <c r="J791" s="87"/>
      <c r="K791" s="57" t="str">
        <f t="shared" si="60"/>
        <v/>
      </c>
      <c r="L791" s="58" t="str">
        <f t="shared" ca="1" si="61"/>
        <v/>
      </c>
      <c r="M791" s="47" t="str">
        <f>IF(H791="","",VLOOKUP(MONTH(H791),'C-A'!$K$6:$L$17,2,FALSE))</f>
        <v/>
      </c>
      <c r="S791" s="47">
        <f t="shared" si="62"/>
        <v>7.860000000000126E-4</v>
      </c>
      <c r="T791" s="52" t="str">
        <f t="shared" ca="1" si="63"/>
        <v/>
      </c>
    </row>
    <row r="792" spans="2:20" ht="30" customHeight="1" x14ac:dyDescent="0.25">
      <c r="B792" s="52" t="str">
        <f t="shared" ca="1" si="59"/>
        <v/>
      </c>
      <c r="C792" s="88"/>
      <c r="D792" s="88" t="str">
        <f>IF(C792="","",VLOOKUP(C792,CAD_FUNC!$C$6:$E$106,2,FALSE))</f>
        <v/>
      </c>
      <c r="E792" s="88" t="str">
        <f>IF(C792="","",VLOOKUP(C792,CAD_FUNC!$C$6:$E$106,3,FALSE))</f>
        <v/>
      </c>
      <c r="F792" s="88"/>
      <c r="G792" s="88" t="str">
        <f>IF(F792="","",VLOOKUP(F792,PCMSO!$C$6:$F$607,4,FALSE))</f>
        <v/>
      </c>
      <c r="H792" s="87"/>
      <c r="I792" s="87"/>
      <c r="J792" s="87"/>
      <c r="K792" s="57" t="str">
        <f t="shared" si="60"/>
        <v/>
      </c>
      <c r="L792" s="58" t="str">
        <f t="shared" ca="1" si="61"/>
        <v/>
      </c>
      <c r="M792" s="47" t="str">
        <f>IF(H792="","",VLOOKUP(MONTH(H792),'C-A'!$K$6:$L$17,2,FALSE))</f>
        <v/>
      </c>
      <c r="S792" s="47">
        <f t="shared" si="62"/>
        <v>7.8700000000001262E-4</v>
      </c>
      <c r="T792" s="52" t="str">
        <f t="shared" ca="1" si="63"/>
        <v/>
      </c>
    </row>
    <row r="793" spans="2:20" ht="30" customHeight="1" x14ac:dyDescent="0.25">
      <c r="B793" s="52" t="str">
        <f t="shared" ca="1" si="59"/>
        <v/>
      </c>
      <c r="C793" s="88"/>
      <c r="D793" s="88" t="str">
        <f>IF(C793="","",VLOOKUP(C793,CAD_FUNC!$C$6:$E$106,2,FALSE))</f>
        <v/>
      </c>
      <c r="E793" s="88" t="str">
        <f>IF(C793="","",VLOOKUP(C793,CAD_FUNC!$C$6:$E$106,3,FALSE))</f>
        <v/>
      </c>
      <c r="F793" s="88"/>
      <c r="G793" s="88" t="str">
        <f>IF(F793="","",VLOOKUP(F793,PCMSO!$C$6:$F$607,4,FALSE))</f>
        <v/>
      </c>
      <c r="H793" s="87"/>
      <c r="I793" s="87"/>
      <c r="J793" s="87"/>
      <c r="K793" s="57" t="str">
        <f t="shared" si="60"/>
        <v/>
      </c>
      <c r="L793" s="58" t="str">
        <f t="shared" ca="1" si="61"/>
        <v/>
      </c>
      <c r="M793" s="47" t="str">
        <f>IF(H793="","",VLOOKUP(MONTH(H793),'C-A'!$K$6:$L$17,2,FALSE))</f>
        <v/>
      </c>
      <c r="S793" s="47">
        <f t="shared" si="62"/>
        <v>7.8800000000001265E-4</v>
      </c>
      <c r="T793" s="52" t="str">
        <f t="shared" ca="1" si="63"/>
        <v/>
      </c>
    </row>
    <row r="794" spans="2:20" ht="30" customHeight="1" x14ac:dyDescent="0.25">
      <c r="B794" s="52" t="str">
        <f t="shared" ca="1" si="59"/>
        <v/>
      </c>
      <c r="C794" s="88"/>
      <c r="D794" s="88" t="str">
        <f>IF(C794="","",VLOOKUP(C794,CAD_FUNC!$C$6:$E$106,2,FALSE))</f>
        <v/>
      </c>
      <c r="E794" s="88" t="str">
        <f>IF(C794="","",VLOOKUP(C794,CAD_FUNC!$C$6:$E$106,3,FALSE))</f>
        <v/>
      </c>
      <c r="F794" s="88"/>
      <c r="G794" s="88" t="str">
        <f>IF(F794="","",VLOOKUP(F794,PCMSO!$C$6:$F$607,4,FALSE))</f>
        <v/>
      </c>
      <c r="H794" s="87"/>
      <c r="I794" s="87"/>
      <c r="J794" s="87"/>
      <c r="K794" s="57" t="str">
        <f t="shared" si="60"/>
        <v/>
      </c>
      <c r="L794" s="58" t="str">
        <f t="shared" ca="1" si="61"/>
        <v/>
      </c>
      <c r="M794" s="47" t="str">
        <f>IF(H794="","",VLOOKUP(MONTH(H794),'C-A'!$K$6:$L$17,2,FALSE))</f>
        <v/>
      </c>
      <c r="S794" s="47">
        <f t="shared" si="62"/>
        <v>7.8900000000001267E-4</v>
      </c>
      <c r="T794" s="52" t="str">
        <f t="shared" ca="1" si="63"/>
        <v/>
      </c>
    </row>
    <row r="795" spans="2:20" ht="30" customHeight="1" x14ac:dyDescent="0.25">
      <c r="B795" s="52" t="str">
        <f t="shared" ca="1" si="59"/>
        <v/>
      </c>
      <c r="C795" s="88"/>
      <c r="D795" s="88" t="str">
        <f>IF(C795="","",VLOOKUP(C795,CAD_FUNC!$C$6:$E$106,2,FALSE))</f>
        <v/>
      </c>
      <c r="E795" s="88" t="str">
        <f>IF(C795="","",VLOOKUP(C795,CAD_FUNC!$C$6:$E$106,3,FALSE))</f>
        <v/>
      </c>
      <c r="F795" s="88"/>
      <c r="G795" s="88" t="str">
        <f>IF(F795="","",VLOOKUP(F795,PCMSO!$C$6:$F$607,4,FALSE))</f>
        <v/>
      </c>
      <c r="H795" s="87"/>
      <c r="I795" s="87"/>
      <c r="J795" s="87"/>
      <c r="K795" s="57" t="str">
        <f t="shared" si="60"/>
        <v/>
      </c>
      <c r="L795" s="58" t="str">
        <f t="shared" ca="1" si="61"/>
        <v/>
      </c>
      <c r="M795" s="47" t="str">
        <f>IF(H795="","",VLOOKUP(MONTH(H795),'C-A'!$K$6:$L$17,2,FALSE))</f>
        <v/>
      </c>
      <c r="S795" s="47">
        <f t="shared" si="62"/>
        <v>7.900000000000127E-4</v>
      </c>
      <c r="T795" s="52" t="str">
        <f t="shared" ca="1" si="63"/>
        <v/>
      </c>
    </row>
    <row r="796" spans="2:20" ht="30" customHeight="1" x14ac:dyDescent="0.25">
      <c r="B796" s="52" t="str">
        <f t="shared" ca="1" si="59"/>
        <v/>
      </c>
      <c r="C796" s="88"/>
      <c r="D796" s="88" t="str">
        <f>IF(C796="","",VLOOKUP(C796,CAD_FUNC!$C$6:$E$106,2,FALSE))</f>
        <v/>
      </c>
      <c r="E796" s="88" t="str">
        <f>IF(C796="","",VLOOKUP(C796,CAD_FUNC!$C$6:$E$106,3,FALSE))</f>
        <v/>
      </c>
      <c r="F796" s="88"/>
      <c r="G796" s="88" t="str">
        <f>IF(F796="","",VLOOKUP(F796,PCMSO!$C$6:$F$607,4,FALSE))</f>
        <v/>
      </c>
      <c r="H796" s="87"/>
      <c r="I796" s="87"/>
      <c r="J796" s="87"/>
      <c r="K796" s="57" t="str">
        <f t="shared" si="60"/>
        <v/>
      </c>
      <c r="L796" s="58" t="str">
        <f t="shared" ca="1" si="61"/>
        <v/>
      </c>
      <c r="M796" s="47" t="str">
        <f>IF(H796="","",VLOOKUP(MONTH(H796),'C-A'!$K$6:$L$17,2,FALSE))</f>
        <v/>
      </c>
      <c r="S796" s="47">
        <f t="shared" si="62"/>
        <v>7.9100000000001272E-4</v>
      </c>
      <c r="T796" s="52" t="str">
        <f t="shared" ca="1" si="63"/>
        <v/>
      </c>
    </row>
    <row r="797" spans="2:20" ht="30" customHeight="1" x14ac:dyDescent="0.25">
      <c r="B797" s="52" t="str">
        <f t="shared" ca="1" si="59"/>
        <v/>
      </c>
      <c r="C797" s="88"/>
      <c r="D797" s="88" t="str">
        <f>IF(C797="","",VLOOKUP(C797,CAD_FUNC!$C$6:$E$106,2,FALSE))</f>
        <v/>
      </c>
      <c r="E797" s="88" t="str">
        <f>IF(C797="","",VLOOKUP(C797,CAD_FUNC!$C$6:$E$106,3,FALSE))</f>
        <v/>
      </c>
      <c r="F797" s="88"/>
      <c r="G797" s="88" t="str">
        <f>IF(F797="","",VLOOKUP(F797,PCMSO!$C$6:$F$607,4,FALSE))</f>
        <v/>
      </c>
      <c r="H797" s="87"/>
      <c r="I797" s="87"/>
      <c r="J797" s="87"/>
      <c r="K797" s="57" t="str">
        <f t="shared" si="60"/>
        <v/>
      </c>
      <c r="L797" s="58" t="str">
        <f t="shared" ca="1" si="61"/>
        <v/>
      </c>
      <c r="M797" s="47" t="str">
        <f>IF(H797="","",VLOOKUP(MONTH(H797),'C-A'!$K$6:$L$17,2,FALSE))</f>
        <v/>
      </c>
      <c r="S797" s="47">
        <f t="shared" si="62"/>
        <v>7.9200000000001275E-4</v>
      </c>
      <c r="T797" s="52" t="str">
        <f t="shared" ca="1" si="63"/>
        <v/>
      </c>
    </row>
    <row r="798" spans="2:20" ht="30" customHeight="1" x14ac:dyDescent="0.25">
      <c r="B798" s="52" t="str">
        <f t="shared" ca="1" si="59"/>
        <v/>
      </c>
      <c r="C798" s="88"/>
      <c r="D798" s="88" t="str">
        <f>IF(C798="","",VLOOKUP(C798,CAD_FUNC!$C$6:$E$106,2,FALSE))</f>
        <v/>
      </c>
      <c r="E798" s="88" t="str">
        <f>IF(C798="","",VLOOKUP(C798,CAD_FUNC!$C$6:$E$106,3,FALSE))</f>
        <v/>
      </c>
      <c r="F798" s="88"/>
      <c r="G798" s="88" t="str">
        <f>IF(F798="","",VLOOKUP(F798,PCMSO!$C$6:$F$607,4,FALSE))</f>
        <v/>
      </c>
      <c r="H798" s="87"/>
      <c r="I798" s="87"/>
      <c r="J798" s="87"/>
      <c r="K798" s="57" t="str">
        <f t="shared" si="60"/>
        <v/>
      </c>
      <c r="L798" s="58" t="str">
        <f t="shared" ca="1" si="61"/>
        <v/>
      </c>
      <c r="M798" s="47" t="str">
        <f>IF(H798="","",VLOOKUP(MONTH(H798),'C-A'!$K$6:$L$17,2,FALSE))</f>
        <v/>
      </c>
      <c r="S798" s="47">
        <f t="shared" si="62"/>
        <v>7.9300000000001277E-4</v>
      </c>
      <c r="T798" s="52" t="str">
        <f t="shared" ca="1" si="63"/>
        <v/>
      </c>
    </row>
    <row r="799" spans="2:20" ht="30" customHeight="1" x14ac:dyDescent="0.25">
      <c r="B799" s="52" t="str">
        <f t="shared" ca="1" si="59"/>
        <v/>
      </c>
      <c r="C799" s="88"/>
      <c r="D799" s="88" t="str">
        <f>IF(C799="","",VLOOKUP(C799,CAD_FUNC!$C$6:$E$106,2,FALSE))</f>
        <v/>
      </c>
      <c r="E799" s="88" t="str">
        <f>IF(C799="","",VLOOKUP(C799,CAD_FUNC!$C$6:$E$106,3,FALSE))</f>
        <v/>
      </c>
      <c r="F799" s="88"/>
      <c r="G799" s="88" t="str">
        <f>IF(F799="","",VLOOKUP(F799,PCMSO!$C$6:$F$607,4,FALSE))</f>
        <v/>
      </c>
      <c r="H799" s="87"/>
      <c r="I799" s="87"/>
      <c r="J799" s="87"/>
      <c r="K799" s="57" t="str">
        <f t="shared" si="60"/>
        <v/>
      </c>
      <c r="L799" s="58" t="str">
        <f t="shared" ca="1" si="61"/>
        <v/>
      </c>
      <c r="M799" s="47" t="str">
        <f>IF(H799="","",VLOOKUP(MONTH(H799),'C-A'!$K$6:$L$17,2,FALSE))</f>
        <v/>
      </c>
      <c r="S799" s="47">
        <f t="shared" si="62"/>
        <v>7.9400000000001279E-4</v>
      </c>
      <c r="T799" s="52" t="str">
        <f t="shared" ca="1" si="63"/>
        <v/>
      </c>
    </row>
    <row r="800" spans="2:20" ht="30" customHeight="1" x14ac:dyDescent="0.25">
      <c r="B800" s="52" t="str">
        <f t="shared" ca="1" si="59"/>
        <v/>
      </c>
      <c r="C800" s="88"/>
      <c r="D800" s="88" t="str">
        <f>IF(C800="","",VLOOKUP(C800,CAD_FUNC!$C$6:$E$106,2,FALSE))</f>
        <v/>
      </c>
      <c r="E800" s="88" t="str">
        <f>IF(C800="","",VLOOKUP(C800,CAD_FUNC!$C$6:$E$106,3,FALSE))</f>
        <v/>
      </c>
      <c r="F800" s="88"/>
      <c r="G800" s="88" t="str">
        <f>IF(F800="","",VLOOKUP(F800,PCMSO!$C$6:$F$607,4,FALSE))</f>
        <v/>
      </c>
      <c r="H800" s="87"/>
      <c r="I800" s="87"/>
      <c r="J800" s="87"/>
      <c r="K800" s="57" t="str">
        <f t="shared" si="60"/>
        <v/>
      </c>
      <c r="L800" s="58" t="str">
        <f t="shared" ca="1" si="61"/>
        <v/>
      </c>
      <c r="M800" s="47" t="str">
        <f>IF(H800="","",VLOOKUP(MONTH(H800),'C-A'!$K$6:$L$17,2,FALSE))</f>
        <v/>
      </c>
      <c r="S800" s="47">
        <f t="shared" si="62"/>
        <v>7.9500000000001282E-4</v>
      </c>
      <c r="T800" s="52" t="str">
        <f t="shared" ca="1" si="63"/>
        <v/>
      </c>
    </row>
    <row r="801" spans="2:20" ht="30" customHeight="1" x14ac:dyDescent="0.25">
      <c r="B801" s="52" t="str">
        <f t="shared" ca="1" si="59"/>
        <v/>
      </c>
      <c r="C801" s="88"/>
      <c r="D801" s="88" t="str">
        <f>IF(C801="","",VLOOKUP(C801,CAD_FUNC!$C$6:$E$106,2,FALSE))</f>
        <v/>
      </c>
      <c r="E801" s="88" t="str">
        <f>IF(C801="","",VLOOKUP(C801,CAD_FUNC!$C$6:$E$106,3,FALSE))</f>
        <v/>
      </c>
      <c r="F801" s="88"/>
      <c r="G801" s="88" t="str">
        <f>IF(F801="","",VLOOKUP(F801,PCMSO!$C$6:$F$607,4,FALSE))</f>
        <v/>
      </c>
      <c r="H801" s="87"/>
      <c r="I801" s="87"/>
      <c r="J801" s="87"/>
      <c r="K801" s="57" t="str">
        <f t="shared" si="60"/>
        <v/>
      </c>
      <c r="L801" s="58" t="str">
        <f t="shared" ca="1" si="61"/>
        <v/>
      </c>
      <c r="M801" s="47" t="str">
        <f>IF(H801="","",VLOOKUP(MONTH(H801),'C-A'!$K$6:$L$17,2,FALSE))</f>
        <v/>
      </c>
      <c r="S801" s="47">
        <f t="shared" si="62"/>
        <v>7.9600000000001284E-4</v>
      </c>
      <c r="T801" s="52" t="str">
        <f t="shared" ca="1" si="63"/>
        <v/>
      </c>
    </row>
    <row r="802" spans="2:20" ht="30" customHeight="1" x14ac:dyDescent="0.25">
      <c r="B802" s="52" t="str">
        <f t="shared" ca="1" si="59"/>
        <v/>
      </c>
      <c r="C802" s="88"/>
      <c r="D802" s="88" t="str">
        <f>IF(C802="","",VLOOKUP(C802,CAD_FUNC!$C$6:$E$106,2,FALSE))</f>
        <v/>
      </c>
      <c r="E802" s="88" t="str">
        <f>IF(C802="","",VLOOKUP(C802,CAD_FUNC!$C$6:$E$106,3,FALSE))</f>
        <v/>
      </c>
      <c r="F802" s="88"/>
      <c r="G802" s="88" t="str">
        <f>IF(F802="","",VLOOKUP(F802,PCMSO!$C$6:$F$607,4,FALSE))</f>
        <v/>
      </c>
      <c r="H802" s="87"/>
      <c r="I802" s="87"/>
      <c r="J802" s="87"/>
      <c r="K802" s="57" t="str">
        <f t="shared" si="60"/>
        <v/>
      </c>
      <c r="L802" s="58" t="str">
        <f t="shared" ca="1" si="61"/>
        <v/>
      </c>
      <c r="M802" s="47" t="str">
        <f>IF(H802="","",VLOOKUP(MONTH(H802),'C-A'!$K$6:$L$17,2,FALSE))</f>
        <v/>
      </c>
      <c r="S802" s="47">
        <f t="shared" si="62"/>
        <v>7.9700000000001287E-4</v>
      </c>
      <c r="T802" s="52" t="str">
        <f t="shared" ca="1" si="63"/>
        <v/>
      </c>
    </row>
    <row r="803" spans="2:20" ht="30" customHeight="1" x14ac:dyDescent="0.25">
      <c r="B803" s="52" t="str">
        <f t="shared" ca="1" si="59"/>
        <v/>
      </c>
      <c r="C803" s="88"/>
      <c r="D803" s="88" t="str">
        <f>IF(C803="","",VLOOKUP(C803,CAD_FUNC!$C$6:$E$106,2,FALSE))</f>
        <v/>
      </c>
      <c r="E803" s="88" t="str">
        <f>IF(C803="","",VLOOKUP(C803,CAD_FUNC!$C$6:$E$106,3,FALSE))</f>
        <v/>
      </c>
      <c r="F803" s="88"/>
      <c r="G803" s="88" t="str">
        <f>IF(F803="","",VLOOKUP(F803,PCMSO!$C$6:$F$607,4,FALSE))</f>
        <v/>
      </c>
      <c r="H803" s="87"/>
      <c r="I803" s="87"/>
      <c r="J803" s="87"/>
      <c r="K803" s="57" t="str">
        <f t="shared" si="60"/>
        <v/>
      </c>
      <c r="L803" s="58" t="str">
        <f t="shared" ca="1" si="61"/>
        <v/>
      </c>
      <c r="M803" s="47" t="str">
        <f>IF(H803="","",VLOOKUP(MONTH(H803),'C-A'!$K$6:$L$17,2,FALSE))</f>
        <v/>
      </c>
      <c r="S803" s="47">
        <f t="shared" si="62"/>
        <v>7.9800000000001289E-4</v>
      </c>
      <c r="T803" s="52" t="str">
        <f t="shared" ca="1" si="63"/>
        <v/>
      </c>
    </row>
    <row r="804" spans="2:20" ht="30" customHeight="1" x14ac:dyDescent="0.25">
      <c r="B804" s="52" t="str">
        <f t="shared" ca="1" si="59"/>
        <v/>
      </c>
      <c r="C804" s="88"/>
      <c r="D804" s="88" t="str">
        <f>IF(C804="","",VLOOKUP(C804,CAD_FUNC!$C$6:$E$106,2,FALSE))</f>
        <v/>
      </c>
      <c r="E804" s="88" t="str">
        <f>IF(C804="","",VLOOKUP(C804,CAD_FUNC!$C$6:$E$106,3,FALSE))</f>
        <v/>
      </c>
      <c r="F804" s="88"/>
      <c r="G804" s="88" t="str">
        <f>IF(F804="","",VLOOKUP(F804,PCMSO!$C$6:$F$607,4,FALSE))</f>
        <v/>
      </c>
      <c r="H804" s="87"/>
      <c r="I804" s="87"/>
      <c r="J804" s="87"/>
      <c r="K804" s="57" t="str">
        <f t="shared" si="60"/>
        <v/>
      </c>
      <c r="L804" s="58" t="str">
        <f t="shared" ca="1" si="61"/>
        <v/>
      </c>
      <c r="M804" s="47" t="str">
        <f>IF(H804="","",VLOOKUP(MONTH(H804),'C-A'!$K$6:$L$17,2,FALSE))</f>
        <v/>
      </c>
      <c r="S804" s="47">
        <f t="shared" si="62"/>
        <v>7.9900000000001292E-4</v>
      </c>
      <c r="T804" s="52" t="str">
        <f t="shared" ca="1" si="63"/>
        <v/>
      </c>
    </row>
    <row r="805" spans="2:20" ht="30" customHeight="1" x14ac:dyDescent="0.25">
      <c r="B805" s="52" t="str">
        <f t="shared" ca="1" si="59"/>
        <v/>
      </c>
      <c r="C805" s="88"/>
      <c r="D805" s="88" t="str">
        <f>IF(C805="","",VLOOKUP(C805,CAD_FUNC!$C$6:$E$106,2,FALSE))</f>
        <v/>
      </c>
      <c r="E805" s="88" t="str">
        <f>IF(C805="","",VLOOKUP(C805,CAD_FUNC!$C$6:$E$106,3,FALSE))</f>
        <v/>
      </c>
      <c r="F805" s="88"/>
      <c r="G805" s="88" t="str">
        <f>IF(F805="","",VLOOKUP(F805,PCMSO!$C$6:$F$607,4,FALSE))</f>
        <v/>
      </c>
      <c r="H805" s="87"/>
      <c r="I805" s="87"/>
      <c r="J805" s="87"/>
      <c r="K805" s="57" t="str">
        <f t="shared" si="60"/>
        <v/>
      </c>
      <c r="L805" s="58" t="str">
        <f t="shared" ca="1" si="61"/>
        <v/>
      </c>
      <c r="M805" s="47" t="str">
        <f>IF(H805="","",VLOOKUP(MONTH(H805),'C-A'!$K$6:$L$17,2,FALSE))</f>
        <v/>
      </c>
      <c r="S805" s="47">
        <f t="shared" si="62"/>
        <v>8.0000000000001294E-4</v>
      </c>
      <c r="T805" s="52" t="str">
        <f t="shared" ca="1" si="63"/>
        <v/>
      </c>
    </row>
    <row r="806" spans="2:20" ht="30" customHeight="1" x14ac:dyDescent="0.25">
      <c r="B806" s="52" t="str">
        <f t="shared" ca="1" si="59"/>
        <v/>
      </c>
      <c r="C806" s="88"/>
      <c r="D806" s="88" t="str">
        <f>IF(C806="","",VLOOKUP(C806,CAD_FUNC!$C$6:$E$106,2,FALSE))</f>
        <v/>
      </c>
      <c r="E806" s="88" t="str">
        <f>IF(C806="","",VLOOKUP(C806,CAD_FUNC!$C$6:$E$106,3,FALSE))</f>
        <v/>
      </c>
      <c r="F806" s="88"/>
      <c r="G806" s="88" t="str">
        <f>IF(F806="","",VLOOKUP(F806,PCMSO!$C$6:$F$607,4,FALSE))</f>
        <v/>
      </c>
      <c r="H806" s="87"/>
      <c r="I806" s="87"/>
      <c r="J806" s="87"/>
      <c r="K806" s="57" t="str">
        <f t="shared" si="60"/>
        <v/>
      </c>
      <c r="L806" s="58" t="str">
        <f t="shared" ca="1" si="61"/>
        <v/>
      </c>
      <c r="M806" s="47" t="str">
        <f>IF(H806="","",VLOOKUP(MONTH(H806),'C-A'!$K$6:$L$17,2,FALSE))</f>
        <v/>
      </c>
      <c r="S806" s="47">
        <f t="shared" si="62"/>
        <v>8.0100000000001296E-4</v>
      </c>
      <c r="T806" s="52" t="str">
        <f t="shared" ca="1" si="63"/>
        <v/>
      </c>
    </row>
    <row r="807" spans="2:20" ht="30" customHeight="1" x14ac:dyDescent="0.25">
      <c r="B807" s="52" t="str">
        <f t="shared" ca="1" si="59"/>
        <v/>
      </c>
      <c r="C807" s="88"/>
      <c r="D807" s="88" t="str">
        <f>IF(C807="","",VLOOKUP(C807,CAD_FUNC!$C$6:$E$106,2,FALSE))</f>
        <v/>
      </c>
      <c r="E807" s="88" t="str">
        <f>IF(C807="","",VLOOKUP(C807,CAD_FUNC!$C$6:$E$106,3,FALSE))</f>
        <v/>
      </c>
      <c r="F807" s="88"/>
      <c r="G807" s="88" t="str">
        <f>IF(F807="","",VLOOKUP(F807,PCMSO!$C$6:$F$607,4,FALSE))</f>
        <v/>
      </c>
      <c r="H807" s="87"/>
      <c r="I807" s="87"/>
      <c r="J807" s="87"/>
      <c r="K807" s="57" t="str">
        <f t="shared" si="60"/>
        <v/>
      </c>
      <c r="L807" s="58" t="str">
        <f t="shared" ca="1" si="61"/>
        <v/>
      </c>
      <c r="M807" s="47" t="str">
        <f>IF(H807="","",VLOOKUP(MONTH(H807),'C-A'!$K$6:$L$17,2,FALSE))</f>
        <v/>
      </c>
      <c r="S807" s="47">
        <f t="shared" si="62"/>
        <v>8.0200000000001299E-4</v>
      </c>
      <c r="T807" s="52" t="str">
        <f t="shared" ca="1" si="63"/>
        <v/>
      </c>
    </row>
    <row r="808" spans="2:20" ht="30" customHeight="1" x14ac:dyDescent="0.25">
      <c r="B808" s="52" t="str">
        <f t="shared" ca="1" si="59"/>
        <v/>
      </c>
      <c r="C808" s="88"/>
      <c r="D808" s="88" t="str">
        <f>IF(C808="","",VLOOKUP(C808,CAD_FUNC!$C$6:$E$106,2,FALSE))</f>
        <v/>
      </c>
      <c r="E808" s="88" t="str">
        <f>IF(C808="","",VLOOKUP(C808,CAD_FUNC!$C$6:$E$106,3,FALSE))</f>
        <v/>
      </c>
      <c r="F808" s="88"/>
      <c r="G808" s="88" t="str">
        <f>IF(F808="","",VLOOKUP(F808,PCMSO!$C$6:$F$607,4,FALSE))</f>
        <v/>
      </c>
      <c r="H808" s="87"/>
      <c r="I808" s="87"/>
      <c r="J808" s="87"/>
      <c r="K808" s="57" t="str">
        <f t="shared" si="60"/>
        <v/>
      </c>
      <c r="L808" s="58" t="str">
        <f t="shared" ca="1" si="61"/>
        <v/>
      </c>
      <c r="M808" s="47" t="str">
        <f>IF(H808="","",VLOOKUP(MONTH(H808),'C-A'!$K$6:$L$17,2,FALSE))</f>
        <v/>
      </c>
      <c r="S808" s="47">
        <f t="shared" si="62"/>
        <v>8.0300000000001301E-4</v>
      </c>
      <c r="T808" s="52" t="str">
        <f t="shared" ca="1" si="63"/>
        <v/>
      </c>
    </row>
    <row r="809" spans="2:20" ht="30" customHeight="1" x14ac:dyDescent="0.25">
      <c r="B809" s="52" t="str">
        <f t="shared" ca="1" si="59"/>
        <v/>
      </c>
      <c r="C809" s="88"/>
      <c r="D809" s="88" t="str">
        <f>IF(C809="","",VLOOKUP(C809,CAD_FUNC!$C$6:$E$106,2,FALSE))</f>
        <v/>
      </c>
      <c r="E809" s="88" t="str">
        <f>IF(C809="","",VLOOKUP(C809,CAD_FUNC!$C$6:$E$106,3,FALSE))</f>
        <v/>
      </c>
      <c r="F809" s="88"/>
      <c r="G809" s="88" t="str">
        <f>IF(F809="","",VLOOKUP(F809,PCMSO!$C$6:$F$607,4,FALSE))</f>
        <v/>
      </c>
      <c r="H809" s="87"/>
      <c r="I809" s="87"/>
      <c r="J809" s="87"/>
      <c r="K809" s="57" t="str">
        <f t="shared" si="60"/>
        <v/>
      </c>
      <c r="L809" s="58" t="str">
        <f t="shared" ca="1" si="61"/>
        <v/>
      </c>
      <c r="M809" s="47" t="str">
        <f>IF(H809="","",VLOOKUP(MONTH(H809),'C-A'!$K$6:$L$17,2,FALSE))</f>
        <v/>
      </c>
      <c r="S809" s="47">
        <f t="shared" si="62"/>
        <v>8.0400000000001304E-4</v>
      </c>
      <c r="T809" s="52" t="str">
        <f t="shared" ca="1" si="63"/>
        <v/>
      </c>
    </row>
    <row r="810" spans="2:20" ht="30" customHeight="1" x14ac:dyDescent="0.25">
      <c r="B810" s="52" t="str">
        <f t="shared" ca="1" si="59"/>
        <v/>
      </c>
      <c r="C810" s="88"/>
      <c r="D810" s="88" t="str">
        <f>IF(C810="","",VLOOKUP(C810,CAD_FUNC!$C$6:$E$106,2,FALSE))</f>
        <v/>
      </c>
      <c r="E810" s="88" t="str">
        <f>IF(C810="","",VLOOKUP(C810,CAD_FUNC!$C$6:$E$106,3,FALSE))</f>
        <v/>
      </c>
      <c r="F810" s="88"/>
      <c r="G810" s="88" t="str">
        <f>IF(F810="","",VLOOKUP(F810,PCMSO!$C$6:$F$607,4,FALSE))</f>
        <v/>
      </c>
      <c r="H810" s="87"/>
      <c r="I810" s="87"/>
      <c r="J810" s="87"/>
      <c r="K810" s="57" t="str">
        <f t="shared" si="60"/>
        <v/>
      </c>
      <c r="L810" s="58" t="str">
        <f t="shared" ca="1" si="61"/>
        <v/>
      </c>
      <c r="M810" s="47" t="str">
        <f>IF(H810="","",VLOOKUP(MONTH(H810),'C-A'!$K$6:$L$17,2,FALSE))</f>
        <v/>
      </c>
      <c r="S810" s="47">
        <f t="shared" si="62"/>
        <v>8.0500000000001306E-4</v>
      </c>
      <c r="T810" s="52" t="str">
        <f t="shared" ca="1" si="63"/>
        <v/>
      </c>
    </row>
    <row r="811" spans="2:20" ht="30" customHeight="1" x14ac:dyDescent="0.25">
      <c r="B811" s="52" t="str">
        <f t="shared" ca="1" si="59"/>
        <v/>
      </c>
      <c r="C811" s="88"/>
      <c r="D811" s="88" t="str">
        <f>IF(C811="","",VLOOKUP(C811,CAD_FUNC!$C$6:$E$106,2,FALSE))</f>
        <v/>
      </c>
      <c r="E811" s="88" t="str">
        <f>IF(C811="","",VLOOKUP(C811,CAD_FUNC!$C$6:$E$106,3,FALSE))</f>
        <v/>
      </c>
      <c r="F811" s="88"/>
      <c r="G811" s="88" t="str">
        <f>IF(F811="","",VLOOKUP(F811,PCMSO!$C$6:$F$607,4,FALSE))</f>
        <v/>
      </c>
      <c r="H811" s="87"/>
      <c r="I811" s="87"/>
      <c r="J811" s="87"/>
      <c r="K811" s="57" t="str">
        <f t="shared" si="60"/>
        <v/>
      </c>
      <c r="L811" s="58" t="str">
        <f t="shared" ca="1" si="61"/>
        <v/>
      </c>
      <c r="M811" s="47" t="str">
        <f>IF(H811="","",VLOOKUP(MONTH(H811),'C-A'!$K$6:$L$17,2,FALSE))</f>
        <v/>
      </c>
      <c r="S811" s="47">
        <f t="shared" si="62"/>
        <v>8.0600000000001309E-4</v>
      </c>
      <c r="T811" s="52" t="str">
        <f t="shared" ca="1" si="63"/>
        <v/>
      </c>
    </row>
    <row r="812" spans="2:20" ht="30" customHeight="1" x14ac:dyDescent="0.25">
      <c r="B812" s="52" t="str">
        <f t="shared" ca="1" si="59"/>
        <v/>
      </c>
      <c r="C812" s="88"/>
      <c r="D812" s="88" t="str">
        <f>IF(C812="","",VLOOKUP(C812,CAD_FUNC!$C$6:$E$106,2,FALSE))</f>
        <v/>
      </c>
      <c r="E812" s="88" t="str">
        <f>IF(C812="","",VLOOKUP(C812,CAD_FUNC!$C$6:$E$106,3,FALSE))</f>
        <v/>
      </c>
      <c r="F812" s="88"/>
      <c r="G812" s="88" t="str">
        <f>IF(F812="","",VLOOKUP(F812,PCMSO!$C$6:$F$607,4,FALSE))</f>
        <v/>
      </c>
      <c r="H812" s="87"/>
      <c r="I812" s="87"/>
      <c r="J812" s="87"/>
      <c r="K812" s="57" t="str">
        <f t="shared" si="60"/>
        <v/>
      </c>
      <c r="L812" s="58" t="str">
        <f t="shared" ca="1" si="61"/>
        <v/>
      </c>
      <c r="M812" s="47" t="str">
        <f>IF(H812="","",VLOOKUP(MONTH(H812),'C-A'!$K$6:$L$17,2,FALSE))</f>
        <v/>
      </c>
      <c r="S812" s="47">
        <f t="shared" si="62"/>
        <v>8.0700000000001311E-4</v>
      </c>
      <c r="T812" s="52" t="str">
        <f t="shared" ca="1" si="63"/>
        <v/>
      </c>
    </row>
    <row r="813" spans="2:20" ht="30" customHeight="1" x14ac:dyDescent="0.25">
      <c r="B813" s="52" t="str">
        <f t="shared" ca="1" si="59"/>
        <v/>
      </c>
      <c r="C813" s="88"/>
      <c r="D813" s="88" t="str">
        <f>IF(C813="","",VLOOKUP(C813,CAD_FUNC!$C$6:$E$106,2,FALSE))</f>
        <v/>
      </c>
      <c r="E813" s="88" t="str">
        <f>IF(C813="","",VLOOKUP(C813,CAD_FUNC!$C$6:$E$106,3,FALSE))</f>
        <v/>
      </c>
      <c r="F813" s="88"/>
      <c r="G813" s="88" t="str">
        <f>IF(F813="","",VLOOKUP(F813,PCMSO!$C$6:$F$607,4,FALSE))</f>
        <v/>
      </c>
      <c r="H813" s="87"/>
      <c r="I813" s="87"/>
      <c r="J813" s="87"/>
      <c r="K813" s="57" t="str">
        <f t="shared" si="60"/>
        <v/>
      </c>
      <c r="L813" s="58" t="str">
        <f t="shared" ca="1" si="61"/>
        <v/>
      </c>
      <c r="M813" s="47" t="str">
        <f>IF(H813="","",VLOOKUP(MONTH(H813),'C-A'!$K$6:$L$17,2,FALSE))</f>
        <v/>
      </c>
      <c r="S813" s="47">
        <f t="shared" si="62"/>
        <v>8.0800000000001313E-4</v>
      </c>
      <c r="T813" s="52" t="str">
        <f t="shared" ca="1" si="63"/>
        <v/>
      </c>
    </row>
    <row r="814" spans="2:20" ht="30" customHeight="1" x14ac:dyDescent="0.25">
      <c r="B814" s="52" t="str">
        <f t="shared" ca="1" si="59"/>
        <v/>
      </c>
      <c r="C814" s="88"/>
      <c r="D814" s="88" t="str">
        <f>IF(C814="","",VLOOKUP(C814,CAD_FUNC!$C$6:$E$106,2,FALSE))</f>
        <v/>
      </c>
      <c r="E814" s="88" t="str">
        <f>IF(C814="","",VLOOKUP(C814,CAD_FUNC!$C$6:$E$106,3,FALSE))</f>
        <v/>
      </c>
      <c r="F814" s="88"/>
      <c r="G814" s="88" t="str">
        <f>IF(F814="","",VLOOKUP(F814,PCMSO!$C$6:$F$607,4,FALSE))</f>
        <v/>
      </c>
      <c r="H814" s="87"/>
      <c r="I814" s="87"/>
      <c r="J814" s="87"/>
      <c r="K814" s="57" t="str">
        <f t="shared" si="60"/>
        <v/>
      </c>
      <c r="L814" s="58" t="str">
        <f t="shared" ca="1" si="61"/>
        <v/>
      </c>
      <c r="M814" s="47" t="str">
        <f>IF(H814="","",VLOOKUP(MONTH(H814),'C-A'!$K$6:$L$17,2,FALSE))</f>
        <v/>
      </c>
      <c r="S814" s="47">
        <f t="shared" si="62"/>
        <v>8.0900000000001316E-4</v>
      </c>
      <c r="T814" s="52" t="str">
        <f t="shared" ca="1" si="63"/>
        <v/>
      </c>
    </row>
    <row r="815" spans="2:20" ht="30" customHeight="1" x14ac:dyDescent="0.25">
      <c r="B815" s="52" t="str">
        <f t="shared" ref="B815:B878" ca="1" si="64">IF(T815="","",SUM(S815:T815))</f>
        <v/>
      </c>
      <c r="C815" s="88"/>
      <c r="D815" s="88" t="str">
        <f>IF(C815="","",VLOOKUP(C815,CAD_FUNC!$C$6:$E$106,2,FALSE))</f>
        <v/>
      </c>
      <c r="E815" s="88" t="str">
        <f>IF(C815="","",VLOOKUP(C815,CAD_FUNC!$C$6:$E$106,3,FALSE))</f>
        <v/>
      </c>
      <c r="F815" s="88"/>
      <c r="G815" s="88" t="str">
        <f>IF(F815="","",VLOOKUP(F815,PCMSO!$C$6:$F$607,4,FALSE))</f>
        <v/>
      </c>
      <c r="H815" s="87"/>
      <c r="I815" s="87"/>
      <c r="J815" s="87"/>
      <c r="K815" s="57" t="str">
        <f t="shared" si="60"/>
        <v/>
      </c>
      <c r="L815" s="58" t="str">
        <f t="shared" ca="1" si="61"/>
        <v/>
      </c>
      <c r="M815" s="47" t="str">
        <f>IF(H815="","",VLOOKUP(MONTH(H815),'C-A'!$K$6:$L$17,2,FALSE))</f>
        <v/>
      </c>
      <c r="S815" s="47">
        <f t="shared" si="62"/>
        <v>8.1000000000001318E-4</v>
      </c>
      <c r="T815" s="52" t="str">
        <f t="shared" ca="1" si="63"/>
        <v/>
      </c>
    </row>
    <row r="816" spans="2:20" ht="30" customHeight="1" x14ac:dyDescent="0.25">
      <c r="B816" s="52" t="str">
        <f t="shared" ca="1" si="64"/>
        <v/>
      </c>
      <c r="C816" s="88"/>
      <c r="D816" s="88" t="str">
        <f>IF(C816="","",VLOOKUP(C816,CAD_FUNC!$C$6:$E$106,2,FALSE))</f>
        <v/>
      </c>
      <c r="E816" s="88" t="str">
        <f>IF(C816="","",VLOOKUP(C816,CAD_FUNC!$C$6:$E$106,3,FALSE))</f>
        <v/>
      </c>
      <c r="F816" s="88"/>
      <c r="G816" s="88" t="str">
        <f>IF(F816="","",VLOOKUP(F816,PCMSO!$C$6:$F$607,4,FALSE))</f>
        <v/>
      </c>
      <c r="H816" s="87"/>
      <c r="I816" s="87"/>
      <c r="J816" s="87"/>
      <c r="K816" s="57" t="str">
        <f t="shared" si="60"/>
        <v/>
      </c>
      <c r="L816" s="58" t="str">
        <f t="shared" ca="1" si="61"/>
        <v/>
      </c>
      <c r="M816" s="47" t="str">
        <f>IF(H816="","",VLOOKUP(MONTH(H816),'C-A'!$K$6:$L$17,2,FALSE))</f>
        <v/>
      </c>
      <c r="S816" s="47">
        <f t="shared" si="62"/>
        <v>8.1100000000001321E-4</v>
      </c>
      <c r="T816" s="52" t="str">
        <f t="shared" ca="1" si="63"/>
        <v/>
      </c>
    </row>
    <row r="817" spans="2:20" ht="30" customHeight="1" x14ac:dyDescent="0.25">
      <c r="B817" s="52" t="str">
        <f t="shared" ca="1" si="64"/>
        <v/>
      </c>
      <c r="C817" s="88"/>
      <c r="D817" s="88" t="str">
        <f>IF(C817="","",VLOOKUP(C817,CAD_FUNC!$C$6:$E$106,2,FALSE))</f>
        <v/>
      </c>
      <c r="E817" s="88" t="str">
        <f>IF(C817="","",VLOOKUP(C817,CAD_FUNC!$C$6:$E$106,3,FALSE))</f>
        <v/>
      </c>
      <c r="F817" s="88"/>
      <c r="G817" s="88" t="str">
        <f>IF(F817="","",VLOOKUP(F817,PCMSO!$C$6:$F$607,4,FALSE))</f>
        <v/>
      </c>
      <c r="H817" s="87"/>
      <c r="I817" s="87"/>
      <c r="J817" s="87"/>
      <c r="K817" s="57" t="str">
        <f t="shared" si="60"/>
        <v/>
      </c>
      <c r="L817" s="58" t="str">
        <f t="shared" ca="1" si="61"/>
        <v/>
      </c>
      <c r="M817" s="47" t="str">
        <f>IF(H817="","",VLOOKUP(MONTH(H817),'C-A'!$K$6:$L$17,2,FALSE))</f>
        <v/>
      </c>
      <c r="S817" s="47">
        <f t="shared" si="62"/>
        <v>8.1200000000001323E-4</v>
      </c>
      <c r="T817" s="52" t="str">
        <f t="shared" ca="1" si="63"/>
        <v/>
      </c>
    </row>
    <row r="818" spans="2:20" ht="30" customHeight="1" x14ac:dyDescent="0.25">
      <c r="B818" s="52" t="str">
        <f t="shared" ca="1" si="64"/>
        <v/>
      </c>
      <c r="C818" s="88"/>
      <c r="D818" s="88" t="str">
        <f>IF(C818="","",VLOOKUP(C818,CAD_FUNC!$C$6:$E$106,2,FALSE))</f>
        <v/>
      </c>
      <c r="E818" s="88" t="str">
        <f>IF(C818="","",VLOOKUP(C818,CAD_FUNC!$C$6:$E$106,3,FALSE))</f>
        <v/>
      </c>
      <c r="F818" s="88"/>
      <c r="G818" s="88" t="str">
        <f>IF(F818="","",VLOOKUP(F818,PCMSO!$C$6:$F$607,4,FALSE))</f>
        <v/>
      </c>
      <c r="H818" s="87"/>
      <c r="I818" s="87"/>
      <c r="J818" s="87"/>
      <c r="K818" s="57" t="str">
        <f t="shared" si="60"/>
        <v/>
      </c>
      <c r="L818" s="58" t="str">
        <f t="shared" ca="1" si="61"/>
        <v/>
      </c>
      <c r="M818" s="47" t="str">
        <f>IF(H818="","",VLOOKUP(MONTH(H818),'C-A'!$K$6:$L$17,2,FALSE))</f>
        <v/>
      </c>
      <c r="S818" s="47">
        <f t="shared" si="62"/>
        <v>8.1300000000001326E-4</v>
      </c>
      <c r="T818" s="52" t="str">
        <f t="shared" ca="1" si="63"/>
        <v/>
      </c>
    </row>
    <row r="819" spans="2:20" ht="30" customHeight="1" x14ac:dyDescent="0.25">
      <c r="B819" s="52" t="str">
        <f t="shared" ca="1" si="64"/>
        <v/>
      </c>
      <c r="C819" s="88"/>
      <c r="D819" s="88" t="str">
        <f>IF(C819="","",VLOOKUP(C819,CAD_FUNC!$C$6:$E$106,2,FALSE))</f>
        <v/>
      </c>
      <c r="E819" s="88" t="str">
        <f>IF(C819="","",VLOOKUP(C819,CAD_FUNC!$C$6:$E$106,3,FALSE))</f>
        <v/>
      </c>
      <c r="F819" s="88"/>
      <c r="G819" s="88" t="str">
        <f>IF(F819="","",VLOOKUP(F819,PCMSO!$C$6:$F$607,4,FALSE))</f>
        <v/>
      </c>
      <c r="H819" s="87"/>
      <c r="I819" s="87"/>
      <c r="J819" s="87"/>
      <c r="K819" s="57" t="str">
        <f t="shared" si="60"/>
        <v/>
      </c>
      <c r="L819" s="58" t="str">
        <f t="shared" ca="1" si="61"/>
        <v/>
      </c>
      <c r="M819" s="47" t="str">
        <f>IF(H819="","",VLOOKUP(MONTH(H819),'C-A'!$K$6:$L$17,2,FALSE))</f>
        <v/>
      </c>
      <c r="S819" s="47">
        <f t="shared" si="62"/>
        <v>8.1400000000001328E-4</v>
      </c>
      <c r="T819" s="52" t="str">
        <f t="shared" ca="1" si="63"/>
        <v/>
      </c>
    </row>
    <row r="820" spans="2:20" ht="30" customHeight="1" x14ac:dyDescent="0.25">
      <c r="B820" s="52" t="str">
        <f t="shared" ca="1" si="64"/>
        <v/>
      </c>
      <c r="C820" s="88"/>
      <c r="D820" s="88" t="str">
        <f>IF(C820="","",VLOOKUP(C820,CAD_FUNC!$C$6:$E$106,2,FALSE))</f>
        <v/>
      </c>
      <c r="E820" s="88" t="str">
        <f>IF(C820="","",VLOOKUP(C820,CAD_FUNC!$C$6:$E$106,3,FALSE))</f>
        <v/>
      </c>
      <c r="F820" s="88"/>
      <c r="G820" s="88" t="str">
        <f>IF(F820="","",VLOOKUP(F820,PCMSO!$C$6:$F$607,4,FALSE))</f>
        <v/>
      </c>
      <c r="H820" s="87"/>
      <c r="I820" s="87"/>
      <c r="J820" s="87"/>
      <c r="K820" s="57" t="str">
        <f t="shared" si="60"/>
        <v/>
      </c>
      <c r="L820" s="58" t="str">
        <f t="shared" ca="1" si="61"/>
        <v/>
      </c>
      <c r="M820" s="47" t="str">
        <f>IF(H820="","",VLOOKUP(MONTH(H820),'C-A'!$K$6:$L$17,2,FALSE))</f>
        <v/>
      </c>
      <c r="S820" s="47">
        <f t="shared" si="62"/>
        <v>8.150000000000133E-4</v>
      </c>
      <c r="T820" s="52" t="str">
        <f t="shared" ca="1" si="63"/>
        <v/>
      </c>
    </row>
    <row r="821" spans="2:20" ht="30" customHeight="1" x14ac:dyDescent="0.25">
      <c r="B821" s="52" t="str">
        <f t="shared" ca="1" si="64"/>
        <v/>
      </c>
      <c r="C821" s="88"/>
      <c r="D821" s="88" t="str">
        <f>IF(C821="","",VLOOKUP(C821,CAD_FUNC!$C$6:$E$106,2,FALSE))</f>
        <v/>
      </c>
      <c r="E821" s="88" t="str">
        <f>IF(C821="","",VLOOKUP(C821,CAD_FUNC!$C$6:$E$106,3,FALSE))</f>
        <v/>
      </c>
      <c r="F821" s="88"/>
      <c r="G821" s="88" t="str">
        <f>IF(F821="","",VLOOKUP(F821,PCMSO!$C$6:$F$607,4,FALSE))</f>
        <v/>
      </c>
      <c r="H821" s="87"/>
      <c r="I821" s="87"/>
      <c r="J821" s="87"/>
      <c r="K821" s="57" t="str">
        <f t="shared" si="60"/>
        <v/>
      </c>
      <c r="L821" s="58" t="str">
        <f t="shared" ca="1" si="61"/>
        <v/>
      </c>
      <c r="M821" s="47" t="str">
        <f>IF(H821="","",VLOOKUP(MONTH(H821),'C-A'!$K$6:$L$17,2,FALSE))</f>
        <v/>
      </c>
      <c r="S821" s="47">
        <f t="shared" si="62"/>
        <v>8.1600000000001333E-4</v>
      </c>
      <c r="T821" s="52" t="str">
        <f t="shared" ca="1" si="63"/>
        <v/>
      </c>
    </row>
    <row r="822" spans="2:20" ht="30" customHeight="1" x14ac:dyDescent="0.25">
      <c r="B822" s="52" t="str">
        <f t="shared" ca="1" si="64"/>
        <v/>
      </c>
      <c r="C822" s="88"/>
      <c r="D822" s="88" t="str">
        <f>IF(C822="","",VLOOKUP(C822,CAD_FUNC!$C$6:$E$106,2,FALSE))</f>
        <v/>
      </c>
      <c r="E822" s="88" t="str">
        <f>IF(C822="","",VLOOKUP(C822,CAD_FUNC!$C$6:$E$106,3,FALSE))</f>
        <v/>
      </c>
      <c r="F822" s="88"/>
      <c r="G822" s="88" t="str">
        <f>IF(F822="","",VLOOKUP(F822,PCMSO!$C$6:$F$607,4,FALSE))</f>
        <v/>
      </c>
      <c r="H822" s="87"/>
      <c r="I822" s="87"/>
      <c r="J822" s="87"/>
      <c r="K822" s="57" t="str">
        <f t="shared" si="60"/>
        <v/>
      </c>
      <c r="L822" s="58" t="str">
        <f t="shared" ca="1" si="61"/>
        <v/>
      </c>
      <c r="M822" s="47" t="str">
        <f>IF(H822="","",VLOOKUP(MONTH(H822),'C-A'!$K$6:$L$17,2,FALSE))</f>
        <v/>
      </c>
      <c r="S822" s="47">
        <f t="shared" si="62"/>
        <v>8.1700000000001335E-4</v>
      </c>
      <c r="T822" s="52" t="str">
        <f t="shared" ca="1" si="63"/>
        <v/>
      </c>
    </row>
    <row r="823" spans="2:20" ht="30" customHeight="1" x14ac:dyDescent="0.25">
      <c r="B823" s="52" t="str">
        <f t="shared" ca="1" si="64"/>
        <v/>
      </c>
      <c r="C823" s="88"/>
      <c r="D823" s="88" t="str">
        <f>IF(C823="","",VLOOKUP(C823,CAD_FUNC!$C$6:$E$106,2,FALSE))</f>
        <v/>
      </c>
      <c r="E823" s="88" t="str">
        <f>IF(C823="","",VLOOKUP(C823,CAD_FUNC!$C$6:$E$106,3,FALSE))</f>
        <v/>
      </c>
      <c r="F823" s="88"/>
      <c r="G823" s="88" t="str">
        <f>IF(F823="","",VLOOKUP(F823,PCMSO!$C$6:$F$607,4,FALSE))</f>
        <v/>
      </c>
      <c r="H823" s="87"/>
      <c r="I823" s="87"/>
      <c r="J823" s="87"/>
      <c r="K823" s="57" t="str">
        <f t="shared" si="60"/>
        <v/>
      </c>
      <c r="L823" s="58" t="str">
        <f t="shared" ca="1" si="61"/>
        <v/>
      </c>
      <c r="M823" s="47" t="str">
        <f>IF(H823="","",VLOOKUP(MONTH(H823),'C-A'!$K$6:$L$17,2,FALSE))</f>
        <v/>
      </c>
      <c r="S823" s="47">
        <f t="shared" si="62"/>
        <v>8.1800000000001338E-4</v>
      </c>
      <c r="T823" s="52" t="str">
        <f t="shared" ca="1" si="63"/>
        <v/>
      </c>
    </row>
    <row r="824" spans="2:20" ht="30" customHeight="1" x14ac:dyDescent="0.25">
      <c r="B824" s="52" t="str">
        <f t="shared" ca="1" si="64"/>
        <v/>
      </c>
      <c r="C824" s="88"/>
      <c r="D824" s="88" t="str">
        <f>IF(C824="","",VLOOKUP(C824,CAD_FUNC!$C$6:$E$106,2,FALSE))</f>
        <v/>
      </c>
      <c r="E824" s="88" t="str">
        <f>IF(C824="","",VLOOKUP(C824,CAD_FUNC!$C$6:$E$106,3,FALSE))</f>
        <v/>
      </c>
      <c r="F824" s="88"/>
      <c r="G824" s="88" t="str">
        <f>IF(F824="","",VLOOKUP(F824,PCMSO!$C$6:$F$607,4,FALSE))</f>
        <v/>
      </c>
      <c r="H824" s="87"/>
      <c r="I824" s="87"/>
      <c r="J824" s="87"/>
      <c r="K824" s="57" t="str">
        <f t="shared" si="60"/>
        <v/>
      </c>
      <c r="L824" s="58" t="str">
        <f t="shared" ca="1" si="61"/>
        <v/>
      </c>
      <c r="M824" s="47" t="str">
        <f>IF(H824="","",VLOOKUP(MONTH(H824),'C-A'!$K$6:$L$17,2,FALSE))</f>
        <v/>
      </c>
      <c r="S824" s="47">
        <f t="shared" si="62"/>
        <v>8.190000000000134E-4</v>
      </c>
      <c r="T824" s="52" t="str">
        <f t="shared" ca="1" si="63"/>
        <v/>
      </c>
    </row>
    <row r="825" spans="2:20" ht="30" customHeight="1" x14ac:dyDescent="0.25">
      <c r="B825" s="52" t="str">
        <f t="shared" ca="1" si="64"/>
        <v/>
      </c>
      <c r="C825" s="88"/>
      <c r="D825" s="88" t="str">
        <f>IF(C825="","",VLOOKUP(C825,CAD_FUNC!$C$6:$E$106,2,FALSE))</f>
        <v/>
      </c>
      <c r="E825" s="88" t="str">
        <f>IF(C825="","",VLOOKUP(C825,CAD_FUNC!$C$6:$E$106,3,FALSE))</f>
        <v/>
      </c>
      <c r="F825" s="88"/>
      <c r="G825" s="88" t="str">
        <f>IF(F825="","",VLOOKUP(F825,PCMSO!$C$6:$F$607,4,FALSE))</f>
        <v/>
      </c>
      <c r="H825" s="87"/>
      <c r="I825" s="87"/>
      <c r="J825" s="87"/>
      <c r="K825" s="57" t="str">
        <f t="shared" si="60"/>
        <v/>
      </c>
      <c r="L825" s="58" t="str">
        <f t="shared" ca="1" si="61"/>
        <v/>
      </c>
      <c r="M825" s="47" t="str">
        <f>IF(H825="","",VLOOKUP(MONTH(H825),'C-A'!$K$6:$L$17,2,FALSE))</f>
        <v/>
      </c>
      <c r="S825" s="47">
        <f t="shared" si="62"/>
        <v>8.2000000000001343E-4</v>
      </c>
      <c r="T825" s="52" t="str">
        <f t="shared" ca="1" si="63"/>
        <v/>
      </c>
    </row>
    <row r="826" spans="2:20" ht="30" customHeight="1" x14ac:dyDescent="0.25">
      <c r="B826" s="52" t="str">
        <f t="shared" ca="1" si="64"/>
        <v/>
      </c>
      <c r="C826" s="88"/>
      <c r="D826" s="88" t="str">
        <f>IF(C826="","",VLOOKUP(C826,CAD_FUNC!$C$6:$E$106,2,FALSE))</f>
        <v/>
      </c>
      <c r="E826" s="88" t="str">
        <f>IF(C826="","",VLOOKUP(C826,CAD_FUNC!$C$6:$E$106,3,FALSE))</f>
        <v/>
      </c>
      <c r="F826" s="88"/>
      <c r="G826" s="88" t="str">
        <f>IF(F826="","",VLOOKUP(F826,PCMSO!$C$6:$F$607,4,FALSE))</f>
        <v/>
      </c>
      <c r="H826" s="87"/>
      <c r="I826" s="87"/>
      <c r="J826" s="87"/>
      <c r="K826" s="57" t="str">
        <f t="shared" si="60"/>
        <v/>
      </c>
      <c r="L826" s="58" t="str">
        <f t="shared" ca="1" si="61"/>
        <v/>
      </c>
      <c r="M826" s="47" t="str">
        <f>IF(H826="","",VLOOKUP(MONTH(H826),'C-A'!$K$6:$L$17,2,FALSE))</f>
        <v/>
      </c>
      <c r="S826" s="47">
        <f t="shared" si="62"/>
        <v>8.2100000000001345E-4</v>
      </c>
      <c r="T826" s="52" t="str">
        <f t="shared" ca="1" si="63"/>
        <v/>
      </c>
    </row>
    <row r="827" spans="2:20" ht="30" customHeight="1" x14ac:dyDescent="0.25">
      <c r="B827" s="52" t="str">
        <f t="shared" ca="1" si="64"/>
        <v/>
      </c>
      <c r="C827" s="88"/>
      <c r="D827" s="88" t="str">
        <f>IF(C827="","",VLOOKUP(C827,CAD_FUNC!$C$6:$E$106,2,FALSE))</f>
        <v/>
      </c>
      <c r="E827" s="88" t="str">
        <f>IF(C827="","",VLOOKUP(C827,CAD_FUNC!$C$6:$E$106,3,FALSE))</f>
        <v/>
      </c>
      <c r="F827" s="88"/>
      <c r="G827" s="88" t="str">
        <f>IF(F827="","",VLOOKUP(F827,PCMSO!$C$6:$F$607,4,FALSE))</f>
        <v/>
      </c>
      <c r="H827" s="87"/>
      <c r="I827" s="87"/>
      <c r="J827" s="87"/>
      <c r="K827" s="57" t="str">
        <f t="shared" si="60"/>
        <v/>
      </c>
      <c r="L827" s="58" t="str">
        <f t="shared" ca="1" si="61"/>
        <v/>
      </c>
      <c r="M827" s="47" t="str">
        <f>IF(H827="","",VLOOKUP(MONTH(H827),'C-A'!$K$6:$L$17,2,FALSE))</f>
        <v/>
      </c>
      <c r="S827" s="47">
        <f t="shared" si="62"/>
        <v>8.2200000000001348E-4</v>
      </c>
      <c r="T827" s="52" t="str">
        <f t="shared" ca="1" si="63"/>
        <v/>
      </c>
    </row>
    <row r="828" spans="2:20" ht="30" customHeight="1" x14ac:dyDescent="0.25">
      <c r="B828" s="52" t="str">
        <f t="shared" ca="1" si="64"/>
        <v/>
      </c>
      <c r="C828" s="88"/>
      <c r="D828" s="88" t="str">
        <f>IF(C828="","",VLOOKUP(C828,CAD_FUNC!$C$6:$E$106,2,FALSE))</f>
        <v/>
      </c>
      <c r="E828" s="88" t="str">
        <f>IF(C828="","",VLOOKUP(C828,CAD_FUNC!$C$6:$E$106,3,FALSE))</f>
        <v/>
      </c>
      <c r="F828" s="88"/>
      <c r="G828" s="88" t="str">
        <f>IF(F828="","",VLOOKUP(F828,PCMSO!$C$6:$F$607,4,FALSE))</f>
        <v/>
      </c>
      <c r="H828" s="87"/>
      <c r="I828" s="87"/>
      <c r="J828" s="87"/>
      <c r="K828" s="57" t="str">
        <f t="shared" si="60"/>
        <v/>
      </c>
      <c r="L828" s="58" t="str">
        <f t="shared" ca="1" si="61"/>
        <v/>
      </c>
      <c r="M828" s="47" t="str">
        <f>IF(H828="","",VLOOKUP(MONTH(H828),'C-A'!$K$6:$L$17,2,FALSE))</f>
        <v/>
      </c>
      <c r="S828" s="47">
        <f t="shared" si="62"/>
        <v>8.230000000000135E-4</v>
      </c>
      <c r="T828" s="52" t="str">
        <f t="shared" ca="1" si="63"/>
        <v/>
      </c>
    </row>
    <row r="829" spans="2:20" ht="30" customHeight="1" x14ac:dyDescent="0.25">
      <c r="B829" s="52" t="str">
        <f t="shared" ca="1" si="64"/>
        <v/>
      </c>
      <c r="C829" s="88"/>
      <c r="D829" s="88" t="str">
        <f>IF(C829="","",VLOOKUP(C829,CAD_FUNC!$C$6:$E$106,2,FALSE))</f>
        <v/>
      </c>
      <c r="E829" s="88" t="str">
        <f>IF(C829="","",VLOOKUP(C829,CAD_FUNC!$C$6:$E$106,3,FALSE))</f>
        <v/>
      </c>
      <c r="F829" s="88"/>
      <c r="G829" s="88" t="str">
        <f>IF(F829="","",VLOOKUP(F829,PCMSO!$C$6:$F$607,4,FALSE))</f>
        <v/>
      </c>
      <c r="H829" s="87"/>
      <c r="I829" s="87"/>
      <c r="J829" s="87"/>
      <c r="K829" s="57" t="str">
        <f t="shared" si="60"/>
        <v/>
      </c>
      <c r="L829" s="58" t="str">
        <f t="shared" ca="1" si="61"/>
        <v/>
      </c>
      <c r="M829" s="47" t="str">
        <f>IF(H829="","",VLOOKUP(MONTH(H829),'C-A'!$K$6:$L$17,2,FALSE))</f>
        <v/>
      </c>
      <c r="S829" s="47">
        <f t="shared" si="62"/>
        <v>8.2400000000001352E-4</v>
      </c>
      <c r="T829" s="52" t="str">
        <f t="shared" ca="1" si="63"/>
        <v/>
      </c>
    </row>
    <row r="830" spans="2:20" ht="30" customHeight="1" x14ac:dyDescent="0.25">
      <c r="B830" s="52" t="str">
        <f t="shared" ca="1" si="64"/>
        <v/>
      </c>
      <c r="C830" s="88"/>
      <c r="D830" s="88" t="str">
        <f>IF(C830="","",VLOOKUP(C830,CAD_FUNC!$C$6:$E$106,2,FALSE))</f>
        <v/>
      </c>
      <c r="E830" s="88" t="str">
        <f>IF(C830="","",VLOOKUP(C830,CAD_FUNC!$C$6:$E$106,3,FALSE))</f>
        <v/>
      </c>
      <c r="F830" s="88"/>
      <c r="G830" s="88" t="str">
        <f>IF(F830="","",VLOOKUP(F830,PCMSO!$C$6:$F$607,4,FALSE))</f>
        <v/>
      </c>
      <c r="H830" s="87"/>
      <c r="I830" s="87"/>
      <c r="J830" s="87"/>
      <c r="K830" s="57" t="str">
        <f t="shared" si="60"/>
        <v/>
      </c>
      <c r="L830" s="58" t="str">
        <f t="shared" ca="1" si="61"/>
        <v/>
      </c>
      <c r="M830" s="47" t="str">
        <f>IF(H830="","",VLOOKUP(MONTH(H830),'C-A'!$K$6:$L$17,2,FALSE))</f>
        <v/>
      </c>
      <c r="S830" s="47">
        <f t="shared" si="62"/>
        <v>8.2500000000001355E-4</v>
      </c>
      <c r="T830" s="52" t="str">
        <f t="shared" ca="1" si="63"/>
        <v/>
      </c>
    </row>
    <row r="831" spans="2:20" ht="30" customHeight="1" x14ac:dyDescent="0.25">
      <c r="B831" s="52" t="str">
        <f t="shared" ca="1" si="64"/>
        <v/>
      </c>
      <c r="C831" s="88"/>
      <c r="D831" s="88" t="str">
        <f>IF(C831="","",VLOOKUP(C831,CAD_FUNC!$C$6:$E$106,2,FALSE))</f>
        <v/>
      </c>
      <c r="E831" s="88" t="str">
        <f>IF(C831="","",VLOOKUP(C831,CAD_FUNC!$C$6:$E$106,3,FALSE))</f>
        <v/>
      </c>
      <c r="F831" s="88"/>
      <c r="G831" s="88" t="str">
        <f>IF(F831="","",VLOOKUP(F831,PCMSO!$C$6:$F$607,4,FALSE))</f>
        <v/>
      </c>
      <c r="H831" s="87"/>
      <c r="I831" s="87"/>
      <c r="J831" s="87"/>
      <c r="K831" s="57" t="str">
        <f t="shared" si="60"/>
        <v/>
      </c>
      <c r="L831" s="58" t="str">
        <f t="shared" ca="1" si="61"/>
        <v/>
      </c>
      <c r="M831" s="47" t="str">
        <f>IF(H831="","",VLOOKUP(MONTH(H831),'C-A'!$K$6:$L$17,2,FALSE))</f>
        <v/>
      </c>
      <c r="S831" s="47">
        <f t="shared" si="62"/>
        <v>8.2600000000001357E-4</v>
      </c>
      <c r="T831" s="52" t="str">
        <f t="shared" ca="1" si="63"/>
        <v/>
      </c>
    </row>
    <row r="832" spans="2:20" ht="30" customHeight="1" x14ac:dyDescent="0.25">
      <c r="B832" s="52" t="str">
        <f t="shared" ca="1" si="64"/>
        <v/>
      </c>
      <c r="C832" s="88"/>
      <c r="D832" s="88" t="str">
        <f>IF(C832="","",VLOOKUP(C832,CAD_FUNC!$C$6:$E$106,2,FALSE))</f>
        <v/>
      </c>
      <c r="E832" s="88" t="str">
        <f>IF(C832="","",VLOOKUP(C832,CAD_FUNC!$C$6:$E$106,3,FALSE))</f>
        <v/>
      </c>
      <c r="F832" s="88"/>
      <c r="G832" s="88" t="str">
        <f>IF(F832="","",VLOOKUP(F832,PCMSO!$C$6:$F$607,4,FALSE))</f>
        <v/>
      </c>
      <c r="H832" s="87"/>
      <c r="I832" s="87"/>
      <c r="J832" s="87"/>
      <c r="K832" s="57" t="str">
        <f t="shared" si="60"/>
        <v/>
      </c>
      <c r="L832" s="58" t="str">
        <f t="shared" ca="1" si="61"/>
        <v/>
      </c>
      <c r="M832" s="47" t="str">
        <f>IF(H832="","",VLOOKUP(MONTH(H832),'C-A'!$K$6:$L$17,2,FALSE))</f>
        <v/>
      </c>
      <c r="S832" s="47">
        <f t="shared" si="62"/>
        <v>8.270000000000136E-4</v>
      </c>
      <c r="T832" s="52" t="str">
        <f t="shared" ca="1" si="63"/>
        <v/>
      </c>
    </row>
    <row r="833" spans="2:20" ht="30" customHeight="1" x14ac:dyDescent="0.25">
      <c r="B833" s="52" t="str">
        <f t="shared" ca="1" si="64"/>
        <v/>
      </c>
      <c r="C833" s="88"/>
      <c r="D833" s="88" t="str">
        <f>IF(C833="","",VLOOKUP(C833,CAD_FUNC!$C$6:$E$106,2,FALSE))</f>
        <v/>
      </c>
      <c r="E833" s="88" t="str">
        <f>IF(C833="","",VLOOKUP(C833,CAD_FUNC!$C$6:$E$106,3,FALSE))</f>
        <v/>
      </c>
      <c r="F833" s="88"/>
      <c r="G833" s="88" t="str">
        <f>IF(F833="","",VLOOKUP(F833,PCMSO!$C$6:$F$607,4,FALSE))</f>
        <v/>
      </c>
      <c r="H833" s="87"/>
      <c r="I833" s="87"/>
      <c r="J833" s="87"/>
      <c r="K833" s="57" t="str">
        <f t="shared" si="60"/>
        <v/>
      </c>
      <c r="L833" s="58" t="str">
        <f t="shared" ca="1" si="61"/>
        <v/>
      </c>
      <c r="M833" s="47" t="str">
        <f>IF(H833="","",VLOOKUP(MONTH(H833),'C-A'!$K$6:$L$17,2,FALSE))</f>
        <v/>
      </c>
      <c r="S833" s="47">
        <f t="shared" si="62"/>
        <v>8.2800000000001362E-4</v>
      </c>
      <c r="T833" s="52" t="str">
        <f t="shared" ca="1" si="63"/>
        <v/>
      </c>
    </row>
    <row r="834" spans="2:20" ht="30" customHeight="1" x14ac:dyDescent="0.25">
      <c r="B834" s="52" t="str">
        <f t="shared" ca="1" si="64"/>
        <v/>
      </c>
      <c r="C834" s="88"/>
      <c r="D834" s="88" t="str">
        <f>IF(C834="","",VLOOKUP(C834,CAD_FUNC!$C$6:$E$106,2,FALSE))</f>
        <v/>
      </c>
      <c r="E834" s="88" t="str">
        <f>IF(C834="","",VLOOKUP(C834,CAD_FUNC!$C$6:$E$106,3,FALSE))</f>
        <v/>
      </c>
      <c r="F834" s="88"/>
      <c r="G834" s="88" t="str">
        <f>IF(F834="","",VLOOKUP(F834,PCMSO!$C$6:$F$607,4,FALSE))</f>
        <v/>
      </c>
      <c r="H834" s="87"/>
      <c r="I834" s="87"/>
      <c r="J834" s="87"/>
      <c r="K834" s="57" t="str">
        <f t="shared" si="60"/>
        <v/>
      </c>
      <c r="L834" s="58" t="str">
        <f t="shared" ca="1" si="61"/>
        <v/>
      </c>
      <c r="M834" s="47" t="str">
        <f>IF(H834="","",VLOOKUP(MONTH(H834),'C-A'!$K$6:$L$17,2,FALSE))</f>
        <v/>
      </c>
      <c r="S834" s="47">
        <f t="shared" si="62"/>
        <v>8.2900000000001365E-4</v>
      </c>
      <c r="T834" s="52" t="str">
        <f t="shared" ca="1" si="63"/>
        <v/>
      </c>
    </row>
    <row r="835" spans="2:20" ht="30" customHeight="1" x14ac:dyDescent="0.25">
      <c r="B835" s="52" t="str">
        <f t="shared" ca="1" si="64"/>
        <v/>
      </c>
      <c r="C835" s="88"/>
      <c r="D835" s="88" t="str">
        <f>IF(C835="","",VLOOKUP(C835,CAD_FUNC!$C$6:$E$106,2,FALSE))</f>
        <v/>
      </c>
      <c r="E835" s="88" t="str">
        <f>IF(C835="","",VLOOKUP(C835,CAD_FUNC!$C$6:$E$106,3,FALSE))</f>
        <v/>
      </c>
      <c r="F835" s="88"/>
      <c r="G835" s="88" t="str">
        <f>IF(F835="","",VLOOKUP(F835,PCMSO!$C$6:$F$607,4,FALSE))</f>
        <v/>
      </c>
      <c r="H835" s="87"/>
      <c r="I835" s="87"/>
      <c r="J835" s="87"/>
      <c r="K835" s="57" t="str">
        <f t="shared" si="60"/>
        <v/>
      </c>
      <c r="L835" s="58" t="str">
        <f t="shared" ca="1" si="61"/>
        <v/>
      </c>
      <c r="M835" s="47" t="str">
        <f>IF(H835="","",VLOOKUP(MONTH(H835),'C-A'!$K$6:$L$17,2,FALSE))</f>
        <v/>
      </c>
      <c r="S835" s="47">
        <f t="shared" si="62"/>
        <v>8.3000000000001367E-4</v>
      </c>
      <c r="T835" s="52" t="str">
        <f t="shared" ca="1" si="63"/>
        <v/>
      </c>
    </row>
    <row r="836" spans="2:20" ht="30" customHeight="1" x14ac:dyDescent="0.25">
      <c r="B836" s="52" t="str">
        <f t="shared" ca="1" si="64"/>
        <v/>
      </c>
      <c r="C836" s="88"/>
      <c r="D836" s="88" t="str">
        <f>IF(C836="","",VLOOKUP(C836,CAD_FUNC!$C$6:$E$106,2,FALSE))</f>
        <v/>
      </c>
      <c r="E836" s="88" t="str">
        <f>IF(C836="","",VLOOKUP(C836,CAD_FUNC!$C$6:$E$106,3,FALSE))</f>
        <v/>
      </c>
      <c r="F836" s="88"/>
      <c r="G836" s="88" t="str">
        <f>IF(F836="","",VLOOKUP(F836,PCMSO!$C$6:$F$607,4,FALSE))</f>
        <v/>
      </c>
      <c r="H836" s="87"/>
      <c r="I836" s="87"/>
      <c r="J836" s="87"/>
      <c r="K836" s="57" t="str">
        <f t="shared" si="60"/>
        <v/>
      </c>
      <c r="L836" s="58" t="str">
        <f t="shared" ca="1" si="61"/>
        <v/>
      </c>
      <c r="M836" s="47" t="str">
        <f>IF(H836="","",VLOOKUP(MONTH(H836),'C-A'!$K$6:$L$17,2,FALSE))</f>
        <v/>
      </c>
      <c r="S836" s="47">
        <f t="shared" si="62"/>
        <v>8.3100000000001369E-4</v>
      </c>
      <c r="T836" s="52" t="str">
        <f t="shared" ca="1" si="63"/>
        <v/>
      </c>
    </row>
    <row r="837" spans="2:20" ht="30" customHeight="1" x14ac:dyDescent="0.25">
      <c r="B837" s="52" t="str">
        <f t="shared" ca="1" si="64"/>
        <v/>
      </c>
      <c r="C837" s="88"/>
      <c r="D837" s="88" t="str">
        <f>IF(C837="","",VLOOKUP(C837,CAD_FUNC!$C$6:$E$106,2,FALSE))</f>
        <v/>
      </c>
      <c r="E837" s="88" t="str">
        <f>IF(C837="","",VLOOKUP(C837,CAD_FUNC!$C$6:$E$106,3,FALSE))</f>
        <v/>
      </c>
      <c r="F837" s="88"/>
      <c r="G837" s="88" t="str">
        <f>IF(F837="","",VLOOKUP(F837,PCMSO!$C$6:$F$607,4,FALSE))</f>
        <v/>
      </c>
      <c r="H837" s="87"/>
      <c r="I837" s="87"/>
      <c r="J837" s="87"/>
      <c r="K837" s="57" t="str">
        <f t="shared" si="60"/>
        <v/>
      </c>
      <c r="L837" s="58" t="str">
        <f t="shared" ca="1" si="61"/>
        <v/>
      </c>
      <c r="M837" s="47" t="str">
        <f>IF(H837="","",VLOOKUP(MONTH(H837),'C-A'!$K$6:$L$17,2,FALSE))</f>
        <v/>
      </c>
      <c r="S837" s="47">
        <f t="shared" si="62"/>
        <v>8.3200000000001372E-4</v>
      </c>
      <c r="T837" s="52" t="str">
        <f t="shared" ca="1" si="63"/>
        <v/>
      </c>
    </row>
    <row r="838" spans="2:20" ht="30" customHeight="1" x14ac:dyDescent="0.25">
      <c r="B838" s="52" t="str">
        <f t="shared" ca="1" si="64"/>
        <v/>
      </c>
      <c r="C838" s="88"/>
      <c r="D838" s="88" t="str">
        <f>IF(C838="","",VLOOKUP(C838,CAD_FUNC!$C$6:$E$106,2,FALSE))</f>
        <v/>
      </c>
      <c r="E838" s="88" t="str">
        <f>IF(C838="","",VLOOKUP(C838,CAD_FUNC!$C$6:$E$106,3,FALSE))</f>
        <v/>
      </c>
      <c r="F838" s="88"/>
      <c r="G838" s="88" t="str">
        <f>IF(F838="","",VLOOKUP(F838,PCMSO!$C$6:$F$607,4,FALSE))</f>
        <v/>
      </c>
      <c r="H838" s="87"/>
      <c r="I838" s="87"/>
      <c r="J838" s="87"/>
      <c r="K838" s="57" t="str">
        <f t="shared" si="60"/>
        <v/>
      </c>
      <c r="L838" s="58" t="str">
        <f t="shared" ca="1" si="61"/>
        <v/>
      </c>
      <c r="M838" s="47" t="str">
        <f>IF(H838="","",VLOOKUP(MONTH(H838),'C-A'!$K$6:$L$17,2,FALSE))</f>
        <v/>
      </c>
      <c r="S838" s="47">
        <f t="shared" si="62"/>
        <v>8.3300000000001374E-4</v>
      </c>
      <c r="T838" s="52" t="str">
        <f t="shared" ca="1" si="63"/>
        <v/>
      </c>
    </row>
    <row r="839" spans="2:20" ht="30" customHeight="1" x14ac:dyDescent="0.25">
      <c r="B839" s="52" t="str">
        <f t="shared" ca="1" si="64"/>
        <v/>
      </c>
      <c r="C839" s="88"/>
      <c r="D839" s="88" t="str">
        <f>IF(C839="","",VLOOKUP(C839,CAD_FUNC!$C$6:$E$106,2,FALSE))</f>
        <v/>
      </c>
      <c r="E839" s="88" t="str">
        <f>IF(C839="","",VLOOKUP(C839,CAD_FUNC!$C$6:$E$106,3,FALSE))</f>
        <v/>
      </c>
      <c r="F839" s="88"/>
      <c r="G839" s="88" t="str">
        <f>IF(F839="","",VLOOKUP(F839,PCMSO!$C$6:$F$607,4,FALSE))</f>
        <v/>
      </c>
      <c r="H839" s="87"/>
      <c r="I839" s="87"/>
      <c r="J839" s="87"/>
      <c r="K839" s="57" t="str">
        <f t="shared" ref="K839:K902" si="65">IF(G839="","",VLOOKUP(G839,$O$6:$P$12,2,FALSE)+H839)</f>
        <v/>
      </c>
      <c r="L839" s="58" t="str">
        <f t="shared" ref="L839:L902" ca="1" si="66">IF(K839="","",IF(K839-TODAY()&lt;0,"Vencido",IF(K839-TODAY()=0,"Realizar hoje","Realizar em "&amp;K839-TODAY()&amp;" dias")))</f>
        <v/>
      </c>
      <c r="M839" s="47" t="str">
        <f>IF(H839="","",VLOOKUP(MONTH(H839),'C-A'!$K$6:$L$17,2,FALSE))</f>
        <v/>
      </c>
      <c r="S839" s="47">
        <f t="shared" si="62"/>
        <v>8.3400000000001377E-4</v>
      </c>
      <c r="T839" s="52" t="str">
        <f t="shared" ca="1" si="63"/>
        <v/>
      </c>
    </row>
    <row r="840" spans="2:20" ht="30" customHeight="1" x14ac:dyDescent="0.25">
      <c r="B840" s="52" t="str">
        <f t="shared" ca="1" si="64"/>
        <v/>
      </c>
      <c r="C840" s="88"/>
      <c r="D840" s="88" t="str">
        <f>IF(C840="","",VLOOKUP(C840,CAD_FUNC!$C$6:$E$106,2,FALSE))</f>
        <v/>
      </c>
      <c r="E840" s="88" t="str">
        <f>IF(C840="","",VLOOKUP(C840,CAD_FUNC!$C$6:$E$106,3,FALSE))</f>
        <v/>
      </c>
      <c r="F840" s="88"/>
      <c r="G840" s="88" t="str">
        <f>IF(F840="","",VLOOKUP(F840,PCMSO!$C$6:$F$607,4,FALSE))</f>
        <v/>
      </c>
      <c r="H840" s="87"/>
      <c r="I840" s="87"/>
      <c r="J840" s="87"/>
      <c r="K840" s="57" t="str">
        <f t="shared" si="65"/>
        <v/>
      </c>
      <c r="L840" s="58" t="str">
        <f t="shared" ca="1" si="66"/>
        <v/>
      </c>
      <c r="M840" s="47" t="str">
        <f>IF(H840="","",VLOOKUP(MONTH(H840),'C-A'!$K$6:$L$17,2,FALSE))</f>
        <v/>
      </c>
      <c r="S840" s="47">
        <f t="shared" ref="S840:S903" si="67">S839+$S$6</f>
        <v>8.3500000000001379E-4</v>
      </c>
      <c r="T840" s="52" t="str">
        <f t="shared" ref="T840:T903" ca="1" si="68">IF(L840="Vencido","",K840)</f>
        <v/>
      </c>
    </row>
    <row r="841" spans="2:20" ht="30" customHeight="1" x14ac:dyDescent="0.25">
      <c r="B841" s="52" t="str">
        <f t="shared" ca="1" si="64"/>
        <v/>
      </c>
      <c r="C841" s="88"/>
      <c r="D841" s="88" t="str">
        <f>IF(C841="","",VLOOKUP(C841,CAD_FUNC!$C$6:$E$106,2,FALSE))</f>
        <v/>
      </c>
      <c r="E841" s="88" t="str">
        <f>IF(C841="","",VLOOKUP(C841,CAD_FUNC!$C$6:$E$106,3,FALSE))</f>
        <v/>
      </c>
      <c r="F841" s="88"/>
      <c r="G841" s="88" t="str">
        <f>IF(F841="","",VLOOKUP(F841,PCMSO!$C$6:$F$607,4,FALSE))</f>
        <v/>
      </c>
      <c r="H841" s="87"/>
      <c r="I841" s="87"/>
      <c r="J841" s="87"/>
      <c r="K841" s="57" t="str">
        <f t="shared" si="65"/>
        <v/>
      </c>
      <c r="L841" s="58" t="str">
        <f t="shared" ca="1" si="66"/>
        <v/>
      </c>
      <c r="M841" s="47" t="str">
        <f>IF(H841="","",VLOOKUP(MONTH(H841),'C-A'!$K$6:$L$17,2,FALSE))</f>
        <v/>
      </c>
      <c r="S841" s="47">
        <f t="shared" si="67"/>
        <v>8.3600000000001382E-4</v>
      </c>
      <c r="T841" s="52" t="str">
        <f t="shared" ca="1" si="68"/>
        <v/>
      </c>
    </row>
    <row r="842" spans="2:20" ht="30" customHeight="1" x14ac:dyDescent="0.25">
      <c r="B842" s="52" t="str">
        <f t="shared" ca="1" si="64"/>
        <v/>
      </c>
      <c r="C842" s="88"/>
      <c r="D842" s="88" t="str">
        <f>IF(C842="","",VLOOKUP(C842,CAD_FUNC!$C$6:$E$106,2,FALSE))</f>
        <v/>
      </c>
      <c r="E842" s="88" t="str">
        <f>IF(C842="","",VLOOKUP(C842,CAD_FUNC!$C$6:$E$106,3,FALSE))</f>
        <v/>
      </c>
      <c r="F842" s="88"/>
      <c r="G842" s="88" t="str">
        <f>IF(F842="","",VLOOKUP(F842,PCMSO!$C$6:$F$607,4,FALSE))</f>
        <v/>
      </c>
      <c r="H842" s="87"/>
      <c r="I842" s="87"/>
      <c r="J842" s="87"/>
      <c r="K842" s="57" t="str">
        <f t="shared" si="65"/>
        <v/>
      </c>
      <c r="L842" s="58" t="str">
        <f t="shared" ca="1" si="66"/>
        <v/>
      </c>
      <c r="M842" s="47" t="str">
        <f>IF(H842="","",VLOOKUP(MONTH(H842),'C-A'!$K$6:$L$17,2,FALSE))</f>
        <v/>
      </c>
      <c r="S842" s="47">
        <f t="shared" si="67"/>
        <v>8.3700000000001384E-4</v>
      </c>
      <c r="T842" s="52" t="str">
        <f t="shared" ca="1" si="68"/>
        <v/>
      </c>
    </row>
    <row r="843" spans="2:20" ht="30" customHeight="1" x14ac:dyDescent="0.25">
      <c r="B843" s="52" t="str">
        <f t="shared" ca="1" si="64"/>
        <v/>
      </c>
      <c r="C843" s="88"/>
      <c r="D843" s="88" t="str">
        <f>IF(C843="","",VLOOKUP(C843,CAD_FUNC!$C$6:$E$106,2,FALSE))</f>
        <v/>
      </c>
      <c r="E843" s="88" t="str">
        <f>IF(C843="","",VLOOKUP(C843,CAD_FUNC!$C$6:$E$106,3,FALSE))</f>
        <v/>
      </c>
      <c r="F843" s="88"/>
      <c r="G843" s="88" t="str">
        <f>IF(F843="","",VLOOKUP(F843,PCMSO!$C$6:$F$607,4,FALSE))</f>
        <v/>
      </c>
      <c r="H843" s="87"/>
      <c r="I843" s="87"/>
      <c r="J843" s="87"/>
      <c r="K843" s="57" t="str">
        <f t="shared" si="65"/>
        <v/>
      </c>
      <c r="L843" s="58" t="str">
        <f t="shared" ca="1" si="66"/>
        <v/>
      </c>
      <c r="M843" s="47" t="str">
        <f>IF(H843="","",VLOOKUP(MONTH(H843),'C-A'!$K$6:$L$17,2,FALSE))</f>
        <v/>
      </c>
      <c r="S843" s="47">
        <f t="shared" si="67"/>
        <v>8.3800000000001386E-4</v>
      </c>
      <c r="T843" s="52" t="str">
        <f t="shared" ca="1" si="68"/>
        <v/>
      </c>
    </row>
    <row r="844" spans="2:20" ht="30" customHeight="1" x14ac:dyDescent="0.25">
      <c r="B844" s="52" t="str">
        <f t="shared" ca="1" si="64"/>
        <v/>
      </c>
      <c r="C844" s="88"/>
      <c r="D844" s="88" t="str">
        <f>IF(C844="","",VLOOKUP(C844,CAD_FUNC!$C$6:$E$106,2,FALSE))</f>
        <v/>
      </c>
      <c r="E844" s="88" t="str">
        <f>IF(C844="","",VLOOKUP(C844,CAD_FUNC!$C$6:$E$106,3,FALSE))</f>
        <v/>
      </c>
      <c r="F844" s="88"/>
      <c r="G844" s="88" t="str">
        <f>IF(F844="","",VLOOKUP(F844,PCMSO!$C$6:$F$607,4,FALSE))</f>
        <v/>
      </c>
      <c r="H844" s="87"/>
      <c r="I844" s="87"/>
      <c r="J844" s="87"/>
      <c r="K844" s="57" t="str">
        <f t="shared" si="65"/>
        <v/>
      </c>
      <c r="L844" s="58" t="str">
        <f t="shared" ca="1" si="66"/>
        <v/>
      </c>
      <c r="M844" s="47" t="str">
        <f>IF(H844="","",VLOOKUP(MONTH(H844),'C-A'!$K$6:$L$17,2,FALSE))</f>
        <v/>
      </c>
      <c r="S844" s="47">
        <f t="shared" si="67"/>
        <v>8.3900000000001389E-4</v>
      </c>
      <c r="T844" s="52" t="str">
        <f t="shared" ca="1" si="68"/>
        <v/>
      </c>
    </row>
    <row r="845" spans="2:20" ht="30" customHeight="1" x14ac:dyDescent="0.25">
      <c r="B845" s="52" t="str">
        <f t="shared" ca="1" si="64"/>
        <v/>
      </c>
      <c r="C845" s="88"/>
      <c r="D845" s="88" t="str">
        <f>IF(C845="","",VLOOKUP(C845,CAD_FUNC!$C$6:$E$106,2,FALSE))</f>
        <v/>
      </c>
      <c r="E845" s="88" t="str">
        <f>IF(C845="","",VLOOKUP(C845,CAD_FUNC!$C$6:$E$106,3,FALSE))</f>
        <v/>
      </c>
      <c r="F845" s="88"/>
      <c r="G845" s="88" t="str">
        <f>IF(F845="","",VLOOKUP(F845,PCMSO!$C$6:$F$607,4,FALSE))</f>
        <v/>
      </c>
      <c r="H845" s="87"/>
      <c r="I845" s="87"/>
      <c r="J845" s="87"/>
      <c r="K845" s="57" t="str">
        <f t="shared" si="65"/>
        <v/>
      </c>
      <c r="L845" s="58" t="str">
        <f t="shared" ca="1" si="66"/>
        <v/>
      </c>
      <c r="M845" s="47" t="str">
        <f>IF(H845="","",VLOOKUP(MONTH(H845),'C-A'!$K$6:$L$17,2,FALSE))</f>
        <v/>
      </c>
      <c r="S845" s="47">
        <f t="shared" si="67"/>
        <v>8.4000000000001391E-4</v>
      </c>
      <c r="T845" s="52" t="str">
        <f t="shared" ca="1" si="68"/>
        <v/>
      </c>
    </row>
    <row r="846" spans="2:20" ht="30" customHeight="1" x14ac:dyDescent="0.25">
      <c r="B846" s="52" t="str">
        <f t="shared" ca="1" si="64"/>
        <v/>
      </c>
      <c r="C846" s="88"/>
      <c r="D846" s="88" t="str">
        <f>IF(C846="","",VLOOKUP(C846,CAD_FUNC!$C$6:$E$106,2,FALSE))</f>
        <v/>
      </c>
      <c r="E846" s="88" t="str">
        <f>IF(C846="","",VLOOKUP(C846,CAD_FUNC!$C$6:$E$106,3,FALSE))</f>
        <v/>
      </c>
      <c r="F846" s="88"/>
      <c r="G846" s="88" t="str">
        <f>IF(F846="","",VLOOKUP(F846,PCMSO!$C$6:$F$607,4,FALSE))</f>
        <v/>
      </c>
      <c r="H846" s="87"/>
      <c r="I846" s="87"/>
      <c r="J846" s="87"/>
      <c r="K846" s="57" t="str">
        <f t="shared" si="65"/>
        <v/>
      </c>
      <c r="L846" s="58" t="str">
        <f t="shared" ca="1" si="66"/>
        <v/>
      </c>
      <c r="M846" s="47" t="str">
        <f>IF(H846="","",VLOOKUP(MONTH(H846),'C-A'!$K$6:$L$17,2,FALSE))</f>
        <v/>
      </c>
      <c r="S846" s="47">
        <f t="shared" si="67"/>
        <v>8.4100000000001394E-4</v>
      </c>
      <c r="T846" s="52" t="str">
        <f t="shared" ca="1" si="68"/>
        <v/>
      </c>
    </row>
    <row r="847" spans="2:20" ht="30" customHeight="1" x14ac:dyDescent="0.25">
      <c r="B847" s="52" t="str">
        <f t="shared" ca="1" si="64"/>
        <v/>
      </c>
      <c r="C847" s="88"/>
      <c r="D847" s="88" t="str">
        <f>IF(C847="","",VLOOKUP(C847,CAD_FUNC!$C$6:$E$106,2,FALSE))</f>
        <v/>
      </c>
      <c r="E847" s="88" t="str">
        <f>IF(C847="","",VLOOKUP(C847,CAD_FUNC!$C$6:$E$106,3,FALSE))</f>
        <v/>
      </c>
      <c r="F847" s="88"/>
      <c r="G847" s="88" t="str">
        <f>IF(F847="","",VLOOKUP(F847,PCMSO!$C$6:$F$607,4,FALSE))</f>
        <v/>
      </c>
      <c r="H847" s="87"/>
      <c r="I847" s="87"/>
      <c r="J847" s="87"/>
      <c r="K847" s="57" t="str">
        <f t="shared" si="65"/>
        <v/>
      </c>
      <c r="L847" s="58" t="str">
        <f t="shared" ca="1" si="66"/>
        <v/>
      </c>
      <c r="M847" s="47" t="str">
        <f>IF(H847="","",VLOOKUP(MONTH(H847),'C-A'!$K$6:$L$17,2,FALSE))</f>
        <v/>
      </c>
      <c r="S847" s="47">
        <f t="shared" si="67"/>
        <v>8.4200000000001396E-4</v>
      </c>
      <c r="T847" s="52" t="str">
        <f t="shared" ca="1" si="68"/>
        <v/>
      </c>
    </row>
    <row r="848" spans="2:20" ht="30" customHeight="1" x14ac:dyDescent="0.25">
      <c r="B848" s="52" t="str">
        <f t="shared" ca="1" si="64"/>
        <v/>
      </c>
      <c r="C848" s="88"/>
      <c r="D848" s="88" t="str">
        <f>IF(C848="","",VLOOKUP(C848,CAD_FUNC!$C$6:$E$106,2,FALSE))</f>
        <v/>
      </c>
      <c r="E848" s="88" t="str">
        <f>IF(C848="","",VLOOKUP(C848,CAD_FUNC!$C$6:$E$106,3,FALSE))</f>
        <v/>
      </c>
      <c r="F848" s="88"/>
      <c r="G848" s="88" t="str">
        <f>IF(F848="","",VLOOKUP(F848,PCMSO!$C$6:$F$607,4,FALSE))</f>
        <v/>
      </c>
      <c r="H848" s="87"/>
      <c r="I848" s="87"/>
      <c r="J848" s="87"/>
      <c r="K848" s="57" t="str">
        <f t="shared" si="65"/>
        <v/>
      </c>
      <c r="L848" s="58" t="str">
        <f t="shared" ca="1" si="66"/>
        <v/>
      </c>
      <c r="M848" s="47" t="str">
        <f>IF(H848="","",VLOOKUP(MONTH(H848),'C-A'!$K$6:$L$17,2,FALSE))</f>
        <v/>
      </c>
      <c r="S848" s="47">
        <f t="shared" si="67"/>
        <v>8.4300000000001399E-4</v>
      </c>
      <c r="T848" s="52" t="str">
        <f t="shared" ca="1" si="68"/>
        <v/>
      </c>
    </row>
    <row r="849" spans="2:20" ht="30" customHeight="1" x14ac:dyDescent="0.25">
      <c r="B849" s="52" t="str">
        <f t="shared" ca="1" si="64"/>
        <v/>
      </c>
      <c r="C849" s="88"/>
      <c r="D849" s="88" t="str">
        <f>IF(C849="","",VLOOKUP(C849,CAD_FUNC!$C$6:$E$106,2,FALSE))</f>
        <v/>
      </c>
      <c r="E849" s="88" t="str">
        <f>IF(C849="","",VLOOKUP(C849,CAD_FUNC!$C$6:$E$106,3,FALSE))</f>
        <v/>
      </c>
      <c r="F849" s="88"/>
      <c r="G849" s="88" t="str">
        <f>IF(F849="","",VLOOKUP(F849,PCMSO!$C$6:$F$607,4,FALSE))</f>
        <v/>
      </c>
      <c r="H849" s="87"/>
      <c r="I849" s="87"/>
      <c r="J849" s="87"/>
      <c r="K849" s="57" t="str">
        <f t="shared" si="65"/>
        <v/>
      </c>
      <c r="L849" s="58" t="str">
        <f t="shared" ca="1" si="66"/>
        <v/>
      </c>
      <c r="M849" s="47" t="str">
        <f>IF(H849="","",VLOOKUP(MONTH(H849),'C-A'!$K$6:$L$17,2,FALSE))</f>
        <v/>
      </c>
      <c r="S849" s="47">
        <f t="shared" si="67"/>
        <v>8.4400000000001401E-4</v>
      </c>
      <c r="T849" s="52" t="str">
        <f t="shared" ca="1" si="68"/>
        <v/>
      </c>
    </row>
    <row r="850" spans="2:20" ht="30" customHeight="1" x14ac:dyDescent="0.25">
      <c r="B850" s="52" t="str">
        <f t="shared" ca="1" si="64"/>
        <v/>
      </c>
      <c r="C850" s="88"/>
      <c r="D850" s="88" t="str">
        <f>IF(C850="","",VLOOKUP(C850,CAD_FUNC!$C$6:$E$106,2,FALSE))</f>
        <v/>
      </c>
      <c r="E850" s="88" t="str">
        <f>IF(C850="","",VLOOKUP(C850,CAD_FUNC!$C$6:$E$106,3,FALSE))</f>
        <v/>
      </c>
      <c r="F850" s="88"/>
      <c r="G850" s="88" t="str">
        <f>IF(F850="","",VLOOKUP(F850,PCMSO!$C$6:$F$607,4,FALSE))</f>
        <v/>
      </c>
      <c r="H850" s="87"/>
      <c r="I850" s="87"/>
      <c r="J850" s="87"/>
      <c r="K850" s="57" t="str">
        <f t="shared" si="65"/>
        <v/>
      </c>
      <c r="L850" s="58" t="str">
        <f t="shared" ca="1" si="66"/>
        <v/>
      </c>
      <c r="M850" s="47" t="str">
        <f>IF(H850="","",VLOOKUP(MONTH(H850),'C-A'!$K$6:$L$17,2,FALSE))</f>
        <v/>
      </c>
      <c r="S850" s="47">
        <f t="shared" si="67"/>
        <v>8.4500000000001403E-4</v>
      </c>
      <c r="T850" s="52" t="str">
        <f t="shared" ca="1" si="68"/>
        <v/>
      </c>
    </row>
    <row r="851" spans="2:20" ht="30" customHeight="1" x14ac:dyDescent="0.25">
      <c r="B851" s="52" t="str">
        <f t="shared" ca="1" si="64"/>
        <v/>
      </c>
      <c r="C851" s="88"/>
      <c r="D851" s="88" t="str">
        <f>IF(C851="","",VLOOKUP(C851,CAD_FUNC!$C$6:$E$106,2,FALSE))</f>
        <v/>
      </c>
      <c r="E851" s="88" t="str">
        <f>IF(C851="","",VLOOKUP(C851,CAD_FUNC!$C$6:$E$106,3,FALSE))</f>
        <v/>
      </c>
      <c r="F851" s="88"/>
      <c r="G851" s="88" t="str">
        <f>IF(F851="","",VLOOKUP(F851,PCMSO!$C$6:$F$607,4,FALSE))</f>
        <v/>
      </c>
      <c r="H851" s="87"/>
      <c r="I851" s="87"/>
      <c r="J851" s="87"/>
      <c r="K851" s="57" t="str">
        <f t="shared" si="65"/>
        <v/>
      </c>
      <c r="L851" s="58" t="str">
        <f t="shared" ca="1" si="66"/>
        <v/>
      </c>
      <c r="M851" s="47" t="str">
        <f>IF(H851="","",VLOOKUP(MONTH(H851),'C-A'!$K$6:$L$17,2,FALSE))</f>
        <v/>
      </c>
      <c r="S851" s="47">
        <f t="shared" si="67"/>
        <v>8.4600000000001406E-4</v>
      </c>
      <c r="T851" s="52" t="str">
        <f t="shared" ca="1" si="68"/>
        <v/>
      </c>
    </row>
    <row r="852" spans="2:20" ht="30" customHeight="1" x14ac:dyDescent="0.25">
      <c r="B852" s="52" t="str">
        <f t="shared" ca="1" si="64"/>
        <v/>
      </c>
      <c r="C852" s="88"/>
      <c r="D852" s="88" t="str">
        <f>IF(C852="","",VLOOKUP(C852,CAD_FUNC!$C$6:$E$106,2,FALSE))</f>
        <v/>
      </c>
      <c r="E852" s="88" t="str">
        <f>IF(C852="","",VLOOKUP(C852,CAD_FUNC!$C$6:$E$106,3,FALSE))</f>
        <v/>
      </c>
      <c r="F852" s="88"/>
      <c r="G852" s="88" t="str">
        <f>IF(F852="","",VLOOKUP(F852,PCMSO!$C$6:$F$607,4,FALSE))</f>
        <v/>
      </c>
      <c r="H852" s="87"/>
      <c r="I852" s="87"/>
      <c r="J852" s="87"/>
      <c r="K852" s="57" t="str">
        <f t="shared" si="65"/>
        <v/>
      </c>
      <c r="L852" s="58" t="str">
        <f t="shared" ca="1" si="66"/>
        <v/>
      </c>
      <c r="M852" s="47" t="str">
        <f>IF(H852="","",VLOOKUP(MONTH(H852),'C-A'!$K$6:$L$17,2,FALSE))</f>
        <v/>
      </c>
      <c r="S852" s="47">
        <f t="shared" si="67"/>
        <v>8.4700000000001408E-4</v>
      </c>
      <c r="T852" s="52" t="str">
        <f t="shared" ca="1" si="68"/>
        <v/>
      </c>
    </row>
    <row r="853" spans="2:20" ht="30" customHeight="1" x14ac:dyDescent="0.25">
      <c r="B853" s="52" t="str">
        <f t="shared" ca="1" si="64"/>
        <v/>
      </c>
      <c r="C853" s="88"/>
      <c r="D853" s="88" t="str">
        <f>IF(C853="","",VLOOKUP(C853,CAD_FUNC!$C$6:$E$106,2,FALSE))</f>
        <v/>
      </c>
      <c r="E853" s="88" t="str">
        <f>IF(C853="","",VLOOKUP(C853,CAD_FUNC!$C$6:$E$106,3,FALSE))</f>
        <v/>
      </c>
      <c r="F853" s="88"/>
      <c r="G853" s="88" t="str">
        <f>IF(F853="","",VLOOKUP(F853,PCMSO!$C$6:$F$607,4,FALSE))</f>
        <v/>
      </c>
      <c r="H853" s="87"/>
      <c r="I853" s="87"/>
      <c r="J853" s="87"/>
      <c r="K853" s="57" t="str">
        <f t="shared" si="65"/>
        <v/>
      </c>
      <c r="L853" s="58" t="str">
        <f t="shared" ca="1" si="66"/>
        <v/>
      </c>
      <c r="M853" s="47" t="str">
        <f>IF(H853="","",VLOOKUP(MONTH(H853),'C-A'!$K$6:$L$17,2,FALSE))</f>
        <v/>
      </c>
      <c r="S853" s="47">
        <f t="shared" si="67"/>
        <v>8.4800000000001411E-4</v>
      </c>
      <c r="T853" s="52" t="str">
        <f t="shared" ca="1" si="68"/>
        <v/>
      </c>
    </row>
    <row r="854" spans="2:20" ht="30" customHeight="1" x14ac:dyDescent="0.25">
      <c r="B854" s="52" t="str">
        <f t="shared" ca="1" si="64"/>
        <v/>
      </c>
      <c r="C854" s="88"/>
      <c r="D854" s="88" t="str">
        <f>IF(C854="","",VLOOKUP(C854,CAD_FUNC!$C$6:$E$106,2,FALSE))</f>
        <v/>
      </c>
      <c r="E854" s="88" t="str">
        <f>IF(C854="","",VLOOKUP(C854,CAD_FUNC!$C$6:$E$106,3,FALSE))</f>
        <v/>
      </c>
      <c r="F854" s="88"/>
      <c r="G854" s="88" t="str">
        <f>IF(F854="","",VLOOKUP(F854,PCMSO!$C$6:$F$607,4,FALSE))</f>
        <v/>
      </c>
      <c r="H854" s="87"/>
      <c r="I854" s="87"/>
      <c r="J854" s="87"/>
      <c r="K854" s="57" t="str">
        <f t="shared" si="65"/>
        <v/>
      </c>
      <c r="L854" s="58" t="str">
        <f t="shared" ca="1" si="66"/>
        <v/>
      </c>
      <c r="M854" s="47" t="str">
        <f>IF(H854="","",VLOOKUP(MONTH(H854),'C-A'!$K$6:$L$17,2,FALSE))</f>
        <v/>
      </c>
      <c r="S854" s="47">
        <f t="shared" si="67"/>
        <v>8.4900000000001413E-4</v>
      </c>
      <c r="T854" s="52" t="str">
        <f t="shared" ca="1" si="68"/>
        <v/>
      </c>
    </row>
    <row r="855" spans="2:20" ht="30" customHeight="1" x14ac:dyDescent="0.25">
      <c r="B855" s="52" t="str">
        <f t="shared" ca="1" si="64"/>
        <v/>
      </c>
      <c r="C855" s="88"/>
      <c r="D855" s="88" t="str">
        <f>IF(C855="","",VLOOKUP(C855,CAD_FUNC!$C$6:$E$106,2,FALSE))</f>
        <v/>
      </c>
      <c r="E855" s="88" t="str">
        <f>IF(C855="","",VLOOKUP(C855,CAD_FUNC!$C$6:$E$106,3,FALSE))</f>
        <v/>
      </c>
      <c r="F855" s="88"/>
      <c r="G855" s="88" t="str">
        <f>IF(F855="","",VLOOKUP(F855,PCMSO!$C$6:$F$607,4,FALSE))</f>
        <v/>
      </c>
      <c r="H855" s="87"/>
      <c r="I855" s="87"/>
      <c r="J855" s="87"/>
      <c r="K855" s="57" t="str">
        <f t="shared" si="65"/>
        <v/>
      </c>
      <c r="L855" s="58" t="str">
        <f t="shared" ca="1" si="66"/>
        <v/>
      </c>
      <c r="M855" s="47" t="str">
        <f>IF(H855="","",VLOOKUP(MONTH(H855),'C-A'!$K$6:$L$17,2,FALSE))</f>
        <v/>
      </c>
      <c r="S855" s="47">
        <f t="shared" si="67"/>
        <v>8.5000000000001416E-4</v>
      </c>
      <c r="T855" s="52" t="str">
        <f t="shared" ca="1" si="68"/>
        <v/>
      </c>
    </row>
    <row r="856" spans="2:20" ht="30" customHeight="1" x14ac:dyDescent="0.25">
      <c r="B856" s="52" t="str">
        <f t="shared" ca="1" si="64"/>
        <v/>
      </c>
      <c r="C856" s="88"/>
      <c r="D856" s="88" t="str">
        <f>IF(C856="","",VLOOKUP(C856,CAD_FUNC!$C$6:$E$106,2,FALSE))</f>
        <v/>
      </c>
      <c r="E856" s="88" t="str">
        <f>IF(C856="","",VLOOKUP(C856,CAD_FUNC!$C$6:$E$106,3,FALSE))</f>
        <v/>
      </c>
      <c r="F856" s="88"/>
      <c r="G856" s="88" t="str">
        <f>IF(F856="","",VLOOKUP(F856,PCMSO!$C$6:$F$607,4,FALSE))</f>
        <v/>
      </c>
      <c r="H856" s="87"/>
      <c r="I856" s="87"/>
      <c r="J856" s="87"/>
      <c r="K856" s="57" t="str">
        <f t="shared" si="65"/>
        <v/>
      </c>
      <c r="L856" s="58" t="str">
        <f t="shared" ca="1" si="66"/>
        <v/>
      </c>
      <c r="M856" s="47" t="str">
        <f>IF(H856="","",VLOOKUP(MONTH(H856),'C-A'!$K$6:$L$17,2,FALSE))</f>
        <v/>
      </c>
      <c r="S856" s="47">
        <f t="shared" si="67"/>
        <v>8.5100000000001418E-4</v>
      </c>
      <c r="T856" s="52" t="str">
        <f t="shared" ca="1" si="68"/>
        <v/>
      </c>
    </row>
    <row r="857" spans="2:20" ht="30" customHeight="1" x14ac:dyDescent="0.25">
      <c r="B857" s="52" t="str">
        <f t="shared" ca="1" si="64"/>
        <v/>
      </c>
      <c r="C857" s="88"/>
      <c r="D857" s="88" t="str">
        <f>IF(C857="","",VLOOKUP(C857,CAD_FUNC!$C$6:$E$106,2,FALSE))</f>
        <v/>
      </c>
      <c r="E857" s="88" t="str">
        <f>IF(C857="","",VLOOKUP(C857,CAD_FUNC!$C$6:$E$106,3,FALSE))</f>
        <v/>
      </c>
      <c r="F857" s="88"/>
      <c r="G857" s="88" t="str">
        <f>IF(F857="","",VLOOKUP(F857,PCMSO!$C$6:$F$607,4,FALSE))</f>
        <v/>
      </c>
      <c r="H857" s="87"/>
      <c r="I857" s="87"/>
      <c r="J857" s="87"/>
      <c r="K857" s="57" t="str">
        <f t="shared" si="65"/>
        <v/>
      </c>
      <c r="L857" s="58" t="str">
        <f t="shared" ca="1" si="66"/>
        <v/>
      </c>
      <c r="M857" s="47" t="str">
        <f>IF(H857="","",VLOOKUP(MONTH(H857),'C-A'!$K$6:$L$17,2,FALSE))</f>
        <v/>
      </c>
      <c r="S857" s="47">
        <f t="shared" si="67"/>
        <v>8.520000000000142E-4</v>
      </c>
      <c r="T857" s="52" t="str">
        <f t="shared" ca="1" si="68"/>
        <v/>
      </c>
    </row>
    <row r="858" spans="2:20" ht="30" customHeight="1" x14ac:dyDescent="0.25">
      <c r="B858" s="52" t="str">
        <f t="shared" ca="1" si="64"/>
        <v/>
      </c>
      <c r="C858" s="88"/>
      <c r="D858" s="88" t="str">
        <f>IF(C858="","",VLOOKUP(C858,CAD_FUNC!$C$6:$E$106,2,FALSE))</f>
        <v/>
      </c>
      <c r="E858" s="88" t="str">
        <f>IF(C858="","",VLOOKUP(C858,CAD_FUNC!$C$6:$E$106,3,FALSE))</f>
        <v/>
      </c>
      <c r="F858" s="88"/>
      <c r="G858" s="88" t="str">
        <f>IF(F858="","",VLOOKUP(F858,PCMSO!$C$6:$F$607,4,FALSE))</f>
        <v/>
      </c>
      <c r="H858" s="87"/>
      <c r="I858" s="87"/>
      <c r="J858" s="87"/>
      <c r="K858" s="57" t="str">
        <f t="shared" si="65"/>
        <v/>
      </c>
      <c r="L858" s="58" t="str">
        <f t="shared" ca="1" si="66"/>
        <v/>
      </c>
      <c r="M858" s="47" t="str">
        <f>IF(H858="","",VLOOKUP(MONTH(H858),'C-A'!$K$6:$L$17,2,FALSE))</f>
        <v/>
      </c>
      <c r="S858" s="47">
        <f t="shared" si="67"/>
        <v>8.5300000000001423E-4</v>
      </c>
      <c r="T858" s="52" t="str">
        <f t="shared" ca="1" si="68"/>
        <v/>
      </c>
    </row>
    <row r="859" spans="2:20" ht="30" customHeight="1" x14ac:dyDescent="0.25">
      <c r="B859" s="52" t="str">
        <f t="shared" ca="1" si="64"/>
        <v/>
      </c>
      <c r="C859" s="88"/>
      <c r="D859" s="88" t="str">
        <f>IF(C859="","",VLOOKUP(C859,CAD_FUNC!$C$6:$E$106,2,FALSE))</f>
        <v/>
      </c>
      <c r="E859" s="88" t="str">
        <f>IF(C859="","",VLOOKUP(C859,CAD_FUNC!$C$6:$E$106,3,FALSE))</f>
        <v/>
      </c>
      <c r="F859" s="88"/>
      <c r="G859" s="88" t="str">
        <f>IF(F859="","",VLOOKUP(F859,PCMSO!$C$6:$F$607,4,FALSE))</f>
        <v/>
      </c>
      <c r="H859" s="87"/>
      <c r="I859" s="87"/>
      <c r="J859" s="87"/>
      <c r="K859" s="57" t="str">
        <f t="shared" si="65"/>
        <v/>
      </c>
      <c r="L859" s="58" t="str">
        <f t="shared" ca="1" si="66"/>
        <v/>
      </c>
      <c r="M859" s="47" t="str">
        <f>IF(H859="","",VLOOKUP(MONTH(H859),'C-A'!$K$6:$L$17,2,FALSE))</f>
        <v/>
      </c>
      <c r="S859" s="47">
        <f t="shared" si="67"/>
        <v>8.5400000000001425E-4</v>
      </c>
      <c r="T859" s="52" t="str">
        <f t="shared" ca="1" si="68"/>
        <v/>
      </c>
    </row>
    <row r="860" spans="2:20" ht="30" customHeight="1" x14ac:dyDescent="0.25">
      <c r="B860" s="52" t="str">
        <f t="shared" ca="1" si="64"/>
        <v/>
      </c>
      <c r="C860" s="88"/>
      <c r="D860" s="88" t="str">
        <f>IF(C860="","",VLOOKUP(C860,CAD_FUNC!$C$6:$E$106,2,FALSE))</f>
        <v/>
      </c>
      <c r="E860" s="88" t="str">
        <f>IF(C860="","",VLOOKUP(C860,CAD_FUNC!$C$6:$E$106,3,FALSE))</f>
        <v/>
      </c>
      <c r="F860" s="88"/>
      <c r="G860" s="88" t="str">
        <f>IF(F860="","",VLOOKUP(F860,PCMSO!$C$6:$F$607,4,FALSE))</f>
        <v/>
      </c>
      <c r="H860" s="87"/>
      <c r="I860" s="87"/>
      <c r="J860" s="87"/>
      <c r="K860" s="57" t="str">
        <f t="shared" si="65"/>
        <v/>
      </c>
      <c r="L860" s="58" t="str">
        <f t="shared" ca="1" si="66"/>
        <v/>
      </c>
      <c r="M860" s="47" t="str">
        <f>IF(H860="","",VLOOKUP(MONTH(H860),'C-A'!$K$6:$L$17,2,FALSE))</f>
        <v/>
      </c>
      <c r="S860" s="47">
        <f t="shared" si="67"/>
        <v>8.5500000000001428E-4</v>
      </c>
      <c r="T860" s="52" t="str">
        <f t="shared" ca="1" si="68"/>
        <v/>
      </c>
    </row>
    <row r="861" spans="2:20" ht="30" customHeight="1" x14ac:dyDescent="0.25">
      <c r="B861" s="52" t="str">
        <f t="shared" ca="1" si="64"/>
        <v/>
      </c>
      <c r="C861" s="88"/>
      <c r="D861" s="88" t="str">
        <f>IF(C861="","",VLOOKUP(C861,CAD_FUNC!$C$6:$E$106,2,FALSE))</f>
        <v/>
      </c>
      <c r="E861" s="88" t="str">
        <f>IF(C861="","",VLOOKUP(C861,CAD_FUNC!$C$6:$E$106,3,FALSE))</f>
        <v/>
      </c>
      <c r="F861" s="88"/>
      <c r="G861" s="88" t="str">
        <f>IF(F861="","",VLOOKUP(F861,PCMSO!$C$6:$F$607,4,FALSE))</f>
        <v/>
      </c>
      <c r="H861" s="87"/>
      <c r="I861" s="87"/>
      <c r="J861" s="87"/>
      <c r="K861" s="57" t="str">
        <f t="shared" si="65"/>
        <v/>
      </c>
      <c r="L861" s="58" t="str">
        <f t="shared" ca="1" si="66"/>
        <v/>
      </c>
      <c r="M861" s="47" t="str">
        <f>IF(H861="","",VLOOKUP(MONTH(H861),'C-A'!$K$6:$L$17,2,FALSE))</f>
        <v/>
      </c>
      <c r="S861" s="47">
        <f t="shared" si="67"/>
        <v>8.560000000000143E-4</v>
      </c>
      <c r="T861" s="52" t="str">
        <f t="shared" ca="1" si="68"/>
        <v/>
      </c>
    </row>
    <row r="862" spans="2:20" ht="30" customHeight="1" x14ac:dyDescent="0.25">
      <c r="B862" s="52" t="str">
        <f t="shared" ca="1" si="64"/>
        <v/>
      </c>
      <c r="C862" s="88"/>
      <c r="D862" s="88" t="str">
        <f>IF(C862="","",VLOOKUP(C862,CAD_FUNC!$C$6:$E$106,2,FALSE))</f>
        <v/>
      </c>
      <c r="E862" s="88" t="str">
        <f>IF(C862="","",VLOOKUP(C862,CAD_FUNC!$C$6:$E$106,3,FALSE))</f>
        <v/>
      </c>
      <c r="F862" s="88"/>
      <c r="G862" s="88" t="str">
        <f>IF(F862="","",VLOOKUP(F862,PCMSO!$C$6:$F$607,4,FALSE))</f>
        <v/>
      </c>
      <c r="H862" s="87"/>
      <c r="I862" s="87"/>
      <c r="J862" s="87"/>
      <c r="K862" s="57" t="str">
        <f t="shared" si="65"/>
        <v/>
      </c>
      <c r="L862" s="58" t="str">
        <f t="shared" ca="1" si="66"/>
        <v/>
      </c>
      <c r="M862" s="47" t="str">
        <f>IF(H862="","",VLOOKUP(MONTH(H862),'C-A'!$K$6:$L$17,2,FALSE))</f>
        <v/>
      </c>
      <c r="S862" s="47">
        <f t="shared" si="67"/>
        <v>8.5700000000001433E-4</v>
      </c>
      <c r="T862" s="52" t="str">
        <f t="shared" ca="1" si="68"/>
        <v/>
      </c>
    </row>
    <row r="863" spans="2:20" ht="30" customHeight="1" x14ac:dyDescent="0.25">
      <c r="B863" s="52" t="str">
        <f t="shared" ca="1" si="64"/>
        <v/>
      </c>
      <c r="C863" s="88"/>
      <c r="D863" s="88" t="str">
        <f>IF(C863="","",VLOOKUP(C863,CAD_FUNC!$C$6:$E$106,2,FALSE))</f>
        <v/>
      </c>
      <c r="E863" s="88" t="str">
        <f>IF(C863="","",VLOOKUP(C863,CAD_FUNC!$C$6:$E$106,3,FALSE))</f>
        <v/>
      </c>
      <c r="F863" s="88"/>
      <c r="G863" s="88" t="str">
        <f>IF(F863="","",VLOOKUP(F863,PCMSO!$C$6:$F$607,4,FALSE))</f>
        <v/>
      </c>
      <c r="H863" s="87"/>
      <c r="I863" s="87"/>
      <c r="J863" s="87"/>
      <c r="K863" s="57" t="str">
        <f t="shared" si="65"/>
        <v/>
      </c>
      <c r="L863" s="58" t="str">
        <f t="shared" ca="1" si="66"/>
        <v/>
      </c>
      <c r="M863" s="47" t="str">
        <f>IF(H863="","",VLOOKUP(MONTH(H863),'C-A'!$K$6:$L$17,2,FALSE))</f>
        <v/>
      </c>
      <c r="S863" s="47">
        <f t="shared" si="67"/>
        <v>8.5800000000001435E-4</v>
      </c>
      <c r="T863" s="52" t="str">
        <f t="shared" ca="1" si="68"/>
        <v/>
      </c>
    </row>
    <row r="864" spans="2:20" ht="30" customHeight="1" x14ac:dyDescent="0.25">
      <c r="B864" s="52" t="str">
        <f t="shared" ca="1" si="64"/>
        <v/>
      </c>
      <c r="C864" s="88"/>
      <c r="D864" s="88" t="str">
        <f>IF(C864="","",VLOOKUP(C864,CAD_FUNC!$C$6:$E$106,2,FALSE))</f>
        <v/>
      </c>
      <c r="E864" s="88" t="str">
        <f>IF(C864="","",VLOOKUP(C864,CAD_FUNC!$C$6:$E$106,3,FALSE))</f>
        <v/>
      </c>
      <c r="F864" s="88"/>
      <c r="G864" s="88" t="str">
        <f>IF(F864="","",VLOOKUP(F864,PCMSO!$C$6:$F$607,4,FALSE))</f>
        <v/>
      </c>
      <c r="H864" s="87"/>
      <c r="I864" s="87"/>
      <c r="J864" s="87"/>
      <c r="K864" s="57" t="str">
        <f t="shared" si="65"/>
        <v/>
      </c>
      <c r="L864" s="58" t="str">
        <f t="shared" ca="1" si="66"/>
        <v/>
      </c>
      <c r="M864" s="47" t="str">
        <f>IF(H864="","",VLOOKUP(MONTH(H864),'C-A'!$K$6:$L$17,2,FALSE))</f>
        <v/>
      </c>
      <c r="S864" s="47">
        <f t="shared" si="67"/>
        <v>8.5900000000001437E-4</v>
      </c>
      <c r="T864" s="52" t="str">
        <f t="shared" ca="1" si="68"/>
        <v/>
      </c>
    </row>
    <row r="865" spans="2:20" ht="30" customHeight="1" x14ac:dyDescent="0.25">
      <c r="B865" s="52" t="str">
        <f t="shared" ca="1" si="64"/>
        <v/>
      </c>
      <c r="C865" s="88"/>
      <c r="D865" s="88" t="str">
        <f>IF(C865="","",VLOOKUP(C865,CAD_FUNC!$C$6:$E$106,2,FALSE))</f>
        <v/>
      </c>
      <c r="E865" s="88" t="str">
        <f>IF(C865="","",VLOOKUP(C865,CAD_FUNC!$C$6:$E$106,3,FALSE))</f>
        <v/>
      </c>
      <c r="F865" s="88"/>
      <c r="G865" s="88" t="str">
        <f>IF(F865="","",VLOOKUP(F865,PCMSO!$C$6:$F$607,4,FALSE))</f>
        <v/>
      </c>
      <c r="H865" s="87"/>
      <c r="I865" s="87"/>
      <c r="J865" s="87"/>
      <c r="K865" s="57" t="str">
        <f t="shared" si="65"/>
        <v/>
      </c>
      <c r="L865" s="58" t="str">
        <f t="shared" ca="1" si="66"/>
        <v/>
      </c>
      <c r="M865" s="47" t="str">
        <f>IF(H865="","",VLOOKUP(MONTH(H865),'C-A'!$K$6:$L$17,2,FALSE))</f>
        <v/>
      </c>
      <c r="S865" s="47">
        <f t="shared" si="67"/>
        <v>8.600000000000144E-4</v>
      </c>
      <c r="T865" s="52" t="str">
        <f t="shared" ca="1" si="68"/>
        <v/>
      </c>
    </row>
    <row r="866" spans="2:20" ht="30" customHeight="1" x14ac:dyDescent="0.25">
      <c r="B866" s="52" t="str">
        <f t="shared" ca="1" si="64"/>
        <v/>
      </c>
      <c r="C866" s="88"/>
      <c r="D866" s="88" t="str">
        <f>IF(C866="","",VLOOKUP(C866,CAD_FUNC!$C$6:$E$106,2,FALSE))</f>
        <v/>
      </c>
      <c r="E866" s="88" t="str">
        <f>IF(C866="","",VLOOKUP(C866,CAD_FUNC!$C$6:$E$106,3,FALSE))</f>
        <v/>
      </c>
      <c r="F866" s="88"/>
      <c r="G866" s="88" t="str">
        <f>IF(F866="","",VLOOKUP(F866,PCMSO!$C$6:$F$607,4,FALSE))</f>
        <v/>
      </c>
      <c r="H866" s="87"/>
      <c r="I866" s="87"/>
      <c r="J866" s="87"/>
      <c r="K866" s="57" t="str">
        <f t="shared" si="65"/>
        <v/>
      </c>
      <c r="L866" s="58" t="str">
        <f t="shared" ca="1" si="66"/>
        <v/>
      </c>
      <c r="M866" s="47" t="str">
        <f>IF(H866="","",VLOOKUP(MONTH(H866),'C-A'!$K$6:$L$17,2,FALSE))</f>
        <v/>
      </c>
      <c r="S866" s="47">
        <f t="shared" si="67"/>
        <v>8.6100000000001442E-4</v>
      </c>
      <c r="T866" s="52" t="str">
        <f t="shared" ca="1" si="68"/>
        <v/>
      </c>
    </row>
    <row r="867" spans="2:20" ht="30" customHeight="1" x14ac:dyDescent="0.25">
      <c r="B867" s="52" t="str">
        <f t="shared" ca="1" si="64"/>
        <v/>
      </c>
      <c r="C867" s="88"/>
      <c r="D867" s="88" t="str">
        <f>IF(C867="","",VLOOKUP(C867,CAD_FUNC!$C$6:$E$106,2,FALSE))</f>
        <v/>
      </c>
      <c r="E867" s="88" t="str">
        <f>IF(C867="","",VLOOKUP(C867,CAD_FUNC!$C$6:$E$106,3,FALSE))</f>
        <v/>
      </c>
      <c r="F867" s="88"/>
      <c r="G867" s="88" t="str">
        <f>IF(F867="","",VLOOKUP(F867,PCMSO!$C$6:$F$607,4,FALSE))</f>
        <v/>
      </c>
      <c r="H867" s="87"/>
      <c r="I867" s="87"/>
      <c r="J867" s="87"/>
      <c r="K867" s="57" t="str">
        <f t="shared" si="65"/>
        <v/>
      </c>
      <c r="L867" s="58" t="str">
        <f t="shared" ca="1" si="66"/>
        <v/>
      </c>
      <c r="M867" s="47" t="str">
        <f>IF(H867="","",VLOOKUP(MONTH(H867),'C-A'!$K$6:$L$17,2,FALSE))</f>
        <v/>
      </c>
      <c r="S867" s="47">
        <f t="shared" si="67"/>
        <v>8.6200000000001445E-4</v>
      </c>
      <c r="T867" s="52" t="str">
        <f t="shared" ca="1" si="68"/>
        <v/>
      </c>
    </row>
    <row r="868" spans="2:20" ht="30" customHeight="1" x14ac:dyDescent="0.25">
      <c r="B868" s="52" t="str">
        <f t="shared" ca="1" si="64"/>
        <v/>
      </c>
      <c r="C868" s="88"/>
      <c r="D868" s="88" t="str">
        <f>IF(C868="","",VLOOKUP(C868,CAD_FUNC!$C$6:$E$106,2,FALSE))</f>
        <v/>
      </c>
      <c r="E868" s="88" t="str">
        <f>IF(C868="","",VLOOKUP(C868,CAD_FUNC!$C$6:$E$106,3,FALSE))</f>
        <v/>
      </c>
      <c r="F868" s="88"/>
      <c r="G868" s="88" t="str">
        <f>IF(F868="","",VLOOKUP(F868,PCMSO!$C$6:$F$607,4,FALSE))</f>
        <v/>
      </c>
      <c r="H868" s="87"/>
      <c r="I868" s="87"/>
      <c r="J868" s="87"/>
      <c r="K868" s="57" t="str">
        <f t="shared" si="65"/>
        <v/>
      </c>
      <c r="L868" s="58" t="str">
        <f t="shared" ca="1" si="66"/>
        <v/>
      </c>
      <c r="M868" s="47" t="str">
        <f>IF(H868="","",VLOOKUP(MONTH(H868),'C-A'!$K$6:$L$17,2,FALSE))</f>
        <v/>
      </c>
      <c r="S868" s="47">
        <f t="shared" si="67"/>
        <v>8.6300000000001447E-4</v>
      </c>
      <c r="T868" s="52" t="str">
        <f t="shared" ca="1" si="68"/>
        <v/>
      </c>
    </row>
    <row r="869" spans="2:20" ht="30" customHeight="1" x14ac:dyDescent="0.25">
      <c r="B869" s="52" t="str">
        <f t="shared" ca="1" si="64"/>
        <v/>
      </c>
      <c r="C869" s="88"/>
      <c r="D869" s="88" t="str">
        <f>IF(C869="","",VLOOKUP(C869,CAD_FUNC!$C$6:$E$106,2,FALSE))</f>
        <v/>
      </c>
      <c r="E869" s="88" t="str">
        <f>IF(C869="","",VLOOKUP(C869,CAD_FUNC!$C$6:$E$106,3,FALSE))</f>
        <v/>
      </c>
      <c r="F869" s="88"/>
      <c r="G869" s="88" t="str">
        <f>IF(F869="","",VLOOKUP(F869,PCMSO!$C$6:$F$607,4,FALSE))</f>
        <v/>
      </c>
      <c r="H869" s="87"/>
      <c r="I869" s="87"/>
      <c r="J869" s="87"/>
      <c r="K869" s="57" t="str">
        <f t="shared" si="65"/>
        <v/>
      </c>
      <c r="L869" s="58" t="str">
        <f t="shared" ca="1" si="66"/>
        <v/>
      </c>
      <c r="M869" s="47" t="str">
        <f>IF(H869="","",VLOOKUP(MONTH(H869),'C-A'!$K$6:$L$17,2,FALSE))</f>
        <v/>
      </c>
      <c r="S869" s="47">
        <f t="shared" si="67"/>
        <v>8.640000000000145E-4</v>
      </c>
      <c r="T869" s="52" t="str">
        <f t="shared" ca="1" si="68"/>
        <v/>
      </c>
    </row>
    <row r="870" spans="2:20" ht="30" customHeight="1" x14ac:dyDescent="0.25">
      <c r="B870" s="52" t="str">
        <f t="shared" ca="1" si="64"/>
        <v/>
      </c>
      <c r="C870" s="88"/>
      <c r="D870" s="88" t="str">
        <f>IF(C870="","",VLOOKUP(C870,CAD_FUNC!$C$6:$E$106,2,FALSE))</f>
        <v/>
      </c>
      <c r="E870" s="88" t="str">
        <f>IF(C870="","",VLOOKUP(C870,CAD_FUNC!$C$6:$E$106,3,FALSE))</f>
        <v/>
      </c>
      <c r="F870" s="88"/>
      <c r="G870" s="88" t="str">
        <f>IF(F870="","",VLOOKUP(F870,PCMSO!$C$6:$F$607,4,FALSE))</f>
        <v/>
      </c>
      <c r="H870" s="87"/>
      <c r="I870" s="87"/>
      <c r="J870" s="87"/>
      <c r="K870" s="57" t="str">
        <f t="shared" si="65"/>
        <v/>
      </c>
      <c r="L870" s="58" t="str">
        <f t="shared" ca="1" si="66"/>
        <v/>
      </c>
      <c r="M870" s="47" t="str">
        <f>IF(H870="","",VLOOKUP(MONTH(H870),'C-A'!$K$6:$L$17,2,FALSE))</f>
        <v/>
      </c>
      <c r="S870" s="47">
        <f t="shared" si="67"/>
        <v>8.6500000000001452E-4</v>
      </c>
      <c r="T870" s="52" t="str">
        <f t="shared" ca="1" si="68"/>
        <v/>
      </c>
    </row>
    <row r="871" spans="2:20" ht="30" customHeight="1" x14ac:dyDescent="0.25">
      <c r="B871" s="52" t="str">
        <f t="shared" ca="1" si="64"/>
        <v/>
      </c>
      <c r="C871" s="88"/>
      <c r="D871" s="88" t="str">
        <f>IF(C871="","",VLOOKUP(C871,CAD_FUNC!$C$6:$E$106,2,FALSE))</f>
        <v/>
      </c>
      <c r="E871" s="88" t="str">
        <f>IF(C871="","",VLOOKUP(C871,CAD_FUNC!$C$6:$E$106,3,FALSE))</f>
        <v/>
      </c>
      <c r="F871" s="88"/>
      <c r="G871" s="88" t="str">
        <f>IF(F871="","",VLOOKUP(F871,PCMSO!$C$6:$F$607,4,FALSE))</f>
        <v/>
      </c>
      <c r="H871" s="87"/>
      <c r="I871" s="87"/>
      <c r="J871" s="87"/>
      <c r="K871" s="57" t="str">
        <f t="shared" si="65"/>
        <v/>
      </c>
      <c r="L871" s="58" t="str">
        <f t="shared" ca="1" si="66"/>
        <v/>
      </c>
      <c r="M871" s="47" t="str">
        <f>IF(H871="","",VLOOKUP(MONTH(H871),'C-A'!$K$6:$L$17,2,FALSE))</f>
        <v/>
      </c>
      <c r="S871" s="47">
        <f t="shared" si="67"/>
        <v>8.6600000000001454E-4</v>
      </c>
      <c r="T871" s="52" t="str">
        <f t="shared" ca="1" si="68"/>
        <v/>
      </c>
    </row>
    <row r="872" spans="2:20" ht="30" customHeight="1" x14ac:dyDescent="0.25">
      <c r="B872" s="52" t="str">
        <f t="shared" ca="1" si="64"/>
        <v/>
      </c>
      <c r="C872" s="88"/>
      <c r="D872" s="88" t="str">
        <f>IF(C872="","",VLOOKUP(C872,CAD_FUNC!$C$6:$E$106,2,FALSE))</f>
        <v/>
      </c>
      <c r="E872" s="88" t="str">
        <f>IF(C872="","",VLOOKUP(C872,CAD_FUNC!$C$6:$E$106,3,FALSE))</f>
        <v/>
      </c>
      <c r="F872" s="88"/>
      <c r="G872" s="88" t="str">
        <f>IF(F872="","",VLOOKUP(F872,PCMSO!$C$6:$F$607,4,FALSE))</f>
        <v/>
      </c>
      <c r="H872" s="87"/>
      <c r="I872" s="87"/>
      <c r="J872" s="87"/>
      <c r="K872" s="57" t="str">
        <f t="shared" si="65"/>
        <v/>
      </c>
      <c r="L872" s="58" t="str">
        <f t="shared" ca="1" si="66"/>
        <v/>
      </c>
      <c r="M872" s="47" t="str">
        <f>IF(H872="","",VLOOKUP(MONTH(H872),'C-A'!$K$6:$L$17,2,FALSE))</f>
        <v/>
      </c>
      <c r="S872" s="47">
        <f t="shared" si="67"/>
        <v>8.6700000000001457E-4</v>
      </c>
      <c r="T872" s="52" t="str">
        <f t="shared" ca="1" si="68"/>
        <v/>
      </c>
    </row>
    <row r="873" spans="2:20" ht="30" customHeight="1" x14ac:dyDescent="0.25">
      <c r="B873" s="52" t="str">
        <f t="shared" ca="1" si="64"/>
        <v/>
      </c>
      <c r="C873" s="88"/>
      <c r="D873" s="88" t="str">
        <f>IF(C873="","",VLOOKUP(C873,CAD_FUNC!$C$6:$E$106,2,FALSE))</f>
        <v/>
      </c>
      <c r="E873" s="88" t="str">
        <f>IF(C873="","",VLOOKUP(C873,CAD_FUNC!$C$6:$E$106,3,FALSE))</f>
        <v/>
      </c>
      <c r="F873" s="88"/>
      <c r="G873" s="88" t="str">
        <f>IF(F873="","",VLOOKUP(F873,PCMSO!$C$6:$F$607,4,FALSE))</f>
        <v/>
      </c>
      <c r="H873" s="87"/>
      <c r="I873" s="87"/>
      <c r="J873" s="87"/>
      <c r="K873" s="57" t="str">
        <f t="shared" si="65"/>
        <v/>
      </c>
      <c r="L873" s="58" t="str">
        <f t="shared" ca="1" si="66"/>
        <v/>
      </c>
      <c r="M873" s="47" t="str">
        <f>IF(H873="","",VLOOKUP(MONTH(H873),'C-A'!$K$6:$L$17,2,FALSE))</f>
        <v/>
      </c>
      <c r="S873" s="47">
        <f t="shared" si="67"/>
        <v>8.6800000000001459E-4</v>
      </c>
      <c r="T873" s="52" t="str">
        <f t="shared" ca="1" si="68"/>
        <v/>
      </c>
    </row>
    <row r="874" spans="2:20" ht="30" customHeight="1" x14ac:dyDescent="0.25">
      <c r="B874" s="52" t="str">
        <f t="shared" ca="1" si="64"/>
        <v/>
      </c>
      <c r="C874" s="88"/>
      <c r="D874" s="88" t="str">
        <f>IF(C874="","",VLOOKUP(C874,CAD_FUNC!$C$6:$E$106,2,FALSE))</f>
        <v/>
      </c>
      <c r="E874" s="88" t="str">
        <f>IF(C874="","",VLOOKUP(C874,CAD_FUNC!$C$6:$E$106,3,FALSE))</f>
        <v/>
      </c>
      <c r="F874" s="88"/>
      <c r="G874" s="88" t="str">
        <f>IF(F874="","",VLOOKUP(F874,PCMSO!$C$6:$F$607,4,FALSE))</f>
        <v/>
      </c>
      <c r="H874" s="87"/>
      <c r="I874" s="87"/>
      <c r="J874" s="87"/>
      <c r="K874" s="57" t="str">
        <f t="shared" si="65"/>
        <v/>
      </c>
      <c r="L874" s="58" t="str">
        <f t="shared" ca="1" si="66"/>
        <v/>
      </c>
      <c r="M874" s="47" t="str">
        <f>IF(H874="","",VLOOKUP(MONTH(H874),'C-A'!$K$6:$L$17,2,FALSE))</f>
        <v/>
      </c>
      <c r="S874" s="47">
        <f t="shared" si="67"/>
        <v>8.6900000000001462E-4</v>
      </c>
      <c r="T874" s="52" t="str">
        <f t="shared" ca="1" si="68"/>
        <v/>
      </c>
    </row>
    <row r="875" spans="2:20" ht="30" customHeight="1" x14ac:dyDescent="0.25">
      <c r="B875" s="52" t="str">
        <f t="shared" ca="1" si="64"/>
        <v/>
      </c>
      <c r="C875" s="88"/>
      <c r="D875" s="88" t="str">
        <f>IF(C875="","",VLOOKUP(C875,CAD_FUNC!$C$6:$E$106,2,FALSE))</f>
        <v/>
      </c>
      <c r="E875" s="88" t="str">
        <f>IF(C875="","",VLOOKUP(C875,CAD_FUNC!$C$6:$E$106,3,FALSE))</f>
        <v/>
      </c>
      <c r="F875" s="88"/>
      <c r="G875" s="88" t="str">
        <f>IF(F875="","",VLOOKUP(F875,PCMSO!$C$6:$F$607,4,FALSE))</f>
        <v/>
      </c>
      <c r="H875" s="87"/>
      <c r="I875" s="87"/>
      <c r="J875" s="87"/>
      <c r="K875" s="57" t="str">
        <f t="shared" si="65"/>
        <v/>
      </c>
      <c r="L875" s="58" t="str">
        <f t="shared" ca="1" si="66"/>
        <v/>
      </c>
      <c r="M875" s="47" t="str">
        <f>IF(H875="","",VLOOKUP(MONTH(H875),'C-A'!$K$6:$L$17,2,FALSE))</f>
        <v/>
      </c>
      <c r="S875" s="47">
        <f t="shared" si="67"/>
        <v>8.7000000000001464E-4</v>
      </c>
      <c r="T875" s="52" t="str">
        <f t="shared" ca="1" si="68"/>
        <v/>
      </c>
    </row>
    <row r="876" spans="2:20" ht="30" customHeight="1" x14ac:dyDescent="0.25">
      <c r="B876" s="52" t="str">
        <f t="shared" ca="1" si="64"/>
        <v/>
      </c>
      <c r="C876" s="88"/>
      <c r="D876" s="88" t="str">
        <f>IF(C876="","",VLOOKUP(C876,CAD_FUNC!$C$6:$E$106,2,FALSE))</f>
        <v/>
      </c>
      <c r="E876" s="88" t="str">
        <f>IF(C876="","",VLOOKUP(C876,CAD_FUNC!$C$6:$E$106,3,FALSE))</f>
        <v/>
      </c>
      <c r="F876" s="88"/>
      <c r="G876" s="88" t="str">
        <f>IF(F876="","",VLOOKUP(F876,PCMSO!$C$6:$F$607,4,FALSE))</f>
        <v/>
      </c>
      <c r="H876" s="87"/>
      <c r="I876" s="87"/>
      <c r="J876" s="87"/>
      <c r="K876" s="57" t="str">
        <f t="shared" si="65"/>
        <v/>
      </c>
      <c r="L876" s="58" t="str">
        <f t="shared" ca="1" si="66"/>
        <v/>
      </c>
      <c r="M876" s="47" t="str">
        <f>IF(H876="","",VLOOKUP(MONTH(H876),'C-A'!$K$6:$L$17,2,FALSE))</f>
        <v/>
      </c>
      <c r="S876" s="47">
        <f t="shared" si="67"/>
        <v>8.7100000000001467E-4</v>
      </c>
      <c r="T876" s="52" t="str">
        <f t="shared" ca="1" si="68"/>
        <v/>
      </c>
    </row>
    <row r="877" spans="2:20" ht="30" customHeight="1" x14ac:dyDescent="0.25">
      <c r="B877" s="52" t="str">
        <f t="shared" ca="1" si="64"/>
        <v/>
      </c>
      <c r="C877" s="88"/>
      <c r="D877" s="88" t="str">
        <f>IF(C877="","",VLOOKUP(C877,CAD_FUNC!$C$6:$E$106,2,FALSE))</f>
        <v/>
      </c>
      <c r="E877" s="88" t="str">
        <f>IF(C877="","",VLOOKUP(C877,CAD_FUNC!$C$6:$E$106,3,FALSE))</f>
        <v/>
      </c>
      <c r="F877" s="88"/>
      <c r="G877" s="88" t="str">
        <f>IF(F877="","",VLOOKUP(F877,PCMSO!$C$6:$F$607,4,FALSE))</f>
        <v/>
      </c>
      <c r="H877" s="87"/>
      <c r="I877" s="87"/>
      <c r="J877" s="87"/>
      <c r="K877" s="57" t="str">
        <f t="shared" si="65"/>
        <v/>
      </c>
      <c r="L877" s="58" t="str">
        <f t="shared" ca="1" si="66"/>
        <v/>
      </c>
      <c r="M877" s="47" t="str">
        <f>IF(H877="","",VLOOKUP(MONTH(H877),'C-A'!$K$6:$L$17,2,FALSE))</f>
        <v/>
      </c>
      <c r="S877" s="47">
        <f t="shared" si="67"/>
        <v>8.7200000000001469E-4</v>
      </c>
      <c r="T877" s="52" t="str">
        <f t="shared" ca="1" si="68"/>
        <v/>
      </c>
    </row>
    <row r="878" spans="2:20" ht="30" customHeight="1" x14ac:dyDescent="0.25">
      <c r="B878" s="52" t="str">
        <f t="shared" ca="1" si="64"/>
        <v/>
      </c>
      <c r="C878" s="88"/>
      <c r="D878" s="88" t="str">
        <f>IF(C878="","",VLOOKUP(C878,CAD_FUNC!$C$6:$E$106,2,FALSE))</f>
        <v/>
      </c>
      <c r="E878" s="88" t="str">
        <f>IF(C878="","",VLOOKUP(C878,CAD_FUNC!$C$6:$E$106,3,FALSE))</f>
        <v/>
      </c>
      <c r="F878" s="88"/>
      <c r="G878" s="88" t="str">
        <f>IF(F878="","",VLOOKUP(F878,PCMSO!$C$6:$F$607,4,FALSE))</f>
        <v/>
      </c>
      <c r="H878" s="87"/>
      <c r="I878" s="87"/>
      <c r="J878" s="87"/>
      <c r="K878" s="57" t="str">
        <f t="shared" si="65"/>
        <v/>
      </c>
      <c r="L878" s="58" t="str">
        <f t="shared" ca="1" si="66"/>
        <v/>
      </c>
      <c r="M878" s="47" t="str">
        <f>IF(H878="","",VLOOKUP(MONTH(H878),'C-A'!$K$6:$L$17,2,FALSE))</f>
        <v/>
      </c>
      <c r="S878" s="47">
        <f t="shared" si="67"/>
        <v>8.7300000000001471E-4</v>
      </c>
      <c r="T878" s="52" t="str">
        <f t="shared" ca="1" si="68"/>
        <v/>
      </c>
    </row>
    <row r="879" spans="2:20" ht="30" customHeight="1" x14ac:dyDescent="0.25">
      <c r="B879" s="52" t="str">
        <f t="shared" ref="B879:B942" ca="1" si="69">IF(T879="","",SUM(S879:T879))</f>
        <v/>
      </c>
      <c r="C879" s="88"/>
      <c r="D879" s="88" t="str">
        <f>IF(C879="","",VLOOKUP(C879,CAD_FUNC!$C$6:$E$106,2,FALSE))</f>
        <v/>
      </c>
      <c r="E879" s="88" t="str">
        <f>IF(C879="","",VLOOKUP(C879,CAD_FUNC!$C$6:$E$106,3,FALSE))</f>
        <v/>
      </c>
      <c r="F879" s="88"/>
      <c r="G879" s="88" t="str">
        <f>IF(F879="","",VLOOKUP(F879,PCMSO!$C$6:$F$607,4,FALSE))</f>
        <v/>
      </c>
      <c r="H879" s="87"/>
      <c r="I879" s="87"/>
      <c r="J879" s="87"/>
      <c r="K879" s="57" t="str">
        <f t="shared" si="65"/>
        <v/>
      </c>
      <c r="L879" s="58" t="str">
        <f t="shared" ca="1" si="66"/>
        <v/>
      </c>
      <c r="M879" s="47" t="str">
        <f>IF(H879="","",VLOOKUP(MONTH(H879),'C-A'!$K$6:$L$17,2,FALSE))</f>
        <v/>
      </c>
      <c r="S879" s="47">
        <f t="shared" si="67"/>
        <v>8.7400000000001474E-4</v>
      </c>
      <c r="T879" s="52" t="str">
        <f t="shared" ca="1" si="68"/>
        <v/>
      </c>
    </row>
    <row r="880" spans="2:20" ht="30" customHeight="1" x14ac:dyDescent="0.25">
      <c r="B880" s="52" t="str">
        <f t="shared" ca="1" si="69"/>
        <v/>
      </c>
      <c r="C880" s="88"/>
      <c r="D880" s="88" t="str">
        <f>IF(C880="","",VLOOKUP(C880,CAD_FUNC!$C$6:$E$106,2,FALSE))</f>
        <v/>
      </c>
      <c r="E880" s="88" t="str">
        <f>IF(C880="","",VLOOKUP(C880,CAD_FUNC!$C$6:$E$106,3,FALSE))</f>
        <v/>
      </c>
      <c r="F880" s="88"/>
      <c r="G880" s="88" t="str">
        <f>IF(F880="","",VLOOKUP(F880,PCMSO!$C$6:$F$607,4,FALSE))</f>
        <v/>
      </c>
      <c r="H880" s="87"/>
      <c r="I880" s="87"/>
      <c r="J880" s="87"/>
      <c r="K880" s="57" t="str">
        <f t="shared" si="65"/>
        <v/>
      </c>
      <c r="L880" s="58" t="str">
        <f t="shared" ca="1" si="66"/>
        <v/>
      </c>
      <c r="M880" s="47" t="str">
        <f>IF(H880="","",VLOOKUP(MONTH(H880),'C-A'!$K$6:$L$17,2,FALSE))</f>
        <v/>
      </c>
      <c r="S880" s="47">
        <f t="shared" si="67"/>
        <v>8.7500000000001476E-4</v>
      </c>
      <c r="T880" s="52" t="str">
        <f t="shared" ca="1" si="68"/>
        <v/>
      </c>
    </row>
    <row r="881" spans="2:20" ht="30" customHeight="1" x14ac:dyDescent="0.25">
      <c r="B881" s="52" t="str">
        <f t="shared" ca="1" si="69"/>
        <v/>
      </c>
      <c r="C881" s="88"/>
      <c r="D881" s="88" t="str">
        <f>IF(C881="","",VLOOKUP(C881,CAD_FUNC!$C$6:$E$106,2,FALSE))</f>
        <v/>
      </c>
      <c r="E881" s="88" t="str">
        <f>IF(C881="","",VLOOKUP(C881,CAD_FUNC!$C$6:$E$106,3,FALSE))</f>
        <v/>
      </c>
      <c r="F881" s="88"/>
      <c r="G881" s="88" t="str">
        <f>IF(F881="","",VLOOKUP(F881,PCMSO!$C$6:$F$607,4,FALSE))</f>
        <v/>
      </c>
      <c r="H881" s="87"/>
      <c r="I881" s="87"/>
      <c r="J881" s="87"/>
      <c r="K881" s="57" t="str">
        <f t="shared" si="65"/>
        <v/>
      </c>
      <c r="L881" s="58" t="str">
        <f t="shared" ca="1" si="66"/>
        <v/>
      </c>
      <c r="M881" s="47" t="str">
        <f>IF(H881="","",VLOOKUP(MONTH(H881),'C-A'!$K$6:$L$17,2,FALSE))</f>
        <v/>
      </c>
      <c r="S881" s="47">
        <f t="shared" si="67"/>
        <v>8.7600000000001479E-4</v>
      </c>
      <c r="T881" s="52" t="str">
        <f t="shared" ca="1" si="68"/>
        <v/>
      </c>
    </row>
    <row r="882" spans="2:20" ht="30" customHeight="1" x14ac:dyDescent="0.25">
      <c r="B882" s="52" t="str">
        <f t="shared" ca="1" si="69"/>
        <v/>
      </c>
      <c r="C882" s="88"/>
      <c r="D882" s="88" t="str">
        <f>IF(C882="","",VLOOKUP(C882,CAD_FUNC!$C$6:$E$106,2,FALSE))</f>
        <v/>
      </c>
      <c r="E882" s="88" t="str">
        <f>IF(C882="","",VLOOKUP(C882,CAD_FUNC!$C$6:$E$106,3,FALSE))</f>
        <v/>
      </c>
      <c r="F882" s="88"/>
      <c r="G882" s="88" t="str">
        <f>IF(F882="","",VLOOKUP(F882,PCMSO!$C$6:$F$607,4,FALSE))</f>
        <v/>
      </c>
      <c r="H882" s="87"/>
      <c r="I882" s="87"/>
      <c r="J882" s="87"/>
      <c r="K882" s="57" t="str">
        <f t="shared" si="65"/>
        <v/>
      </c>
      <c r="L882" s="58" t="str">
        <f t="shared" ca="1" si="66"/>
        <v/>
      </c>
      <c r="M882" s="47" t="str">
        <f>IF(H882="","",VLOOKUP(MONTH(H882),'C-A'!$K$6:$L$17,2,FALSE))</f>
        <v/>
      </c>
      <c r="S882" s="47">
        <f t="shared" si="67"/>
        <v>8.7700000000001481E-4</v>
      </c>
      <c r="T882" s="52" t="str">
        <f t="shared" ca="1" si="68"/>
        <v/>
      </c>
    </row>
    <row r="883" spans="2:20" ht="30" customHeight="1" x14ac:dyDescent="0.25">
      <c r="B883" s="52" t="str">
        <f t="shared" ca="1" si="69"/>
        <v/>
      </c>
      <c r="C883" s="88"/>
      <c r="D883" s="88" t="str">
        <f>IF(C883="","",VLOOKUP(C883,CAD_FUNC!$C$6:$E$106,2,FALSE))</f>
        <v/>
      </c>
      <c r="E883" s="88" t="str">
        <f>IF(C883="","",VLOOKUP(C883,CAD_FUNC!$C$6:$E$106,3,FALSE))</f>
        <v/>
      </c>
      <c r="F883" s="88"/>
      <c r="G883" s="88" t="str">
        <f>IF(F883="","",VLOOKUP(F883,PCMSO!$C$6:$F$607,4,FALSE))</f>
        <v/>
      </c>
      <c r="H883" s="87"/>
      <c r="I883" s="87"/>
      <c r="J883" s="87"/>
      <c r="K883" s="57" t="str">
        <f t="shared" si="65"/>
        <v/>
      </c>
      <c r="L883" s="58" t="str">
        <f t="shared" ca="1" si="66"/>
        <v/>
      </c>
      <c r="M883" s="47" t="str">
        <f>IF(H883="","",VLOOKUP(MONTH(H883),'C-A'!$K$6:$L$17,2,FALSE))</f>
        <v/>
      </c>
      <c r="S883" s="47">
        <f t="shared" si="67"/>
        <v>8.7800000000001484E-4</v>
      </c>
      <c r="T883" s="52" t="str">
        <f t="shared" ca="1" si="68"/>
        <v/>
      </c>
    </row>
    <row r="884" spans="2:20" ht="30" customHeight="1" x14ac:dyDescent="0.25">
      <c r="B884" s="52" t="str">
        <f t="shared" ca="1" si="69"/>
        <v/>
      </c>
      <c r="C884" s="88"/>
      <c r="D884" s="88" t="str">
        <f>IF(C884="","",VLOOKUP(C884,CAD_FUNC!$C$6:$E$106,2,FALSE))</f>
        <v/>
      </c>
      <c r="E884" s="88" t="str">
        <f>IF(C884="","",VLOOKUP(C884,CAD_FUNC!$C$6:$E$106,3,FALSE))</f>
        <v/>
      </c>
      <c r="F884" s="88"/>
      <c r="G884" s="88" t="str">
        <f>IF(F884="","",VLOOKUP(F884,PCMSO!$C$6:$F$607,4,FALSE))</f>
        <v/>
      </c>
      <c r="H884" s="87"/>
      <c r="I884" s="87"/>
      <c r="J884" s="87"/>
      <c r="K884" s="57" t="str">
        <f t="shared" si="65"/>
        <v/>
      </c>
      <c r="L884" s="58" t="str">
        <f t="shared" ca="1" si="66"/>
        <v/>
      </c>
      <c r="M884" s="47" t="str">
        <f>IF(H884="","",VLOOKUP(MONTH(H884),'C-A'!$K$6:$L$17,2,FALSE))</f>
        <v/>
      </c>
      <c r="S884" s="47">
        <f t="shared" si="67"/>
        <v>8.7900000000001486E-4</v>
      </c>
      <c r="T884" s="52" t="str">
        <f t="shared" ca="1" si="68"/>
        <v/>
      </c>
    </row>
    <row r="885" spans="2:20" ht="30" customHeight="1" x14ac:dyDescent="0.25">
      <c r="B885" s="52" t="str">
        <f t="shared" ca="1" si="69"/>
        <v/>
      </c>
      <c r="C885" s="88"/>
      <c r="D885" s="88" t="str">
        <f>IF(C885="","",VLOOKUP(C885,CAD_FUNC!$C$6:$E$106,2,FALSE))</f>
        <v/>
      </c>
      <c r="E885" s="88" t="str">
        <f>IF(C885="","",VLOOKUP(C885,CAD_FUNC!$C$6:$E$106,3,FALSE))</f>
        <v/>
      </c>
      <c r="F885" s="88"/>
      <c r="G885" s="88" t="str">
        <f>IF(F885="","",VLOOKUP(F885,PCMSO!$C$6:$F$607,4,FALSE))</f>
        <v/>
      </c>
      <c r="H885" s="87"/>
      <c r="I885" s="87"/>
      <c r="J885" s="87"/>
      <c r="K885" s="57" t="str">
        <f t="shared" si="65"/>
        <v/>
      </c>
      <c r="L885" s="58" t="str">
        <f t="shared" ca="1" si="66"/>
        <v/>
      </c>
      <c r="M885" s="47" t="str">
        <f>IF(H885="","",VLOOKUP(MONTH(H885),'C-A'!$K$6:$L$17,2,FALSE))</f>
        <v/>
      </c>
      <c r="S885" s="47">
        <f t="shared" si="67"/>
        <v>8.8000000000001488E-4</v>
      </c>
      <c r="T885" s="52" t="str">
        <f t="shared" ca="1" si="68"/>
        <v/>
      </c>
    </row>
    <row r="886" spans="2:20" ht="30" customHeight="1" x14ac:dyDescent="0.25">
      <c r="B886" s="52" t="str">
        <f t="shared" ca="1" si="69"/>
        <v/>
      </c>
      <c r="C886" s="88"/>
      <c r="D886" s="88" t="str">
        <f>IF(C886="","",VLOOKUP(C886,CAD_FUNC!$C$6:$E$106,2,FALSE))</f>
        <v/>
      </c>
      <c r="E886" s="88" t="str">
        <f>IF(C886="","",VLOOKUP(C886,CAD_FUNC!$C$6:$E$106,3,FALSE))</f>
        <v/>
      </c>
      <c r="F886" s="88"/>
      <c r="G886" s="88" t="str">
        <f>IF(F886="","",VLOOKUP(F886,PCMSO!$C$6:$F$607,4,FALSE))</f>
        <v/>
      </c>
      <c r="H886" s="87"/>
      <c r="I886" s="87"/>
      <c r="J886" s="87"/>
      <c r="K886" s="57" t="str">
        <f t="shared" si="65"/>
        <v/>
      </c>
      <c r="L886" s="58" t="str">
        <f t="shared" ca="1" si="66"/>
        <v/>
      </c>
      <c r="M886" s="47" t="str">
        <f>IF(H886="","",VLOOKUP(MONTH(H886),'C-A'!$K$6:$L$17,2,FALSE))</f>
        <v/>
      </c>
      <c r="S886" s="47">
        <f t="shared" si="67"/>
        <v>8.8100000000001491E-4</v>
      </c>
      <c r="T886" s="52" t="str">
        <f t="shared" ca="1" si="68"/>
        <v/>
      </c>
    </row>
    <row r="887" spans="2:20" ht="30" customHeight="1" x14ac:dyDescent="0.25">
      <c r="B887" s="52" t="str">
        <f t="shared" ca="1" si="69"/>
        <v/>
      </c>
      <c r="C887" s="88"/>
      <c r="D887" s="88" t="str">
        <f>IF(C887="","",VLOOKUP(C887,CAD_FUNC!$C$6:$E$106,2,FALSE))</f>
        <v/>
      </c>
      <c r="E887" s="88" t="str">
        <f>IF(C887="","",VLOOKUP(C887,CAD_FUNC!$C$6:$E$106,3,FALSE))</f>
        <v/>
      </c>
      <c r="F887" s="88"/>
      <c r="G887" s="88" t="str">
        <f>IF(F887="","",VLOOKUP(F887,PCMSO!$C$6:$F$607,4,FALSE))</f>
        <v/>
      </c>
      <c r="H887" s="87"/>
      <c r="I887" s="87"/>
      <c r="J887" s="87"/>
      <c r="K887" s="57" t="str">
        <f t="shared" si="65"/>
        <v/>
      </c>
      <c r="L887" s="58" t="str">
        <f t="shared" ca="1" si="66"/>
        <v/>
      </c>
      <c r="M887" s="47" t="str">
        <f>IF(H887="","",VLOOKUP(MONTH(H887),'C-A'!$K$6:$L$17,2,FALSE))</f>
        <v/>
      </c>
      <c r="S887" s="47">
        <f t="shared" si="67"/>
        <v>8.8200000000001493E-4</v>
      </c>
      <c r="T887" s="52" t="str">
        <f t="shared" ca="1" si="68"/>
        <v/>
      </c>
    </row>
    <row r="888" spans="2:20" ht="30" customHeight="1" x14ac:dyDescent="0.25">
      <c r="B888" s="52" t="str">
        <f t="shared" ca="1" si="69"/>
        <v/>
      </c>
      <c r="C888" s="88"/>
      <c r="D888" s="88" t="str">
        <f>IF(C888="","",VLOOKUP(C888,CAD_FUNC!$C$6:$E$106,2,FALSE))</f>
        <v/>
      </c>
      <c r="E888" s="88" t="str">
        <f>IF(C888="","",VLOOKUP(C888,CAD_FUNC!$C$6:$E$106,3,FALSE))</f>
        <v/>
      </c>
      <c r="F888" s="88"/>
      <c r="G888" s="88" t="str">
        <f>IF(F888="","",VLOOKUP(F888,PCMSO!$C$6:$F$607,4,FALSE))</f>
        <v/>
      </c>
      <c r="H888" s="87"/>
      <c r="I888" s="87"/>
      <c r="J888" s="87"/>
      <c r="K888" s="57" t="str">
        <f t="shared" si="65"/>
        <v/>
      </c>
      <c r="L888" s="58" t="str">
        <f t="shared" ca="1" si="66"/>
        <v/>
      </c>
      <c r="M888" s="47" t="str">
        <f>IF(H888="","",VLOOKUP(MONTH(H888),'C-A'!$K$6:$L$17,2,FALSE))</f>
        <v/>
      </c>
      <c r="S888" s="47">
        <f t="shared" si="67"/>
        <v>8.8300000000001496E-4</v>
      </c>
      <c r="T888" s="52" t="str">
        <f t="shared" ca="1" si="68"/>
        <v/>
      </c>
    </row>
    <row r="889" spans="2:20" ht="30" customHeight="1" x14ac:dyDescent="0.25">
      <c r="B889" s="52" t="str">
        <f t="shared" ca="1" si="69"/>
        <v/>
      </c>
      <c r="C889" s="88"/>
      <c r="D889" s="88" t="str">
        <f>IF(C889="","",VLOOKUP(C889,CAD_FUNC!$C$6:$E$106,2,FALSE))</f>
        <v/>
      </c>
      <c r="E889" s="88" t="str">
        <f>IF(C889="","",VLOOKUP(C889,CAD_FUNC!$C$6:$E$106,3,FALSE))</f>
        <v/>
      </c>
      <c r="F889" s="88"/>
      <c r="G889" s="88" t="str">
        <f>IF(F889="","",VLOOKUP(F889,PCMSO!$C$6:$F$607,4,FALSE))</f>
        <v/>
      </c>
      <c r="H889" s="87"/>
      <c r="I889" s="87"/>
      <c r="J889" s="87"/>
      <c r="K889" s="57" t="str">
        <f t="shared" si="65"/>
        <v/>
      </c>
      <c r="L889" s="58" t="str">
        <f t="shared" ca="1" si="66"/>
        <v/>
      </c>
      <c r="M889" s="47" t="str">
        <f>IF(H889="","",VLOOKUP(MONTH(H889),'C-A'!$K$6:$L$17,2,FALSE))</f>
        <v/>
      </c>
      <c r="S889" s="47">
        <f t="shared" si="67"/>
        <v>8.8400000000001498E-4</v>
      </c>
      <c r="T889" s="52" t="str">
        <f t="shared" ca="1" si="68"/>
        <v/>
      </c>
    </row>
    <row r="890" spans="2:20" ht="30" customHeight="1" x14ac:dyDescent="0.25">
      <c r="B890" s="52" t="str">
        <f t="shared" ca="1" si="69"/>
        <v/>
      </c>
      <c r="C890" s="88"/>
      <c r="D890" s="88" t="str">
        <f>IF(C890="","",VLOOKUP(C890,CAD_FUNC!$C$6:$E$106,2,FALSE))</f>
        <v/>
      </c>
      <c r="E890" s="88" t="str">
        <f>IF(C890="","",VLOOKUP(C890,CAD_FUNC!$C$6:$E$106,3,FALSE))</f>
        <v/>
      </c>
      <c r="F890" s="88"/>
      <c r="G890" s="88" t="str">
        <f>IF(F890="","",VLOOKUP(F890,PCMSO!$C$6:$F$607,4,FALSE))</f>
        <v/>
      </c>
      <c r="H890" s="87"/>
      <c r="I890" s="87"/>
      <c r="J890" s="87"/>
      <c r="K890" s="57" t="str">
        <f t="shared" si="65"/>
        <v/>
      </c>
      <c r="L890" s="58" t="str">
        <f t="shared" ca="1" si="66"/>
        <v/>
      </c>
      <c r="M890" s="47" t="str">
        <f>IF(H890="","",VLOOKUP(MONTH(H890),'C-A'!$K$6:$L$17,2,FALSE))</f>
        <v/>
      </c>
      <c r="S890" s="47">
        <f t="shared" si="67"/>
        <v>8.8500000000001501E-4</v>
      </c>
      <c r="T890" s="52" t="str">
        <f t="shared" ca="1" si="68"/>
        <v/>
      </c>
    </row>
    <row r="891" spans="2:20" ht="30" customHeight="1" x14ac:dyDescent="0.25">
      <c r="B891" s="52" t="str">
        <f t="shared" ca="1" si="69"/>
        <v/>
      </c>
      <c r="C891" s="88"/>
      <c r="D891" s="88" t="str">
        <f>IF(C891="","",VLOOKUP(C891,CAD_FUNC!$C$6:$E$106,2,FALSE))</f>
        <v/>
      </c>
      <c r="E891" s="88" t="str">
        <f>IF(C891="","",VLOOKUP(C891,CAD_FUNC!$C$6:$E$106,3,FALSE))</f>
        <v/>
      </c>
      <c r="F891" s="88"/>
      <c r="G891" s="88" t="str">
        <f>IF(F891="","",VLOOKUP(F891,PCMSO!$C$6:$F$607,4,FALSE))</f>
        <v/>
      </c>
      <c r="H891" s="87"/>
      <c r="I891" s="87"/>
      <c r="J891" s="87"/>
      <c r="K891" s="57" t="str">
        <f t="shared" si="65"/>
        <v/>
      </c>
      <c r="L891" s="58" t="str">
        <f t="shared" ca="1" si="66"/>
        <v/>
      </c>
      <c r="M891" s="47" t="str">
        <f>IF(H891="","",VLOOKUP(MONTH(H891),'C-A'!$K$6:$L$17,2,FALSE))</f>
        <v/>
      </c>
      <c r="S891" s="47">
        <f t="shared" si="67"/>
        <v>8.8600000000001503E-4</v>
      </c>
      <c r="T891" s="52" t="str">
        <f t="shared" ca="1" si="68"/>
        <v/>
      </c>
    </row>
    <row r="892" spans="2:20" ht="30" customHeight="1" x14ac:dyDescent="0.25">
      <c r="B892" s="52" t="str">
        <f t="shared" ca="1" si="69"/>
        <v/>
      </c>
      <c r="C892" s="88"/>
      <c r="D892" s="88" t="str">
        <f>IF(C892="","",VLOOKUP(C892,CAD_FUNC!$C$6:$E$106,2,FALSE))</f>
        <v/>
      </c>
      <c r="E892" s="88" t="str">
        <f>IF(C892="","",VLOOKUP(C892,CAD_FUNC!$C$6:$E$106,3,FALSE))</f>
        <v/>
      </c>
      <c r="F892" s="88"/>
      <c r="G892" s="88" t="str">
        <f>IF(F892="","",VLOOKUP(F892,PCMSO!$C$6:$F$607,4,FALSE))</f>
        <v/>
      </c>
      <c r="H892" s="87"/>
      <c r="I892" s="87"/>
      <c r="J892" s="87"/>
      <c r="K892" s="57" t="str">
        <f t="shared" si="65"/>
        <v/>
      </c>
      <c r="L892" s="58" t="str">
        <f t="shared" ca="1" si="66"/>
        <v/>
      </c>
      <c r="M892" s="47" t="str">
        <f>IF(H892="","",VLOOKUP(MONTH(H892),'C-A'!$K$6:$L$17,2,FALSE))</f>
        <v/>
      </c>
      <c r="S892" s="47">
        <f t="shared" si="67"/>
        <v>8.8700000000001506E-4</v>
      </c>
      <c r="T892" s="52" t="str">
        <f t="shared" ca="1" si="68"/>
        <v/>
      </c>
    </row>
    <row r="893" spans="2:20" ht="30" customHeight="1" x14ac:dyDescent="0.25">
      <c r="B893" s="52" t="str">
        <f t="shared" ca="1" si="69"/>
        <v/>
      </c>
      <c r="C893" s="88"/>
      <c r="D893" s="88" t="str">
        <f>IF(C893="","",VLOOKUP(C893,CAD_FUNC!$C$6:$E$106,2,FALSE))</f>
        <v/>
      </c>
      <c r="E893" s="88" t="str">
        <f>IF(C893="","",VLOOKUP(C893,CAD_FUNC!$C$6:$E$106,3,FALSE))</f>
        <v/>
      </c>
      <c r="F893" s="88"/>
      <c r="G893" s="88" t="str">
        <f>IF(F893="","",VLOOKUP(F893,PCMSO!$C$6:$F$607,4,FALSE))</f>
        <v/>
      </c>
      <c r="H893" s="87"/>
      <c r="I893" s="87"/>
      <c r="J893" s="87"/>
      <c r="K893" s="57" t="str">
        <f t="shared" si="65"/>
        <v/>
      </c>
      <c r="L893" s="58" t="str">
        <f t="shared" ca="1" si="66"/>
        <v/>
      </c>
      <c r="M893" s="47" t="str">
        <f>IF(H893="","",VLOOKUP(MONTH(H893),'C-A'!$K$6:$L$17,2,FALSE))</f>
        <v/>
      </c>
      <c r="S893" s="47">
        <f t="shared" si="67"/>
        <v>8.8800000000001508E-4</v>
      </c>
      <c r="T893" s="52" t="str">
        <f t="shared" ca="1" si="68"/>
        <v/>
      </c>
    </row>
    <row r="894" spans="2:20" ht="30" customHeight="1" x14ac:dyDescent="0.25">
      <c r="B894" s="52" t="str">
        <f t="shared" ca="1" si="69"/>
        <v/>
      </c>
      <c r="C894" s="88"/>
      <c r="D894" s="88" t="str">
        <f>IF(C894="","",VLOOKUP(C894,CAD_FUNC!$C$6:$E$106,2,FALSE))</f>
        <v/>
      </c>
      <c r="E894" s="88" t="str">
        <f>IF(C894="","",VLOOKUP(C894,CAD_FUNC!$C$6:$E$106,3,FALSE))</f>
        <v/>
      </c>
      <c r="F894" s="88"/>
      <c r="G894" s="88" t="str">
        <f>IF(F894="","",VLOOKUP(F894,PCMSO!$C$6:$F$607,4,FALSE))</f>
        <v/>
      </c>
      <c r="H894" s="87"/>
      <c r="I894" s="87"/>
      <c r="J894" s="87"/>
      <c r="K894" s="57" t="str">
        <f t="shared" si="65"/>
        <v/>
      </c>
      <c r="L894" s="58" t="str">
        <f t="shared" ca="1" si="66"/>
        <v/>
      </c>
      <c r="M894" s="47" t="str">
        <f>IF(H894="","",VLOOKUP(MONTH(H894),'C-A'!$K$6:$L$17,2,FALSE))</f>
        <v/>
      </c>
      <c r="S894" s="47">
        <f t="shared" si="67"/>
        <v>8.890000000000151E-4</v>
      </c>
      <c r="T894" s="52" t="str">
        <f t="shared" ca="1" si="68"/>
        <v/>
      </c>
    </row>
    <row r="895" spans="2:20" ht="30" customHeight="1" x14ac:dyDescent="0.25">
      <c r="B895" s="52" t="str">
        <f t="shared" ca="1" si="69"/>
        <v/>
      </c>
      <c r="C895" s="88"/>
      <c r="D895" s="88" t="str">
        <f>IF(C895="","",VLOOKUP(C895,CAD_FUNC!$C$6:$E$106,2,FALSE))</f>
        <v/>
      </c>
      <c r="E895" s="88" t="str">
        <f>IF(C895="","",VLOOKUP(C895,CAD_FUNC!$C$6:$E$106,3,FALSE))</f>
        <v/>
      </c>
      <c r="F895" s="88"/>
      <c r="G895" s="88" t="str">
        <f>IF(F895="","",VLOOKUP(F895,PCMSO!$C$6:$F$607,4,FALSE))</f>
        <v/>
      </c>
      <c r="H895" s="87"/>
      <c r="I895" s="87"/>
      <c r="J895" s="87"/>
      <c r="K895" s="57" t="str">
        <f t="shared" si="65"/>
        <v/>
      </c>
      <c r="L895" s="58" t="str">
        <f t="shared" ca="1" si="66"/>
        <v/>
      </c>
      <c r="M895" s="47" t="str">
        <f>IF(H895="","",VLOOKUP(MONTH(H895),'C-A'!$K$6:$L$17,2,FALSE))</f>
        <v/>
      </c>
      <c r="S895" s="47">
        <f t="shared" si="67"/>
        <v>8.9000000000001513E-4</v>
      </c>
      <c r="T895" s="52" t="str">
        <f t="shared" ca="1" si="68"/>
        <v/>
      </c>
    </row>
    <row r="896" spans="2:20" ht="30" customHeight="1" x14ac:dyDescent="0.25">
      <c r="B896" s="52" t="str">
        <f t="shared" ca="1" si="69"/>
        <v/>
      </c>
      <c r="C896" s="88"/>
      <c r="D896" s="88" t="str">
        <f>IF(C896="","",VLOOKUP(C896,CAD_FUNC!$C$6:$E$106,2,FALSE))</f>
        <v/>
      </c>
      <c r="E896" s="88" t="str">
        <f>IF(C896="","",VLOOKUP(C896,CAD_FUNC!$C$6:$E$106,3,FALSE))</f>
        <v/>
      </c>
      <c r="F896" s="88"/>
      <c r="G896" s="88" t="str">
        <f>IF(F896="","",VLOOKUP(F896,PCMSO!$C$6:$F$607,4,FALSE))</f>
        <v/>
      </c>
      <c r="H896" s="87"/>
      <c r="I896" s="87"/>
      <c r="J896" s="87"/>
      <c r="K896" s="57" t="str">
        <f t="shared" si="65"/>
        <v/>
      </c>
      <c r="L896" s="58" t="str">
        <f t="shared" ca="1" si="66"/>
        <v/>
      </c>
      <c r="M896" s="47" t="str">
        <f>IF(H896="","",VLOOKUP(MONTH(H896),'C-A'!$K$6:$L$17,2,FALSE))</f>
        <v/>
      </c>
      <c r="S896" s="47">
        <f t="shared" si="67"/>
        <v>8.9100000000001515E-4</v>
      </c>
      <c r="T896" s="52" t="str">
        <f t="shared" ca="1" si="68"/>
        <v/>
      </c>
    </row>
    <row r="897" spans="2:20" ht="30" customHeight="1" x14ac:dyDescent="0.25">
      <c r="B897" s="52" t="str">
        <f t="shared" ca="1" si="69"/>
        <v/>
      </c>
      <c r="C897" s="88"/>
      <c r="D897" s="88" t="str">
        <f>IF(C897="","",VLOOKUP(C897,CAD_FUNC!$C$6:$E$106,2,FALSE))</f>
        <v/>
      </c>
      <c r="E897" s="88" t="str">
        <f>IF(C897="","",VLOOKUP(C897,CAD_FUNC!$C$6:$E$106,3,FALSE))</f>
        <v/>
      </c>
      <c r="F897" s="88"/>
      <c r="G897" s="88" t="str">
        <f>IF(F897="","",VLOOKUP(F897,PCMSO!$C$6:$F$607,4,FALSE))</f>
        <v/>
      </c>
      <c r="H897" s="87"/>
      <c r="I897" s="87"/>
      <c r="J897" s="87"/>
      <c r="K897" s="57" t="str">
        <f t="shared" si="65"/>
        <v/>
      </c>
      <c r="L897" s="58" t="str">
        <f t="shared" ca="1" si="66"/>
        <v/>
      </c>
      <c r="M897" s="47" t="str">
        <f>IF(H897="","",VLOOKUP(MONTH(H897),'C-A'!$K$6:$L$17,2,FALSE))</f>
        <v/>
      </c>
      <c r="S897" s="47">
        <f t="shared" si="67"/>
        <v>8.9200000000001518E-4</v>
      </c>
      <c r="T897" s="52" t="str">
        <f t="shared" ca="1" si="68"/>
        <v/>
      </c>
    </row>
    <row r="898" spans="2:20" ht="30" customHeight="1" x14ac:dyDescent="0.25">
      <c r="B898" s="52" t="str">
        <f t="shared" ca="1" si="69"/>
        <v/>
      </c>
      <c r="C898" s="88"/>
      <c r="D898" s="88" t="str">
        <f>IF(C898="","",VLOOKUP(C898,CAD_FUNC!$C$6:$E$106,2,FALSE))</f>
        <v/>
      </c>
      <c r="E898" s="88" t="str">
        <f>IF(C898="","",VLOOKUP(C898,CAD_FUNC!$C$6:$E$106,3,FALSE))</f>
        <v/>
      </c>
      <c r="F898" s="88"/>
      <c r="G898" s="88" t="str">
        <f>IF(F898="","",VLOOKUP(F898,PCMSO!$C$6:$F$607,4,FALSE))</f>
        <v/>
      </c>
      <c r="H898" s="87"/>
      <c r="I898" s="87"/>
      <c r="J898" s="87"/>
      <c r="K898" s="57" t="str">
        <f t="shared" si="65"/>
        <v/>
      </c>
      <c r="L898" s="58" t="str">
        <f t="shared" ca="1" si="66"/>
        <v/>
      </c>
      <c r="M898" s="47" t="str">
        <f>IF(H898="","",VLOOKUP(MONTH(H898),'C-A'!$K$6:$L$17,2,FALSE))</f>
        <v/>
      </c>
      <c r="S898" s="47">
        <f t="shared" si="67"/>
        <v>8.930000000000152E-4</v>
      </c>
      <c r="T898" s="52" t="str">
        <f t="shared" ca="1" si="68"/>
        <v/>
      </c>
    </row>
    <row r="899" spans="2:20" ht="30" customHeight="1" x14ac:dyDescent="0.25">
      <c r="B899" s="52" t="str">
        <f t="shared" ca="1" si="69"/>
        <v/>
      </c>
      <c r="C899" s="88"/>
      <c r="D899" s="88" t="str">
        <f>IF(C899="","",VLOOKUP(C899,CAD_FUNC!$C$6:$E$106,2,FALSE))</f>
        <v/>
      </c>
      <c r="E899" s="88" t="str">
        <f>IF(C899="","",VLOOKUP(C899,CAD_FUNC!$C$6:$E$106,3,FALSE))</f>
        <v/>
      </c>
      <c r="F899" s="88"/>
      <c r="G899" s="88" t="str">
        <f>IF(F899="","",VLOOKUP(F899,PCMSO!$C$6:$F$607,4,FALSE))</f>
        <v/>
      </c>
      <c r="H899" s="87"/>
      <c r="I899" s="87"/>
      <c r="J899" s="87"/>
      <c r="K899" s="57" t="str">
        <f t="shared" si="65"/>
        <v/>
      </c>
      <c r="L899" s="58" t="str">
        <f t="shared" ca="1" si="66"/>
        <v/>
      </c>
      <c r="M899" s="47" t="str">
        <f>IF(H899="","",VLOOKUP(MONTH(H899),'C-A'!$K$6:$L$17,2,FALSE))</f>
        <v/>
      </c>
      <c r="S899" s="47">
        <f t="shared" si="67"/>
        <v>8.9400000000001523E-4</v>
      </c>
      <c r="T899" s="52" t="str">
        <f t="shared" ca="1" si="68"/>
        <v/>
      </c>
    </row>
    <row r="900" spans="2:20" ht="30" customHeight="1" x14ac:dyDescent="0.25">
      <c r="B900" s="52" t="str">
        <f t="shared" ca="1" si="69"/>
        <v/>
      </c>
      <c r="C900" s="88"/>
      <c r="D900" s="88" t="str">
        <f>IF(C900="","",VLOOKUP(C900,CAD_FUNC!$C$6:$E$106,2,FALSE))</f>
        <v/>
      </c>
      <c r="E900" s="88" t="str">
        <f>IF(C900="","",VLOOKUP(C900,CAD_FUNC!$C$6:$E$106,3,FALSE))</f>
        <v/>
      </c>
      <c r="F900" s="88"/>
      <c r="G900" s="88" t="str">
        <f>IF(F900="","",VLOOKUP(F900,PCMSO!$C$6:$F$607,4,FALSE))</f>
        <v/>
      </c>
      <c r="H900" s="87"/>
      <c r="I900" s="87"/>
      <c r="J900" s="87"/>
      <c r="K900" s="57" t="str">
        <f t="shared" si="65"/>
        <v/>
      </c>
      <c r="L900" s="58" t="str">
        <f t="shared" ca="1" si="66"/>
        <v/>
      </c>
      <c r="M900" s="47" t="str">
        <f>IF(H900="","",VLOOKUP(MONTH(H900),'C-A'!$K$6:$L$17,2,FALSE))</f>
        <v/>
      </c>
      <c r="S900" s="47">
        <f t="shared" si="67"/>
        <v>8.9500000000001525E-4</v>
      </c>
      <c r="T900" s="52" t="str">
        <f t="shared" ca="1" si="68"/>
        <v/>
      </c>
    </row>
    <row r="901" spans="2:20" ht="30" customHeight="1" x14ac:dyDescent="0.25">
      <c r="B901" s="52" t="str">
        <f t="shared" ca="1" si="69"/>
        <v/>
      </c>
      <c r="C901" s="88"/>
      <c r="D901" s="88" t="str">
        <f>IF(C901="","",VLOOKUP(C901,CAD_FUNC!$C$6:$E$106,2,FALSE))</f>
        <v/>
      </c>
      <c r="E901" s="88" t="str">
        <f>IF(C901="","",VLOOKUP(C901,CAD_FUNC!$C$6:$E$106,3,FALSE))</f>
        <v/>
      </c>
      <c r="F901" s="88"/>
      <c r="G901" s="88" t="str">
        <f>IF(F901="","",VLOOKUP(F901,PCMSO!$C$6:$F$607,4,FALSE))</f>
        <v/>
      </c>
      <c r="H901" s="87"/>
      <c r="I901" s="87"/>
      <c r="J901" s="87"/>
      <c r="K901" s="57" t="str">
        <f t="shared" si="65"/>
        <v/>
      </c>
      <c r="L901" s="58" t="str">
        <f t="shared" ca="1" si="66"/>
        <v/>
      </c>
      <c r="M901" s="47" t="str">
        <f>IF(H901="","",VLOOKUP(MONTH(H901),'C-A'!$K$6:$L$17,2,FALSE))</f>
        <v/>
      </c>
      <c r="S901" s="47">
        <f t="shared" si="67"/>
        <v>8.9600000000001527E-4</v>
      </c>
      <c r="T901" s="52" t="str">
        <f t="shared" ca="1" si="68"/>
        <v/>
      </c>
    </row>
    <row r="902" spans="2:20" ht="30" customHeight="1" x14ac:dyDescent="0.25">
      <c r="B902" s="52" t="str">
        <f t="shared" ca="1" si="69"/>
        <v/>
      </c>
      <c r="C902" s="88"/>
      <c r="D902" s="88" t="str">
        <f>IF(C902="","",VLOOKUP(C902,CAD_FUNC!$C$6:$E$106,2,FALSE))</f>
        <v/>
      </c>
      <c r="E902" s="88" t="str">
        <f>IF(C902="","",VLOOKUP(C902,CAD_FUNC!$C$6:$E$106,3,FALSE))</f>
        <v/>
      </c>
      <c r="F902" s="88"/>
      <c r="G902" s="88" t="str">
        <f>IF(F902="","",VLOOKUP(F902,PCMSO!$C$6:$F$607,4,FALSE))</f>
        <v/>
      </c>
      <c r="H902" s="87"/>
      <c r="I902" s="87"/>
      <c r="J902" s="87"/>
      <c r="K902" s="57" t="str">
        <f t="shared" si="65"/>
        <v/>
      </c>
      <c r="L902" s="58" t="str">
        <f t="shared" ca="1" si="66"/>
        <v/>
      </c>
      <c r="M902" s="47" t="str">
        <f>IF(H902="","",VLOOKUP(MONTH(H902),'C-A'!$K$6:$L$17,2,FALSE))</f>
        <v/>
      </c>
      <c r="S902" s="47">
        <f t="shared" si="67"/>
        <v>8.970000000000153E-4</v>
      </c>
      <c r="T902" s="52" t="str">
        <f t="shared" ca="1" si="68"/>
        <v/>
      </c>
    </row>
    <row r="903" spans="2:20" ht="30" customHeight="1" x14ac:dyDescent="0.25">
      <c r="B903" s="52" t="str">
        <f t="shared" ca="1" si="69"/>
        <v/>
      </c>
      <c r="C903" s="88"/>
      <c r="D903" s="88" t="str">
        <f>IF(C903="","",VLOOKUP(C903,CAD_FUNC!$C$6:$E$106,2,FALSE))</f>
        <v/>
      </c>
      <c r="E903" s="88" t="str">
        <f>IF(C903="","",VLOOKUP(C903,CAD_FUNC!$C$6:$E$106,3,FALSE))</f>
        <v/>
      </c>
      <c r="F903" s="88"/>
      <c r="G903" s="88" t="str">
        <f>IF(F903="","",VLOOKUP(F903,PCMSO!$C$6:$F$607,4,FALSE))</f>
        <v/>
      </c>
      <c r="H903" s="87"/>
      <c r="I903" s="87"/>
      <c r="J903" s="87"/>
      <c r="K903" s="57" t="str">
        <f t="shared" ref="K903:K966" si="70">IF(G903="","",VLOOKUP(G903,$O$6:$P$12,2,FALSE)+H903)</f>
        <v/>
      </c>
      <c r="L903" s="58" t="str">
        <f t="shared" ref="L903:L966" ca="1" si="71">IF(K903="","",IF(K903-TODAY()&lt;0,"Vencido",IF(K903-TODAY()=0,"Realizar hoje","Realizar em "&amp;K903-TODAY()&amp;" dias")))</f>
        <v/>
      </c>
      <c r="M903" s="47" t="str">
        <f>IF(H903="","",VLOOKUP(MONTH(H903),'C-A'!$K$6:$L$17,2,FALSE))</f>
        <v/>
      </c>
      <c r="S903" s="47">
        <f t="shared" si="67"/>
        <v>8.9800000000001532E-4</v>
      </c>
      <c r="T903" s="52" t="str">
        <f t="shared" ca="1" si="68"/>
        <v/>
      </c>
    </row>
    <row r="904" spans="2:20" ht="30" customHeight="1" x14ac:dyDescent="0.25">
      <c r="B904" s="52" t="str">
        <f t="shared" ca="1" si="69"/>
        <v/>
      </c>
      <c r="C904" s="88"/>
      <c r="D904" s="88" t="str">
        <f>IF(C904="","",VLOOKUP(C904,CAD_FUNC!$C$6:$E$106,2,FALSE))</f>
        <v/>
      </c>
      <c r="E904" s="88" t="str">
        <f>IF(C904="","",VLOOKUP(C904,CAD_FUNC!$C$6:$E$106,3,FALSE))</f>
        <v/>
      </c>
      <c r="F904" s="88"/>
      <c r="G904" s="88" t="str">
        <f>IF(F904="","",VLOOKUP(F904,PCMSO!$C$6:$F$607,4,FALSE))</f>
        <v/>
      </c>
      <c r="H904" s="87"/>
      <c r="I904" s="87"/>
      <c r="J904" s="87"/>
      <c r="K904" s="57" t="str">
        <f t="shared" si="70"/>
        <v/>
      </c>
      <c r="L904" s="58" t="str">
        <f t="shared" ca="1" si="71"/>
        <v/>
      </c>
      <c r="M904" s="47" t="str">
        <f>IF(H904="","",VLOOKUP(MONTH(H904),'C-A'!$K$6:$L$17,2,FALSE))</f>
        <v/>
      </c>
      <c r="S904" s="47">
        <f t="shared" ref="S904:S967" si="72">S903+$S$6</f>
        <v>8.9900000000001535E-4</v>
      </c>
      <c r="T904" s="52" t="str">
        <f t="shared" ref="T904:T967" ca="1" si="73">IF(L904="Vencido","",K904)</f>
        <v/>
      </c>
    </row>
    <row r="905" spans="2:20" ht="30" customHeight="1" x14ac:dyDescent="0.25">
      <c r="B905" s="52" t="str">
        <f t="shared" ca="1" si="69"/>
        <v/>
      </c>
      <c r="C905" s="88"/>
      <c r="D905" s="88" t="str">
        <f>IF(C905="","",VLOOKUP(C905,CAD_FUNC!$C$6:$E$106,2,FALSE))</f>
        <v/>
      </c>
      <c r="E905" s="88" t="str">
        <f>IF(C905="","",VLOOKUP(C905,CAD_FUNC!$C$6:$E$106,3,FALSE))</f>
        <v/>
      </c>
      <c r="F905" s="88"/>
      <c r="G905" s="88" t="str">
        <f>IF(F905="","",VLOOKUP(F905,PCMSO!$C$6:$F$607,4,FALSE))</f>
        <v/>
      </c>
      <c r="H905" s="87"/>
      <c r="I905" s="87"/>
      <c r="J905" s="87"/>
      <c r="K905" s="57" t="str">
        <f t="shared" si="70"/>
        <v/>
      </c>
      <c r="L905" s="58" t="str">
        <f t="shared" ca="1" si="71"/>
        <v/>
      </c>
      <c r="M905" s="47" t="str">
        <f>IF(H905="","",VLOOKUP(MONTH(H905),'C-A'!$K$6:$L$17,2,FALSE))</f>
        <v/>
      </c>
      <c r="S905" s="47">
        <f t="shared" si="72"/>
        <v>9.0000000000001537E-4</v>
      </c>
      <c r="T905" s="52" t="str">
        <f t="shared" ca="1" si="73"/>
        <v/>
      </c>
    </row>
    <row r="906" spans="2:20" ht="30" customHeight="1" x14ac:dyDescent="0.25">
      <c r="B906" s="52" t="str">
        <f t="shared" ca="1" si="69"/>
        <v/>
      </c>
      <c r="C906" s="88"/>
      <c r="D906" s="88" t="str">
        <f>IF(C906="","",VLOOKUP(C906,CAD_FUNC!$C$6:$E$106,2,FALSE))</f>
        <v/>
      </c>
      <c r="E906" s="88" t="str">
        <f>IF(C906="","",VLOOKUP(C906,CAD_FUNC!$C$6:$E$106,3,FALSE))</f>
        <v/>
      </c>
      <c r="F906" s="88"/>
      <c r="G906" s="88" t="str">
        <f>IF(F906="","",VLOOKUP(F906,PCMSO!$C$6:$F$607,4,FALSE))</f>
        <v/>
      </c>
      <c r="H906" s="87"/>
      <c r="I906" s="87"/>
      <c r="J906" s="87"/>
      <c r="K906" s="57" t="str">
        <f t="shared" si="70"/>
        <v/>
      </c>
      <c r="L906" s="58" t="str">
        <f t="shared" ca="1" si="71"/>
        <v/>
      </c>
      <c r="M906" s="47" t="str">
        <f>IF(H906="","",VLOOKUP(MONTH(H906),'C-A'!$K$6:$L$17,2,FALSE))</f>
        <v/>
      </c>
      <c r="S906" s="47">
        <f t="shared" si="72"/>
        <v>9.010000000000154E-4</v>
      </c>
      <c r="T906" s="52" t="str">
        <f t="shared" ca="1" si="73"/>
        <v/>
      </c>
    </row>
    <row r="907" spans="2:20" ht="30" customHeight="1" x14ac:dyDescent="0.25">
      <c r="B907" s="52" t="str">
        <f t="shared" ca="1" si="69"/>
        <v/>
      </c>
      <c r="C907" s="88"/>
      <c r="D907" s="88" t="str">
        <f>IF(C907="","",VLOOKUP(C907,CAD_FUNC!$C$6:$E$106,2,FALSE))</f>
        <v/>
      </c>
      <c r="E907" s="88" t="str">
        <f>IF(C907="","",VLOOKUP(C907,CAD_FUNC!$C$6:$E$106,3,FALSE))</f>
        <v/>
      </c>
      <c r="F907" s="88"/>
      <c r="G907" s="88" t="str">
        <f>IF(F907="","",VLOOKUP(F907,PCMSO!$C$6:$F$607,4,FALSE))</f>
        <v/>
      </c>
      <c r="H907" s="87"/>
      <c r="I907" s="87"/>
      <c r="J907" s="87"/>
      <c r="K907" s="57" t="str">
        <f t="shared" si="70"/>
        <v/>
      </c>
      <c r="L907" s="58" t="str">
        <f t="shared" ca="1" si="71"/>
        <v/>
      </c>
      <c r="M907" s="47" t="str">
        <f>IF(H907="","",VLOOKUP(MONTH(H907),'C-A'!$K$6:$L$17,2,FALSE))</f>
        <v/>
      </c>
      <c r="S907" s="47">
        <f t="shared" si="72"/>
        <v>9.0200000000001542E-4</v>
      </c>
      <c r="T907" s="52" t="str">
        <f t="shared" ca="1" si="73"/>
        <v/>
      </c>
    </row>
    <row r="908" spans="2:20" ht="30" customHeight="1" x14ac:dyDescent="0.25">
      <c r="B908" s="52" t="str">
        <f t="shared" ca="1" si="69"/>
        <v/>
      </c>
      <c r="C908" s="88"/>
      <c r="D908" s="88" t="str">
        <f>IF(C908="","",VLOOKUP(C908,CAD_FUNC!$C$6:$E$106,2,FALSE))</f>
        <v/>
      </c>
      <c r="E908" s="88" t="str">
        <f>IF(C908="","",VLOOKUP(C908,CAD_FUNC!$C$6:$E$106,3,FALSE))</f>
        <v/>
      </c>
      <c r="F908" s="88"/>
      <c r="G908" s="88" t="str">
        <f>IF(F908="","",VLOOKUP(F908,PCMSO!$C$6:$F$607,4,FALSE))</f>
        <v/>
      </c>
      <c r="H908" s="87"/>
      <c r="I908" s="87"/>
      <c r="J908" s="87"/>
      <c r="K908" s="57" t="str">
        <f t="shared" si="70"/>
        <v/>
      </c>
      <c r="L908" s="58" t="str">
        <f t="shared" ca="1" si="71"/>
        <v/>
      </c>
      <c r="M908" s="47" t="str">
        <f>IF(H908="","",VLOOKUP(MONTH(H908),'C-A'!$K$6:$L$17,2,FALSE))</f>
        <v/>
      </c>
      <c r="S908" s="47">
        <f t="shared" si="72"/>
        <v>9.0300000000001544E-4</v>
      </c>
      <c r="T908" s="52" t="str">
        <f t="shared" ca="1" si="73"/>
        <v/>
      </c>
    </row>
    <row r="909" spans="2:20" ht="30" customHeight="1" x14ac:dyDescent="0.25">
      <c r="B909" s="52" t="str">
        <f t="shared" ca="1" si="69"/>
        <v/>
      </c>
      <c r="C909" s="88"/>
      <c r="D909" s="88" t="str">
        <f>IF(C909="","",VLOOKUP(C909,CAD_FUNC!$C$6:$E$106,2,FALSE))</f>
        <v/>
      </c>
      <c r="E909" s="88" t="str">
        <f>IF(C909="","",VLOOKUP(C909,CAD_FUNC!$C$6:$E$106,3,FALSE))</f>
        <v/>
      </c>
      <c r="F909" s="88"/>
      <c r="G909" s="88" t="str">
        <f>IF(F909="","",VLOOKUP(F909,PCMSO!$C$6:$F$607,4,FALSE))</f>
        <v/>
      </c>
      <c r="H909" s="87"/>
      <c r="I909" s="87"/>
      <c r="J909" s="87"/>
      <c r="K909" s="57" t="str">
        <f t="shared" si="70"/>
        <v/>
      </c>
      <c r="L909" s="58" t="str">
        <f t="shared" ca="1" si="71"/>
        <v/>
      </c>
      <c r="M909" s="47" t="str">
        <f>IF(H909="","",VLOOKUP(MONTH(H909),'C-A'!$K$6:$L$17,2,FALSE))</f>
        <v/>
      </c>
      <c r="S909" s="47">
        <f t="shared" si="72"/>
        <v>9.0400000000001547E-4</v>
      </c>
      <c r="T909" s="52" t="str">
        <f t="shared" ca="1" si="73"/>
        <v/>
      </c>
    </row>
    <row r="910" spans="2:20" ht="30" customHeight="1" x14ac:dyDescent="0.25">
      <c r="B910" s="52" t="str">
        <f t="shared" ca="1" si="69"/>
        <v/>
      </c>
      <c r="C910" s="88"/>
      <c r="D910" s="88" t="str">
        <f>IF(C910="","",VLOOKUP(C910,CAD_FUNC!$C$6:$E$106,2,FALSE))</f>
        <v/>
      </c>
      <c r="E910" s="88" t="str">
        <f>IF(C910="","",VLOOKUP(C910,CAD_FUNC!$C$6:$E$106,3,FALSE))</f>
        <v/>
      </c>
      <c r="F910" s="88"/>
      <c r="G910" s="88" t="str">
        <f>IF(F910="","",VLOOKUP(F910,PCMSO!$C$6:$F$607,4,FALSE))</f>
        <v/>
      </c>
      <c r="H910" s="87"/>
      <c r="I910" s="87"/>
      <c r="J910" s="87"/>
      <c r="K910" s="57" t="str">
        <f t="shared" si="70"/>
        <v/>
      </c>
      <c r="L910" s="58" t="str">
        <f t="shared" ca="1" si="71"/>
        <v/>
      </c>
      <c r="M910" s="47" t="str">
        <f>IF(H910="","",VLOOKUP(MONTH(H910),'C-A'!$K$6:$L$17,2,FALSE))</f>
        <v/>
      </c>
      <c r="S910" s="47">
        <f t="shared" si="72"/>
        <v>9.0500000000001549E-4</v>
      </c>
      <c r="T910" s="52" t="str">
        <f t="shared" ca="1" si="73"/>
        <v/>
      </c>
    </row>
    <row r="911" spans="2:20" ht="30" customHeight="1" x14ac:dyDescent="0.25">
      <c r="B911" s="52" t="str">
        <f t="shared" ca="1" si="69"/>
        <v/>
      </c>
      <c r="C911" s="88"/>
      <c r="D911" s="88" t="str">
        <f>IF(C911="","",VLOOKUP(C911,CAD_FUNC!$C$6:$E$106,2,FALSE))</f>
        <v/>
      </c>
      <c r="E911" s="88" t="str">
        <f>IF(C911="","",VLOOKUP(C911,CAD_FUNC!$C$6:$E$106,3,FALSE))</f>
        <v/>
      </c>
      <c r="F911" s="88"/>
      <c r="G911" s="88" t="str">
        <f>IF(F911="","",VLOOKUP(F911,PCMSO!$C$6:$F$607,4,FALSE))</f>
        <v/>
      </c>
      <c r="H911" s="87"/>
      <c r="I911" s="87"/>
      <c r="J911" s="87"/>
      <c r="K911" s="57" t="str">
        <f t="shared" si="70"/>
        <v/>
      </c>
      <c r="L911" s="58" t="str">
        <f t="shared" ca="1" si="71"/>
        <v/>
      </c>
      <c r="M911" s="47" t="str">
        <f>IF(H911="","",VLOOKUP(MONTH(H911),'C-A'!$K$6:$L$17,2,FALSE))</f>
        <v/>
      </c>
      <c r="S911" s="47">
        <f t="shared" si="72"/>
        <v>9.0600000000001552E-4</v>
      </c>
      <c r="T911" s="52" t="str">
        <f t="shared" ca="1" si="73"/>
        <v/>
      </c>
    </row>
    <row r="912" spans="2:20" ht="30" customHeight="1" x14ac:dyDescent="0.25">
      <c r="B912" s="52" t="str">
        <f t="shared" ca="1" si="69"/>
        <v/>
      </c>
      <c r="C912" s="88"/>
      <c r="D912" s="88" t="str">
        <f>IF(C912="","",VLOOKUP(C912,CAD_FUNC!$C$6:$E$106,2,FALSE))</f>
        <v/>
      </c>
      <c r="E912" s="88" t="str">
        <f>IF(C912="","",VLOOKUP(C912,CAD_FUNC!$C$6:$E$106,3,FALSE))</f>
        <v/>
      </c>
      <c r="F912" s="88"/>
      <c r="G912" s="88" t="str">
        <f>IF(F912="","",VLOOKUP(F912,PCMSO!$C$6:$F$607,4,FALSE))</f>
        <v/>
      </c>
      <c r="H912" s="87"/>
      <c r="I912" s="87"/>
      <c r="J912" s="87"/>
      <c r="K912" s="57" t="str">
        <f t="shared" si="70"/>
        <v/>
      </c>
      <c r="L912" s="58" t="str">
        <f t="shared" ca="1" si="71"/>
        <v/>
      </c>
      <c r="M912" s="47" t="str">
        <f>IF(H912="","",VLOOKUP(MONTH(H912),'C-A'!$K$6:$L$17,2,FALSE))</f>
        <v/>
      </c>
      <c r="S912" s="47">
        <f t="shared" si="72"/>
        <v>9.0700000000001554E-4</v>
      </c>
      <c r="T912" s="52" t="str">
        <f t="shared" ca="1" si="73"/>
        <v/>
      </c>
    </row>
    <row r="913" spans="2:20" ht="30" customHeight="1" x14ac:dyDescent="0.25">
      <c r="B913" s="52" t="str">
        <f t="shared" ca="1" si="69"/>
        <v/>
      </c>
      <c r="C913" s="88"/>
      <c r="D913" s="88" t="str">
        <f>IF(C913="","",VLOOKUP(C913,CAD_FUNC!$C$6:$E$106,2,FALSE))</f>
        <v/>
      </c>
      <c r="E913" s="88" t="str">
        <f>IF(C913="","",VLOOKUP(C913,CAD_FUNC!$C$6:$E$106,3,FALSE))</f>
        <v/>
      </c>
      <c r="F913" s="88"/>
      <c r="G913" s="88" t="str">
        <f>IF(F913="","",VLOOKUP(F913,PCMSO!$C$6:$F$607,4,FALSE))</f>
        <v/>
      </c>
      <c r="H913" s="87"/>
      <c r="I913" s="87"/>
      <c r="J913" s="87"/>
      <c r="K913" s="57" t="str">
        <f t="shared" si="70"/>
        <v/>
      </c>
      <c r="L913" s="58" t="str">
        <f t="shared" ca="1" si="71"/>
        <v/>
      </c>
      <c r="M913" s="47" t="str">
        <f>IF(H913="","",VLOOKUP(MONTH(H913),'C-A'!$K$6:$L$17,2,FALSE))</f>
        <v/>
      </c>
      <c r="S913" s="47">
        <f t="shared" si="72"/>
        <v>9.0800000000001557E-4</v>
      </c>
      <c r="T913" s="52" t="str">
        <f t="shared" ca="1" si="73"/>
        <v/>
      </c>
    </row>
    <row r="914" spans="2:20" ht="30" customHeight="1" x14ac:dyDescent="0.25">
      <c r="B914" s="52" t="str">
        <f t="shared" ca="1" si="69"/>
        <v/>
      </c>
      <c r="C914" s="88"/>
      <c r="D914" s="88" t="str">
        <f>IF(C914="","",VLOOKUP(C914,CAD_FUNC!$C$6:$E$106,2,FALSE))</f>
        <v/>
      </c>
      <c r="E914" s="88" t="str">
        <f>IF(C914="","",VLOOKUP(C914,CAD_FUNC!$C$6:$E$106,3,FALSE))</f>
        <v/>
      </c>
      <c r="F914" s="88"/>
      <c r="G914" s="88" t="str">
        <f>IF(F914="","",VLOOKUP(F914,PCMSO!$C$6:$F$607,4,FALSE))</f>
        <v/>
      </c>
      <c r="H914" s="87"/>
      <c r="I914" s="87"/>
      <c r="J914" s="87"/>
      <c r="K914" s="57" t="str">
        <f t="shared" si="70"/>
        <v/>
      </c>
      <c r="L914" s="58" t="str">
        <f t="shared" ca="1" si="71"/>
        <v/>
      </c>
      <c r="M914" s="47" t="str">
        <f>IF(H914="","",VLOOKUP(MONTH(H914),'C-A'!$K$6:$L$17,2,FALSE))</f>
        <v/>
      </c>
      <c r="S914" s="47">
        <f t="shared" si="72"/>
        <v>9.0900000000001559E-4</v>
      </c>
      <c r="T914" s="52" t="str">
        <f t="shared" ca="1" si="73"/>
        <v/>
      </c>
    </row>
    <row r="915" spans="2:20" ht="30" customHeight="1" x14ac:dyDescent="0.25">
      <c r="B915" s="52" t="str">
        <f t="shared" ca="1" si="69"/>
        <v/>
      </c>
      <c r="C915" s="88"/>
      <c r="D915" s="88" t="str">
        <f>IF(C915="","",VLOOKUP(C915,CAD_FUNC!$C$6:$E$106,2,FALSE))</f>
        <v/>
      </c>
      <c r="E915" s="88" t="str">
        <f>IF(C915="","",VLOOKUP(C915,CAD_FUNC!$C$6:$E$106,3,FALSE))</f>
        <v/>
      </c>
      <c r="F915" s="88"/>
      <c r="G915" s="88" t="str">
        <f>IF(F915="","",VLOOKUP(F915,PCMSO!$C$6:$F$607,4,FALSE))</f>
        <v/>
      </c>
      <c r="H915" s="87"/>
      <c r="I915" s="87"/>
      <c r="J915" s="87"/>
      <c r="K915" s="57" t="str">
        <f t="shared" si="70"/>
        <v/>
      </c>
      <c r="L915" s="58" t="str">
        <f t="shared" ca="1" si="71"/>
        <v/>
      </c>
      <c r="M915" s="47" t="str">
        <f>IF(H915="","",VLOOKUP(MONTH(H915),'C-A'!$K$6:$L$17,2,FALSE))</f>
        <v/>
      </c>
      <c r="S915" s="47">
        <f t="shared" si="72"/>
        <v>9.1000000000001561E-4</v>
      </c>
      <c r="T915" s="52" t="str">
        <f t="shared" ca="1" si="73"/>
        <v/>
      </c>
    </row>
    <row r="916" spans="2:20" ht="30" customHeight="1" x14ac:dyDescent="0.25">
      <c r="B916" s="52" t="str">
        <f t="shared" ca="1" si="69"/>
        <v/>
      </c>
      <c r="C916" s="88"/>
      <c r="D916" s="88" t="str">
        <f>IF(C916="","",VLOOKUP(C916,CAD_FUNC!$C$6:$E$106,2,FALSE))</f>
        <v/>
      </c>
      <c r="E916" s="88" t="str">
        <f>IF(C916="","",VLOOKUP(C916,CAD_FUNC!$C$6:$E$106,3,FALSE))</f>
        <v/>
      </c>
      <c r="F916" s="88"/>
      <c r="G916" s="88" t="str">
        <f>IF(F916="","",VLOOKUP(F916,PCMSO!$C$6:$F$607,4,FALSE))</f>
        <v/>
      </c>
      <c r="H916" s="87"/>
      <c r="I916" s="87"/>
      <c r="J916" s="87"/>
      <c r="K916" s="57" t="str">
        <f t="shared" si="70"/>
        <v/>
      </c>
      <c r="L916" s="58" t="str">
        <f t="shared" ca="1" si="71"/>
        <v/>
      </c>
      <c r="M916" s="47" t="str">
        <f>IF(H916="","",VLOOKUP(MONTH(H916),'C-A'!$K$6:$L$17,2,FALSE))</f>
        <v/>
      </c>
      <c r="S916" s="47">
        <f t="shared" si="72"/>
        <v>9.1100000000001564E-4</v>
      </c>
      <c r="T916" s="52" t="str">
        <f t="shared" ca="1" si="73"/>
        <v/>
      </c>
    </row>
    <row r="917" spans="2:20" ht="30" customHeight="1" x14ac:dyDescent="0.25">
      <c r="B917" s="52" t="str">
        <f t="shared" ca="1" si="69"/>
        <v/>
      </c>
      <c r="C917" s="88"/>
      <c r="D917" s="88" t="str">
        <f>IF(C917="","",VLOOKUP(C917,CAD_FUNC!$C$6:$E$106,2,FALSE))</f>
        <v/>
      </c>
      <c r="E917" s="88" t="str">
        <f>IF(C917="","",VLOOKUP(C917,CAD_FUNC!$C$6:$E$106,3,FALSE))</f>
        <v/>
      </c>
      <c r="F917" s="88"/>
      <c r="G917" s="88" t="str">
        <f>IF(F917="","",VLOOKUP(F917,PCMSO!$C$6:$F$607,4,FALSE))</f>
        <v/>
      </c>
      <c r="H917" s="87"/>
      <c r="I917" s="87"/>
      <c r="J917" s="87"/>
      <c r="K917" s="57" t="str">
        <f t="shared" si="70"/>
        <v/>
      </c>
      <c r="L917" s="58" t="str">
        <f t="shared" ca="1" si="71"/>
        <v/>
      </c>
      <c r="M917" s="47" t="str">
        <f>IF(H917="","",VLOOKUP(MONTH(H917),'C-A'!$K$6:$L$17,2,FALSE))</f>
        <v/>
      </c>
      <c r="S917" s="47">
        <f t="shared" si="72"/>
        <v>9.1200000000001566E-4</v>
      </c>
      <c r="T917" s="52" t="str">
        <f t="shared" ca="1" si="73"/>
        <v/>
      </c>
    </row>
    <row r="918" spans="2:20" ht="30" customHeight="1" x14ac:dyDescent="0.25">
      <c r="B918" s="52" t="str">
        <f t="shared" ca="1" si="69"/>
        <v/>
      </c>
      <c r="C918" s="88"/>
      <c r="D918" s="88" t="str">
        <f>IF(C918="","",VLOOKUP(C918,CAD_FUNC!$C$6:$E$106,2,FALSE))</f>
        <v/>
      </c>
      <c r="E918" s="88" t="str">
        <f>IF(C918="","",VLOOKUP(C918,CAD_FUNC!$C$6:$E$106,3,FALSE))</f>
        <v/>
      </c>
      <c r="F918" s="88"/>
      <c r="G918" s="88" t="str">
        <f>IF(F918="","",VLOOKUP(F918,PCMSO!$C$6:$F$607,4,FALSE))</f>
        <v/>
      </c>
      <c r="H918" s="87"/>
      <c r="I918" s="87"/>
      <c r="J918" s="87"/>
      <c r="K918" s="57" t="str">
        <f t="shared" si="70"/>
        <v/>
      </c>
      <c r="L918" s="58" t="str">
        <f t="shared" ca="1" si="71"/>
        <v/>
      </c>
      <c r="M918" s="47" t="str">
        <f>IF(H918="","",VLOOKUP(MONTH(H918),'C-A'!$K$6:$L$17,2,FALSE))</f>
        <v/>
      </c>
      <c r="S918" s="47">
        <f t="shared" si="72"/>
        <v>9.1300000000001569E-4</v>
      </c>
      <c r="T918" s="52" t="str">
        <f t="shared" ca="1" si="73"/>
        <v/>
      </c>
    </row>
    <row r="919" spans="2:20" ht="30" customHeight="1" x14ac:dyDescent="0.25">
      <c r="B919" s="52" t="str">
        <f t="shared" ca="1" si="69"/>
        <v/>
      </c>
      <c r="C919" s="88"/>
      <c r="D919" s="88" t="str">
        <f>IF(C919="","",VLOOKUP(C919,CAD_FUNC!$C$6:$E$106,2,FALSE))</f>
        <v/>
      </c>
      <c r="E919" s="88" t="str">
        <f>IF(C919="","",VLOOKUP(C919,CAD_FUNC!$C$6:$E$106,3,FALSE))</f>
        <v/>
      </c>
      <c r="F919" s="88"/>
      <c r="G919" s="88" t="str">
        <f>IF(F919="","",VLOOKUP(F919,PCMSO!$C$6:$F$607,4,FALSE))</f>
        <v/>
      </c>
      <c r="H919" s="87"/>
      <c r="I919" s="87"/>
      <c r="J919" s="87"/>
      <c r="K919" s="57" t="str">
        <f t="shared" si="70"/>
        <v/>
      </c>
      <c r="L919" s="58" t="str">
        <f t="shared" ca="1" si="71"/>
        <v/>
      </c>
      <c r="M919" s="47" t="str">
        <f>IF(H919="","",VLOOKUP(MONTH(H919),'C-A'!$K$6:$L$17,2,FALSE))</f>
        <v/>
      </c>
      <c r="S919" s="47">
        <f t="shared" si="72"/>
        <v>9.1400000000001571E-4</v>
      </c>
      <c r="T919" s="52" t="str">
        <f t="shared" ca="1" si="73"/>
        <v/>
      </c>
    </row>
    <row r="920" spans="2:20" ht="30" customHeight="1" x14ac:dyDescent="0.25">
      <c r="B920" s="52" t="str">
        <f t="shared" ca="1" si="69"/>
        <v/>
      </c>
      <c r="C920" s="88"/>
      <c r="D920" s="88" t="str">
        <f>IF(C920="","",VLOOKUP(C920,CAD_FUNC!$C$6:$E$106,2,FALSE))</f>
        <v/>
      </c>
      <c r="E920" s="88" t="str">
        <f>IF(C920="","",VLOOKUP(C920,CAD_FUNC!$C$6:$E$106,3,FALSE))</f>
        <v/>
      </c>
      <c r="F920" s="88"/>
      <c r="G920" s="88" t="str">
        <f>IF(F920="","",VLOOKUP(F920,PCMSO!$C$6:$F$607,4,FALSE))</f>
        <v/>
      </c>
      <c r="H920" s="87"/>
      <c r="I920" s="87"/>
      <c r="J920" s="87"/>
      <c r="K920" s="57" t="str">
        <f t="shared" si="70"/>
        <v/>
      </c>
      <c r="L920" s="58" t="str">
        <f t="shared" ca="1" si="71"/>
        <v/>
      </c>
      <c r="M920" s="47" t="str">
        <f>IF(H920="","",VLOOKUP(MONTH(H920),'C-A'!$K$6:$L$17,2,FALSE))</f>
        <v/>
      </c>
      <c r="S920" s="47">
        <f t="shared" si="72"/>
        <v>9.1500000000001574E-4</v>
      </c>
      <c r="T920" s="52" t="str">
        <f t="shared" ca="1" si="73"/>
        <v/>
      </c>
    </row>
    <row r="921" spans="2:20" ht="30" customHeight="1" x14ac:dyDescent="0.25">
      <c r="B921" s="52" t="str">
        <f t="shared" ca="1" si="69"/>
        <v/>
      </c>
      <c r="C921" s="88"/>
      <c r="D921" s="88" t="str">
        <f>IF(C921="","",VLOOKUP(C921,CAD_FUNC!$C$6:$E$106,2,FALSE))</f>
        <v/>
      </c>
      <c r="E921" s="88" t="str">
        <f>IF(C921="","",VLOOKUP(C921,CAD_FUNC!$C$6:$E$106,3,FALSE))</f>
        <v/>
      </c>
      <c r="F921" s="88"/>
      <c r="G921" s="88" t="str">
        <f>IF(F921="","",VLOOKUP(F921,PCMSO!$C$6:$F$607,4,FALSE))</f>
        <v/>
      </c>
      <c r="H921" s="87"/>
      <c r="I921" s="87"/>
      <c r="J921" s="87"/>
      <c r="K921" s="57" t="str">
        <f t="shared" si="70"/>
        <v/>
      </c>
      <c r="L921" s="58" t="str">
        <f t="shared" ca="1" si="71"/>
        <v/>
      </c>
      <c r="M921" s="47" t="str">
        <f>IF(H921="","",VLOOKUP(MONTH(H921),'C-A'!$K$6:$L$17,2,FALSE))</f>
        <v/>
      </c>
      <c r="S921" s="47">
        <f t="shared" si="72"/>
        <v>9.1600000000001576E-4</v>
      </c>
      <c r="T921" s="52" t="str">
        <f t="shared" ca="1" si="73"/>
        <v/>
      </c>
    </row>
    <row r="922" spans="2:20" ht="30" customHeight="1" x14ac:dyDescent="0.25">
      <c r="B922" s="52" t="str">
        <f t="shared" ca="1" si="69"/>
        <v/>
      </c>
      <c r="C922" s="88"/>
      <c r="D922" s="88" t="str">
        <f>IF(C922="","",VLOOKUP(C922,CAD_FUNC!$C$6:$E$106,2,FALSE))</f>
        <v/>
      </c>
      <c r="E922" s="88" t="str">
        <f>IF(C922="","",VLOOKUP(C922,CAD_FUNC!$C$6:$E$106,3,FALSE))</f>
        <v/>
      </c>
      <c r="F922" s="88"/>
      <c r="G922" s="88" t="str">
        <f>IF(F922="","",VLOOKUP(F922,PCMSO!$C$6:$F$607,4,FALSE))</f>
        <v/>
      </c>
      <c r="H922" s="87"/>
      <c r="I922" s="87"/>
      <c r="J922" s="87"/>
      <c r="K922" s="57" t="str">
        <f t="shared" si="70"/>
        <v/>
      </c>
      <c r="L922" s="58" t="str">
        <f t="shared" ca="1" si="71"/>
        <v/>
      </c>
      <c r="M922" s="47" t="str">
        <f>IF(H922="","",VLOOKUP(MONTH(H922),'C-A'!$K$6:$L$17,2,FALSE))</f>
        <v/>
      </c>
      <c r="S922" s="47">
        <f t="shared" si="72"/>
        <v>9.1700000000001578E-4</v>
      </c>
      <c r="T922" s="52" t="str">
        <f t="shared" ca="1" si="73"/>
        <v/>
      </c>
    </row>
    <row r="923" spans="2:20" ht="30" customHeight="1" x14ac:dyDescent="0.25">
      <c r="B923" s="52" t="str">
        <f t="shared" ca="1" si="69"/>
        <v/>
      </c>
      <c r="C923" s="88"/>
      <c r="D923" s="88" t="str">
        <f>IF(C923="","",VLOOKUP(C923,CAD_FUNC!$C$6:$E$106,2,FALSE))</f>
        <v/>
      </c>
      <c r="E923" s="88" t="str">
        <f>IF(C923="","",VLOOKUP(C923,CAD_FUNC!$C$6:$E$106,3,FALSE))</f>
        <v/>
      </c>
      <c r="F923" s="88"/>
      <c r="G923" s="88" t="str">
        <f>IF(F923="","",VLOOKUP(F923,PCMSO!$C$6:$F$607,4,FALSE))</f>
        <v/>
      </c>
      <c r="H923" s="87"/>
      <c r="I923" s="87"/>
      <c r="J923" s="87"/>
      <c r="K923" s="57" t="str">
        <f t="shared" si="70"/>
        <v/>
      </c>
      <c r="L923" s="58" t="str">
        <f t="shared" ca="1" si="71"/>
        <v/>
      </c>
      <c r="M923" s="47" t="str">
        <f>IF(H923="","",VLOOKUP(MONTH(H923),'C-A'!$K$6:$L$17,2,FALSE))</f>
        <v/>
      </c>
      <c r="S923" s="47">
        <f t="shared" si="72"/>
        <v>9.1800000000001581E-4</v>
      </c>
      <c r="T923" s="52" t="str">
        <f t="shared" ca="1" si="73"/>
        <v/>
      </c>
    </row>
    <row r="924" spans="2:20" ht="30" customHeight="1" x14ac:dyDescent="0.25">
      <c r="B924" s="52" t="str">
        <f t="shared" ca="1" si="69"/>
        <v/>
      </c>
      <c r="C924" s="88"/>
      <c r="D924" s="88" t="str">
        <f>IF(C924="","",VLOOKUP(C924,CAD_FUNC!$C$6:$E$106,2,FALSE))</f>
        <v/>
      </c>
      <c r="E924" s="88" t="str">
        <f>IF(C924="","",VLOOKUP(C924,CAD_FUNC!$C$6:$E$106,3,FALSE))</f>
        <v/>
      </c>
      <c r="F924" s="88"/>
      <c r="G924" s="88" t="str">
        <f>IF(F924="","",VLOOKUP(F924,PCMSO!$C$6:$F$607,4,FALSE))</f>
        <v/>
      </c>
      <c r="H924" s="87"/>
      <c r="I924" s="87"/>
      <c r="J924" s="87"/>
      <c r="K924" s="57" t="str">
        <f t="shared" si="70"/>
        <v/>
      </c>
      <c r="L924" s="58" t="str">
        <f t="shared" ca="1" si="71"/>
        <v/>
      </c>
      <c r="M924" s="47" t="str">
        <f>IF(H924="","",VLOOKUP(MONTH(H924),'C-A'!$K$6:$L$17,2,FALSE))</f>
        <v/>
      </c>
      <c r="S924" s="47">
        <f t="shared" si="72"/>
        <v>9.1900000000001583E-4</v>
      </c>
      <c r="T924" s="52" t="str">
        <f t="shared" ca="1" si="73"/>
        <v/>
      </c>
    </row>
    <row r="925" spans="2:20" ht="30" customHeight="1" x14ac:dyDescent="0.25">
      <c r="B925" s="52" t="str">
        <f t="shared" ca="1" si="69"/>
        <v/>
      </c>
      <c r="C925" s="88"/>
      <c r="D925" s="88" t="str">
        <f>IF(C925="","",VLOOKUP(C925,CAD_FUNC!$C$6:$E$106,2,FALSE))</f>
        <v/>
      </c>
      <c r="E925" s="88" t="str">
        <f>IF(C925="","",VLOOKUP(C925,CAD_FUNC!$C$6:$E$106,3,FALSE))</f>
        <v/>
      </c>
      <c r="F925" s="88"/>
      <c r="G925" s="88" t="str">
        <f>IF(F925="","",VLOOKUP(F925,PCMSO!$C$6:$F$607,4,FALSE))</f>
        <v/>
      </c>
      <c r="H925" s="87"/>
      <c r="I925" s="87"/>
      <c r="J925" s="87"/>
      <c r="K925" s="57" t="str">
        <f t="shared" si="70"/>
        <v/>
      </c>
      <c r="L925" s="58" t="str">
        <f t="shared" ca="1" si="71"/>
        <v/>
      </c>
      <c r="M925" s="47" t="str">
        <f>IF(H925="","",VLOOKUP(MONTH(H925),'C-A'!$K$6:$L$17,2,FALSE))</f>
        <v/>
      </c>
      <c r="S925" s="47">
        <f t="shared" si="72"/>
        <v>9.2000000000001586E-4</v>
      </c>
      <c r="T925" s="52" t="str">
        <f t="shared" ca="1" si="73"/>
        <v/>
      </c>
    </row>
    <row r="926" spans="2:20" ht="30" customHeight="1" x14ac:dyDescent="0.25">
      <c r="B926" s="52" t="str">
        <f t="shared" ca="1" si="69"/>
        <v/>
      </c>
      <c r="C926" s="88"/>
      <c r="D926" s="88" t="str">
        <f>IF(C926="","",VLOOKUP(C926,CAD_FUNC!$C$6:$E$106,2,FALSE))</f>
        <v/>
      </c>
      <c r="E926" s="88" t="str">
        <f>IF(C926="","",VLOOKUP(C926,CAD_FUNC!$C$6:$E$106,3,FALSE))</f>
        <v/>
      </c>
      <c r="F926" s="88"/>
      <c r="G926" s="88" t="str">
        <f>IF(F926="","",VLOOKUP(F926,PCMSO!$C$6:$F$607,4,FALSE))</f>
        <v/>
      </c>
      <c r="H926" s="87"/>
      <c r="I926" s="87"/>
      <c r="J926" s="87"/>
      <c r="K926" s="57" t="str">
        <f t="shared" si="70"/>
        <v/>
      </c>
      <c r="L926" s="58" t="str">
        <f t="shared" ca="1" si="71"/>
        <v/>
      </c>
      <c r="M926" s="47" t="str">
        <f>IF(H926="","",VLOOKUP(MONTH(H926),'C-A'!$K$6:$L$17,2,FALSE))</f>
        <v/>
      </c>
      <c r="S926" s="47">
        <f t="shared" si="72"/>
        <v>9.2100000000001588E-4</v>
      </c>
      <c r="T926" s="52" t="str">
        <f t="shared" ca="1" si="73"/>
        <v/>
      </c>
    </row>
    <row r="927" spans="2:20" ht="30" customHeight="1" x14ac:dyDescent="0.25">
      <c r="B927" s="52" t="str">
        <f t="shared" ca="1" si="69"/>
        <v/>
      </c>
      <c r="C927" s="88"/>
      <c r="D927" s="88" t="str">
        <f>IF(C927="","",VLOOKUP(C927,CAD_FUNC!$C$6:$E$106,2,FALSE))</f>
        <v/>
      </c>
      <c r="E927" s="88" t="str">
        <f>IF(C927="","",VLOOKUP(C927,CAD_FUNC!$C$6:$E$106,3,FALSE))</f>
        <v/>
      </c>
      <c r="F927" s="88"/>
      <c r="G927" s="88" t="str">
        <f>IF(F927="","",VLOOKUP(F927,PCMSO!$C$6:$F$607,4,FALSE))</f>
        <v/>
      </c>
      <c r="H927" s="87"/>
      <c r="I927" s="87"/>
      <c r="J927" s="87"/>
      <c r="K927" s="57" t="str">
        <f t="shared" si="70"/>
        <v/>
      </c>
      <c r="L927" s="58" t="str">
        <f t="shared" ca="1" si="71"/>
        <v/>
      </c>
      <c r="M927" s="47" t="str">
        <f>IF(H927="","",VLOOKUP(MONTH(H927),'C-A'!$K$6:$L$17,2,FALSE))</f>
        <v/>
      </c>
      <c r="S927" s="47">
        <f t="shared" si="72"/>
        <v>9.2200000000001591E-4</v>
      </c>
      <c r="T927" s="52" t="str">
        <f t="shared" ca="1" si="73"/>
        <v/>
      </c>
    </row>
    <row r="928" spans="2:20" ht="30" customHeight="1" x14ac:dyDescent="0.25">
      <c r="B928" s="52" t="str">
        <f t="shared" ca="1" si="69"/>
        <v/>
      </c>
      <c r="C928" s="88"/>
      <c r="D928" s="88" t="str">
        <f>IF(C928="","",VLOOKUP(C928,CAD_FUNC!$C$6:$E$106,2,FALSE))</f>
        <v/>
      </c>
      <c r="E928" s="88" t="str">
        <f>IF(C928="","",VLOOKUP(C928,CAD_FUNC!$C$6:$E$106,3,FALSE))</f>
        <v/>
      </c>
      <c r="F928" s="88"/>
      <c r="G928" s="88" t="str">
        <f>IF(F928="","",VLOOKUP(F928,PCMSO!$C$6:$F$607,4,FALSE))</f>
        <v/>
      </c>
      <c r="H928" s="87"/>
      <c r="I928" s="87"/>
      <c r="J928" s="87"/>
      <c r="K928" s="57" t="str">
        <f t="shared" si="70"/>
        <v/>
      </c>
      <c r="L928" s="58" t="str">
        <f t="shared" ca="1" si="71"/>
        <v/>
      </c>
      <c r="M928" s="47" t="str">
        <f>IF(H928="","",VLOOKUP(MONTH(H928),'C-A'!$K$6:$L$17,2,FALSE))</f>
        <v/>
      </c>
      <c r="S928" s="47">
        <f t="shared" si="72"/>
        <v>9.2300000000001593E-4</v>
      </c>
      <c r="T928" s="52" t="str">
        <f t="shared" ca="1" si="73"/>
        <v/>
      </c>
    </row>
    <row r="929" spans="2:20" ht="30" customHeight="1" x14ac:dyDescent="0.25">
      <c r="B929" s="52" t="str">
        <f t="shared" ca="1" si="69"/>
        <v/>
      </c>
      <c r="C929" s="88"/>
      <c r="D929" s="88" t="str">
        <f>IF(C929="","",VLOOKUP(C929,CAD_FUNC!$C$6:$E$106,2,FALSE))</f>
        <v/>
      </c>
      <c r="E929" s="88" t="str">
        <f>IF(C929="","",VLOOKUP(C929,CAD_FUNC!$C$6:$E$106,3,FALSE))</f>
        <v/>
      </c>
      <c r="F929" s="88"/>
      <c r="G929" s="88" t="str">
        <f>IF(F929="","",VLOOKUP(F929,PCMSO!$C$6:$F$607,4,FALSE))</f>
        <v/>
      </c>
      <c r="H929" s="87"/>
      <c r="I929" s="87"/>
      <c r="J929" s="87"/>
      <c r="K929" s="57" t="str">
        <f t="shared" si="70"/>
        <v/>
      </c>
      <c r="L929" s="58" t="str">
        <f t="shared" ca="1" si="71"/>
        <v/>
      </c>
      <c r="M929" s="47" t="str">
        <f>IF(H929="","",VLOOKUP(MONTH(H929),'C-A'!$K$6:$L$17,2,FALSE))</f>
        <v/>
      </c>
      <c r="S929" s="47">
        <f t="shared" si="72"/>
        <v>9.2400000000001595E-4</v>
      </c>
      <c r="T929" s="52" t="str">
        <f t="shared" ca="1" si="73"/>
        <v/>
      </c>
    </row>
    <row r="930" spans="2:20" ht="30" customHeight="1" x14ac:dyDescent="0.25">
      <c r="B930" s="52" t="str">
        <f t="shared" ca="1" si="69"/>
        <v/>
      </c>
      <c r="C930" s="88"/>
      <c r="D930" s="88" t="str">
        <f>IF(C930="","",VLOOKUP(C930,CAD_FUNC!$C$6:$E$106,2,FALSE))</f>
        <v/>
      </c>
      <c r="E930" s="88" t="str">
        <f>IF(C930="","",VLOOKUP(C930,CAD_FUNC!$C$6:$E$106,3,FALSE))</f>
        <v/>
      </c>
      <c r="F930" s="88"/>
      <c r="G930" s="88" t="str">
        <f>IF(F930="","",VLOOKUP(F930,PCMSO!$C$6:$F$607,4,FALSE))</f>
        <v/>
      </c>
      <c r="H930" s="87"/>
      <c r="I930" s="87"/>
      <c r="J930" s="87"/>
      <c r="K930" s="57" t="str">
        <f t="shared" si="70"/>
        <v/>
      </c>
      <c r="L930" s="58" t="str">
        <f t="shared" ca="1" si="71"/>
        <v/>
      </c>
      <c r="M930" s="47" t="str">
        <f>IF(H930="","",VLOOKUP(MONTH(H930),'C-A'!$K$6:$L$17,2,FALSE))</f>
        <v/>
      </c>
      <c r="S930" s="47">
        <f t="shared" si="72"/>
        <v>9.2500000000001598E-4</v>
      </c>
      <c r="T930" s="52" t="str">
        <f t="shared" ca="1" si="73"/>
        <v/>
      </c>
    </row>
    <row r="931" spans="2:20" ht="30" customHeight="1" x14ac:dyDescent="0.25">
      <c r="B931" s="52" t="str">
        <f t="shared" ca="1" si="69"/>
        <v/>
      </c>
      <c r="C931" s="88"/>
      <c r="D931" s="88" t="str">
        <f>IF(C931="","",VLOOKUP(C931,CAD_FUNC!$C$6:$E$106,2,FALSE))</f>
        <v/>
      </c>
      <c r="E931" s="88" t="str">
        <f>IF(C931="","",VLOOKUP(C931,CAD_FUNC!$C$6:$E$106,3,FALSE))</f>
        <v/>
      </c>
      <c r="F931" s="88"/>
      <c r="G931" s="88" t="str">
        <f>IF(F931="","",VLOOKUP(F931,PCMSO!$C$6:$F$607,4,FALSE))</f>
        <v/>
      </c>
      <c r="H931" s="87"/>
      <c r="I931" s="87"/>
      <c r="J931" s="87"/>
      <c r="K931" s="57" t="str">
        <f t="shared" si="70"/>
        <v/>
      </c>
      <c r="L931" s="58" t="str">
        <f t="shared" ca="1" si="71"/>
        <v/>
      </c>
      <c r="M931" s="47" t="str">
        <f>IF(H931="","",VLOOKUP(MONTH(H931),'C-A'!$K$6:$L$17,2,FALSE))</f>
        <v/>
      </c>
      <c r="S931" s="47">
        <f t="shared" si="72"/>
        <v>9.26000000000016E-4</v>
      </c>
      <c r="T931" s="52" t="str">
        <f t="shared" ca="1" si="73"/>
        <v/>
      </c>
    </row>
    <row r="932" spans="2:20" ht="30" customHeight="1" x14ac:dyDescent="0.25">
      <c r="B932" s="52" t="str">
        <f t="shared" ca="1" si="69"/>
        <v/>
      </c>
      <c r="C932" s="88"/>
      <c r="D932" s="88" t="str">
        <f>IF(C932="","",VLOOKUP(C932,CAD_FUNC!$C$6:$E$106,2,FALSE))</f>
        <v/>
      </c>
      <c r="E932" s="88" t="str">
        <f>IF(C932="","",VLOOKUP(C932,CAD_FUNC!$C$6:$E$106,3,FALSE))</f>
        <v/>
      </c>
      <c r="F932" s="88"/>
      <c r="G932" s="88" t="str">
        <f>IF(F932="","",VLOOKUP(F932,PCMSO!$C$6:$F$607,4,FALSE))</f>
        <v/>
      </c>
      <c r="H932" s="87"/>
      <c r="I932" s="87"/>
      <c r="J932" s="87"/>
      <c r="K932" s="57" t="str">
        <f t="shared" si="70"/>
        <v/>
      </c>
      <c r="L932" s="58" t="str">
        <f t="shared" ca="1" si="71"/>
        <v/>
      </c>
      <c r="M932" s="47" t="str">
        <f>IF(H932="","",VLOOKUP(MONTH(H932),'C-A'!$K$6:$L$17,2,FALSE))</f>
        <v/>
      </c>
      <c r="S932" s="47">
        <f t="shared" si="72"/>
        <v>9.2700000000001603E-4</v>
      </c>
      <c r="T932" s="52" t="str">
        <f t="shared" ca="1" si="73"/>
        <v/>
      </c>
    </row>
    <row r="933" spans="2:20" ht="30" customHeight="1" x14ac:dyDescent="0.25">
      <c r="B933" s="52" t="str">
        <f t="shared" ca="1" si="69"/>
        <v/>
      </c>
      <c r="C933" s="88"/>
      <c r="D933" s="88" t="str">
        <f>IF(C933="","",VLOOKUP(C933,CAD_FUNC!$C$6:$E$106,2,FALSE))</f>
        <v/>
      </c>
      <c r="E933" s="88" t="str">
        <f>IF(C933="","",VLOOKUP(C933,CAD_FUNC!$C$6:$E$106,3,FALSE))</f>
        <v/>
      </c>
      <c r="F933" s="88"/>
      <c r="G933" s="88" t="str">
        <f>IF(F933="","",VLOOKUP(F933,PCMSO!$C$6:$F$607,4,FALSE))</f>
        <v/>
      </c>
      <c r="H933" s="87"/>
      <c r="I933" s="87"/>
      <c r="J933" s="87"/>
      <c r="K933" s="57" t="str">
        <f t="shared" si="70"/>
        <v/>
      </c>
      <c r="L933" s="58" t="str">
        <f t="shared" ca="1" si="71"/>
        <v/>
      </c>
      <c r="M933" s="47" t="str">
        <f>IF(H933="","",VLOOKUP(MONTH(H933),'C-A'!$K$6:$L$17,2,FALSE))</f>
        <v/>
      </c>
      <c r="S933" s="47">
        <f t="shared" si="72"/>
        <v>9.2800000000001605E-4</v>
      </c>
      <c r="T933" s="52" t="str">
        <f t="shared" ca="1" si="73"/>
        <v/>
      </c>
    </row>
    <row r="934" spans="2:20" ht="30" customHeight="1" x14ac:dyDescent="0.25">
      <c r="B934" s="52" t="str">
        <f t="shared" ca="1" si="69"/>
        <v/>
      </c>
      <c r="C934" s="88"/>
      <c r="D934" s="88" t="str">
        <f>IF(C934="","",VLOOKUP(C934,CAD_FUNC!$C$6:$E$106,2,FALSE))</f>
        <v/>
      </c>
      <c r="E934" s="88" t="str">
        <f>IF(C934="","",VLOOKUP(C934,CAD_FUNC!$C$6:$E$106,3,FALSE))</f>
        <v/>
      </c>
      <c r="F934" s="88"/>
      <c r="G934" s="88" t="str">
        <f>IF(F934="","",VLOOKUP(F934,PCMSO!$C$6:$F$607,4,FALSE))</f>
        <v/>
      </c>
      <c r="H934" s="87"/>
      <c r="I934" s="87"/>
      <c r="J934" s="87"/>
      <c r="K934" s="57" t="str">
        <f t="shared" si="70"/>
        <v/>
      </c>
      <c r="L934" s="58" t="str">
        <f t="shared" ca="1" si="71"/>
        <v/>
      </c>
      <c r="M934" s="47" t="str">
        <f>IF(H934="","",VLOOKUP(MONTH(H934),'C-A'!$K$6:$L$17,2,FALSE))</f>
        <v/>
      </c>
      <c r="S934" s="47">
        <f t="shared" si="72"/>
        <v>9.2900000000001608E-4</v>
      </c>
      <c r="T934" s="52" t="str">
        <f t="shared" ca="1" si="73"/>
        <v/>
      </c>
    </row>
    <row r="935" spans="2:20" ht="30" customHeight="1" x14ac:dyDescent="0.25">
      <c r="B935" s="52" t="str">
        <f t="shared" ca="1" si="69"/>
        <v/>
      </c>
      <c r="C935" s="88"/>
      <c r="D935" s="88" t="str">
        <f>IF(C935="","",VLOOKUP(C935,CAD_FUNC!$C$6:$E$106,2,FALSE))</f>
        <v/>
      </c>
      <c r="E935" s="88" t="str">
        <f>IF(C935="","",VLOOKUP(C935,CAD_FUNC!$C$6:$E$106,3,FALSE))</f>
        <v/>
      </c>
      <c r="F935" s="88"/>
      <c r="G935" s="88" t="str">
        <f>IF(F935="","",VLOOKUP(F935,PCMSO!$C$6:$F$607,4,FALSE))</f>
        <v/>
      </c>
      <c r="H935" s="87"/>
      <c r="I935" s="87"/>
      <c r="J935" s="87"/>
      <c r="K935" s="57" t="str">
        <f t="shared" si="70"/>
        <v/>
      </c>
      <c r="L935" s="58" t="str">
        <f t="shared" ca="1" si="71"/>
        <v/>
      </c>
      <c r="M935" s="47" t="str">
        <f>IF(H935="","",VLOOKUP(MONTH(H935),'C-A'!$K$6:$L$17,2,FALSE))</f>
        <v/>
      </c>
      <c r="S935" s="47">
        <f t="shared" si="72"/>
        <v>9.300000000000161E-4</v>
      </c>
      <c r="T935" s="52" t="str">
        <f t="shared" ca="1" si="73"/>
        <v/>
      </c>
    </row>
    <row r="936" spans="2:20" ht="30" customHeight="1" x14ac:dyDescent="0.25">
      <c r="B936" s="52" t="str">
        <f t="shared" ca="1" si="69"/>
        <v/>
      </c>
      <c r="C936" s="88"/>
      <c r="D936" s="88" t="str">
        <f>IF(C936="","",VLOOKUP(C936,CAD_FUNC!$C$6:$E$106,2,FALSE))</f>
        <v/>
      </c>
      <c r="E936" s="88" t="str">
        <f>IF(C936="","",VLOOKUP(C936,CAD_FUNC!$C$6:$E$106,3,FALSE))</f>
        <v/>
      </c>
      <c r="F936" s="88"/>
      <c r="G936" s="88" t="str">
        <f>IF(F936="","",VLOOKUP(F936,PCMSO!$C$6:$F$607,4,FALSE))</f>
        <v/>
      </c>
      <c r="H936" s="87"/>
      <c r="I936" s="87"/>
      <c r="J936" s="87"/>
      <c r="K936" s="57" t="str">
        <f t="shared" si="70"/>
        <v/>
      </c>
      <c r="L936" s="58" t="str">
        <f t="shared" ca="1" si="71"/>
        <v/>
      </c>
      <c r="M936" s="47" t="str">
        <f>IF(H936="","",VLOOKUP(MONTH(H936),'C-A'!$K$6:$L$17,2,FALSE))</f>
        <v/>
      </c>
      <c r="S936" s="47">
        <f t="shared" si="72"/>
        <v>9.3100000000001612E-4</v>
      </c>
      <c r="T936" s="52" t="str">
        <f t="shared" ca="1" si="73"/>
        <v/>
      </c>
    </row>
    <row r="937" spans="2:20" ht="30" customHeight="1" x14ac:dyDescent="0.25">
      <c r="B937" s="52" t="str">
        <f t="shared" ca="1" si="69"/>
        <v/>
      </c>
      <c r="C937" s="88"/>
      <c r="D937" s="88" t="str">
        <f>IF(C937="","",VLOOKUP(C937,CAD_FUNC!$C$6:$E$106,2,FALSE))</f>
        <v/>
      </c>
      <c r="E937" s="88" t="str">
        <f>IF(C937="","",VLOOKUP(C937,CAD_FUNC!$C$6:$E$106,3,FALSE))</f>
        <v/>
      </c>
      <c r="F937" s="88"/>
      <c r="G937" s="88" t="str">
        <f>IF(F937="","",VLOOKUP(F937,PCMSO!$C$6:$F$607,4,FALSE))</f>
        <v/>
      </c>
      <c r="H937" s="87"/>
      <c r="I937" s="87"/>
      <c r="J937" s="87"/>
      <c r="K937" s="57" t="str">
        <f t="shared" si="70"/>
        <v/>
      </c>
      <c r="L937" s="58" t="str">
        <f t="shared" ca="1" si="71"/>
        <v/>
      </c>
      <c r="M937" s="47" t="str">
        <f>IF(H937="","",VLOOKUP(MONTH(H937),'C-A'!$K$6:$L$17,2,FALSE))</f>
        <v/>
      </c>
      <c r="S937" s="47">
        <f t="shared" si="72"/>
        <v>9.3200000000001615E-4</v>
      </c>
      <c r="T937" s="52" t="str">
        <f t="shared" ca="1" si="73"/>
        <v/>
      </c>
    </row>
    <row r="938" spans="2:20" ht="30" customHeight="1" x14ac:dyDescent="0.25">
      <c r="B938" s="52" t="str">
        <f t="shared" ca="1" si="69"/>
        <v/>
      </c>
      <c r="C938" s="88"/>
      <c r="D938" s="88" t="str">
        <f>IF(C938="","",VLOOKUP(C938,CAD_FUNC!$C$6:$E$106,2,FALSE))</f>
        <v/>
      </c>
      <c r="E938" s="88" t="str">
        <f>IF(C938="","",VLOOKUP(C938,CAD_FUNC!$C$6:$E$106,3,FALSE))</f>
        <v/>
      </c>
      <c r="F938" s="88"/>
      <c r="G938" s="88" t="str">
        <f>IF(F938="","",VLOOKUP(F938,PCMSO!$C$6:$F$607,4,FALSE))</f>
        <v/>
      </c>
      <c r="H938" s="87"/>
      <c r="I938" s="87"/>
      <c r="J938" s="87"/>
      <c r="K938" s="57" t="str">
        <f t="shared" si="70"/>
        <v/>
      </c>
      <c r="L938" s="58" t="str">
        <f t="shared" ca="1" si="71"/>
        <v/>
      </c>
      <c r="M938" s="47" t="str">
        <f>IF(H938="","",VLOOKUP(MONTH(H938),'C-A'!$K$6:$L$17,2,FALSE))</f>
        <v/>
      </c>
      <c r="S938" s="47">
        <f t="shared" si="72"/>
        <v>9.3300000000001617E-4</v>
      </c>
      <c r="T938" s="52" t="str">
        <f t="shared" ca="1" si="73"/>
        <v/>
      </c>
    </row>
    <row r="939" spans="2:20" ht="30" customHeight="1" x14ac:dyDescent="0.25">
      <c r="B939" s="52" t="str">
        <f t="shared" ca="1" si="69"/>
        <v/>
      </c>
      <c r="C939" s="88"/>
      <c r="D939" s="88" t="str">
        <f>IF(C939="","",VLOOKUP(C939,CAD_FUNC!$C$6:$E$106,2,FALSE))</f>
        <v/>
      </c>
      <c r="E939" s="88" t="str">
        <f>IF(C939="","",VLOOKUP(C939,CAD_FUNC!$C$6:$E$106,3,FALSE))</f>
        <v/>
      </c>
      <c r="F939" s="88"/>
      <c r="G939" s="88" t="str">
        <f>IF(F939="","",VLOOKUP(F939,PCMSO!$C$6:$F$607,4,FALSE))</f>
        <v/>
      </c>
      <c r="H939" s="87"/>
      <c r="I939" s="87"/>
      <c r="J939" s="87"/>
      <c r="K939" s="57" t="str">
        <f t="shared" si="70"/>
        <v/>
      </c>
      <c r="L939" s="58" t="str">
        <f t="shared" ca="1" si="71"/>
        <v/>
      </c>
      <c r="M939" s="47" t="str">
        <f>IF(H939="","",VLOOKUP(MONTH(H939),'C-A'!$K$6:$L$17,2,FALSE))</f>
        <v/>
      </c>
      <c r="S939" s="47">
        <f t="shared" si="72"/>
        <v>9.340000000000162E-4</v>
      </c>
      <c r="T939" s="52" t="str">
        <f t="shared" ca="1" si="73"/>
        <v/>
      </c>
    </row>
    <row r="940" spans="2:20" ht="30" customHeight="1" x14ac:dyDescent="0.25">
      <c r="B940" s="52" t="str">
        <f t="shared" ca="1" si="69"/>
        <v/>
      </c>
      <c r="C940" s="88"/>
      <c r="D940" s="88" t="str">
        <f>IF(C940="","",VLOOKUP(C940,CAD_FUNC!$C$6:$E$106,2,FALSE))</f>
        <v/>
      </c>
      <c r="E940" s="88" t="str">
        <f>IF(C940="","",VLOOKUP(C940,CAD_FUNC!$C$6:$E$106,3,FALSE))</f>
        <v/>
      </c>
      <c r="F940" s="88"/>
      <c r="G940" s="88" t="str">
        <f>IF(F940="","",VLOOKUP(F940,PCMSO!$C$6:$F$607,4,FALSE))</f>
        <v/>
      </c>
      <c r="H940" s="87"/>
      <c r="I940" s="87"/>
      <c r="J940" s="87"/>
      <c r="K940" s="57" t="str">
        <f t="shared" si="70"/>
        <v/>
      </c>
      <c r="L940" s="58" t="str">
        <f t="shared" ca="1" si="71"/>
        <v/>
      </c>
      <c r="M940" s="47" t="str">
        <f>IF(H940="","",VLOOKUP(MONTH(H940),'C-A'!$K$6:$L$17,2,FALSE))</f>
        <v/>
      </c>
      <c r="S940" s="47">
        <f t="shared" si="72"/>
        <v>9.3500000000001622E-4</v>
      </c>
      <c r="T940" s="52" t="str">
        <f t="shared" ca="1" si="73"/>
        <v/>
      </c>
    </row>
    <row r="941" spans="2:20" ht="30" customHeight="1" x14ac:dyDescent="0.25">
      <c r="B941" s="52" t="str">
        <f t="shared" ca="1" si="69"/>
        <v/>
      </c>
      <c r="C941" s="88"/>
      <c r="D941" s="88" t="str">
        <f>IF(C941="","",VLOOKUP(C941,CAD_FUNC!$C$6:$E$106,2,FALSE))</f>
        <v/>
      </c>
      <c r="E941" s="88" t="str">
        <f>IF(C941="","",VLOOKUP(C941,CAD_FUNC!$C$6:$E$106,3,FALSE))</f>
        <v/>
      </c>
      <c r="F941" s="88"/>
      <c r="G941" s="88" t="str">
        <f>IF(F941="","",VLOOKUP(F941,PCMSO!$C$6:$F$607,4,FALSE))</f>
        <v/>
      </c>
      <c r="H941" s="87"/>
      <c r="I941" s="87"/>
      <c r="J941" s="87"/>
      <c r="K941" s="57" t="str">
        <f t="shared" si="70"/>
        <v/>
      </c>
      <c r="L941" s="58" t="str">
        <f t="shared" ca="1" si="71"/>
        <v/>
      </c>
      <c r="M941" s="47" t="str">
        <f>IF(H941="","",VLOOKUP(MONTH(H941),'C-A'!$K$6:$L$17,2,FALSE))</f>
        <v/>
      </c>
      <c r="S941" s="47">
        <f t="shared" si="72"/>
        <v>9.3600000000001625E-4</v>
      </c>
      <c r="T941" s="52" t="str">
        <f t="shared" ca="1" si="73"/>
        <v/>
      </c>
    </row>
    <row r="942" spans="2:20" ht="30" customHeight="1" x14ac:dyDescent="0.25">
      <c r="B942" s="52" t="str">
        <f t="shared" ca="1" si="69"/>
        <v/>
      </c>
      <c r="C942" s="88"/>
      <c r="D942" s="88" t="str">
        <f>IF(C942="","",VLOOKUP(C942,CAD_FUNC!$C$6:$E$106,2,FALSE))</f>
        <v/>
      </c>
      <c r="E942" s="88" t="str">
        <f>IF(C942="","",VLOOKUP(C942,CAD_FUNC!$C$6:$E$106,3,FALSE))</f>
        <v/>
      </c>
      <c r="F942" s="88"/>
      <c r="G942" s="88" t="str">
        <f>IF(F942="","",VLOOKUP(F942,PCMSO!$C$6:$F$607,4,FALSE))</f>
        <v/>
      </c>
      <c r="H942" s="87"/>
      <c r="I942" s="87"/>
      <c r="J942" s="87"/>
      <c r="K942" s="57" t="str">
        <f t="shared" si="70"/>
        <v/>
      </c>
      <c r="L942" s="58" t="str">
        <f t="shared" ca="1" si="71"/>
        <v/>
      </c>
      <c r="M942" s="47" t="str">
        <f>IF(H942="","",VLOOKUP(MONTH(H942),'C-A'!$K$6:$L$17,2,FALSE))</f>
        <v/>
      </c>
      <c r="S942" s="47">
        <f t="shared" si="72"/>
        <v>9.3700000000001627E-4</v>
      </c>
      <c r="T942" s="52" t="str">
        <f t="shared" ca="1" si="73"/>
        <v/>
      </c>
    </row>
    <row r="943" spans="2:20" ht="30" customHeight="1" x14ac:dyDescent="0.25">
      <c r="B943" s="52" t="str">
        <f t="shared" ref="B943:B994" ca="1" si="74">IF(T943="","",SUM(S943:T943))</f>
        <v/>
      </c>
      <c r="C943" s="88"/>
      <c r="D943" s="88" t="str">
        <f>IF(C943="","",VLOOKUP(C943,CAD_FUNC!$C$6:$E$106,2,FALSE))</f>
        <v/>
      </c>
      <c r="E943" s="88" t="str">
        <f>IF(C943="","",VLOOKUP(C943,CAD_FUNC!$C$6:$E$106,3,FALSE))</f>
        <v/>
      </c>
      <c r="F943" s="88"/>
      <c r="G943" s="88" t="str">
        <f>IF(F943="","",VLOOKUP(F943,PCMSO!$C$6:$F$607,4,FALSE))</f>
        <v/>
      </c>
      <c r="H943" s="87"/>
      <c r="I943" s="87"/>
      <c r="J943" s="87"/>
      <c r="K943" s="57" t="str">
        <f t="shared" si="70"/>
        <v/>
      </c>
      <c r="L943" s="58" t="str">
        <f t="shared" ca="1" si="71"/>
        <v/>
      </c>
      <c r="M943" s="47" t="str">
        <f>IF(H943="","",VLOOKUP(MONTH(H943),'C-A'!$K$6:$L$17,2,FALSE))</f>
        <v/>
      </c>
      <c r="S943" s="47">
        <f t="shared" si="72"/>
        <v>9.3800000000001629E-4</v>
      </c>
      <c r="T943" s="52" t="str">
        <f t="shared" ca="1" si="73"/>
        <v/>
      </c>
    </row>
    <row r="944" spans="2:20" ht="30" customHeight="1" x14ac:dyDescent="0.25">
      <c r="B944" s="52" t="str">
        <f t="shared" ca="1" si="74"/>
        <v/>
      </c>
      <c r="C944" s="88"/>
      <c r="D944" s="88" t="str">
        <f>IF(C944="","",VLOOKUP(C944,CAD_FUNC!$C$6:$E$106,2,FALSE))</f>
        <v/>
      </c>
      <c r="E944" s="88" t="str">
        <f>IF(C944="","",VLOOKUP(C944,CAD_FUNC!$C$6:$E$106,3,FALSE))</f>
        <v/>
      </c>
      <c r="F944" s="88"/>
      <c r="G944" s="88" t="str">
        <f>IF(F944="","",VLOOKUP(F944,PCMSO!$C$6:$F$607,4,FALSE))</f>
        <v/>
      </c>
      <c r="H944" s="87"/>
      <c r="I944" s="87"/>
      <c r="J944" s="87"/>
      <c r="K944" s="57" t="str">
        <f t="shared" si="70"/>
        <v/>
      </c>
      <c r="L944" s="58" t="str">
        <f t="shared" ca="1" si="71"/>
        <v/>
      </c>
      <c r="M944" s="47" t="str">
        <f>IF(H944="","",VLOOKUP(MONTH(H944),'C-A'!$K$6:$L$17,2,FALSE))</f>
        <v/>
      </c>
      <c r="S944" s="47">
        <f t="shared" si="72"/>
        <v>9.3900000000001632E-4</v>
      </c>
      <c r="T944" s="52" t="str">
        <f t="shared" ca="1" si="73"/>
        <v/>
      </c>
    </row>
    <row r="945" spans="2:20" ht="30" customHeight="1" x14ac:dyDescent="0.25">
      <c r="B945" s="52" t="str">
        <f t="shared" ca="1" si="74"/>
        <v/>
      </c>
      <c r="C945" s="88"/>
      <c r="D945" s="88" t="str">
        <f>IF(C945="","",VLOOKUP(C945,CAD_FUNC!$C$6:$E$106,2,FALSE))</f>
        <v/>
      </c>
      <c r="E945" s="88" t="str">
        <f>IF(C945="","",VLOOKUP(C945,CAD_FUNC!$C$6:$E$106,3,FALSE))</f>
        <v/>
      </c>
      <c r="F945" s="88"/>
      <c r="G945" s="88" t="str">
        <f>IF(F945="","",VLOOKUP(F945,PCMSO!$C$6:$F$607,4,FALSE))</f>
        <v/>
      </c>
      <c r="H945" s="87"/>
      <c r="I945" s="87"/>
      <c r="J945" s="87"/>
      <c r="K945" s="57" t="str">
        <f t="shared" si="70"/>
        <v/>
      </c>
      <c r="L945" s="58" t="str">
        <f t="shared" ca="1" si="71"/>
        <v/>
      </c>
      <c r="M945" s="47" t="str">
        <f>IF(H945="","",VLOOKUP(MONTH(H945),'C-A'!$K$6:$L$17,2,FALSE))</f>
        <v/>
      </c>
      <c r="S945" s="47">
        <f t="shared" si="72"/>
        <v>9.4000000000001634E-4</v>
      </c>
      <c r="T945" s="52" t="str">
        <f t="shared" ca="1" si="73"/>
        <v/>
      </c>
    </row>
    <row r="946" spans="2:20" ht="30" customHeight="1" x14ac:dyDescent="0.25">
      <c r="B946" s="52" t="str">
        <f t="shared" ca="1" si="74"/>
        <v/>
      </c>
      <c r="C946" s="88"/>
      <c r="D946" s="88" t="str">
        <f>IF(C946="","",VLOOKUP(C946,CAD_FUNC!$C$6:$E$106,2,FALSE))</f>
        <v/>
      </c>
      <c r="E946" s="88" t="str">
        <f>IF(C946="","",VLOOKUP(C946,CAD_FUNC!$C$6:$E$106,3,FALSE))</f>
        <v/>
      </c>
      <c r="F946" s="88"/>
      <c r="G946" s="88" t="str">
        <f>IF(F946="","",VLOOKUP(F946,PCMSO!$C$6:$F$607,4,FALSE))</f>
        <v/>
      </c>
      <c r="H946" s="87"/>
      <c r="I946" s="87"/>
      <c r="J946" s="87"/>
      <c r="K946" s="57" t="str">
        <f t="shared" si="70"/>
        <v/>
      </c>
      <c r="L946" s="58" t="str">
        <f t="shared" ca="1" si="71"/>
        <v/>
      </c>
      <c r="M946" s="47" t="str">
        <f>IF(H946="","",VLOOKUP(MONTH(H946),'C-A'!$K$6:$L$17,2,FALSE))</f>
        <v/>
      </c>
      <c r="S946" s="47">
        <f t="shared" si="72"/>
        <v>9.4100000000001637E-4</v>
      </c>
      <c r="T946" s="52" t="str">
        <f t="shared" ca="1" si="73"/>
        <v/>
      </c>
    </row>
    <row r="947" spans="2:20" ht="30" customHeight="1" x14ac:dyDescent="0.25">
      <c r="B947" s="52" t="str">
        <f t="shared" ca="1" si="74"/>
        <v/>
      </c>
      <c r="C947" s="88"/>
      <c r="D947" s="88" t="str">
        <f>IF(C947="","",VLOOKUP(C947,CAD_FUNC!$C$6:$E$106,2,FALSE))</f>
        <v/>
      </c>
      <c r="E947" s="88" t="str">
        <f>IF(C947="","",VLOOKUP(C947,CAD_FUNC!$C$6:$E$106,3,FALSE))</f>
        <v/>
      </c>
      <c r="F947" s="88"/>
      <c r="G947" s="88" t="str">
        <f>IF(F947="","",VLOOKUP(F947,PCMSO!$C$6:$F$607,4,FALSE))</f>
        <v/>
      </c>
      <c r="H947" s="87"/>
      <c r="I947" s="87"/>
      <c r="J947" s="87"/>
      <c r="K947" s="57" t="str">
        <f t="shared" si="70"/>
        <v/>
      </c>
      <c r="L947" s="58" t="str">
        <f t="shared" ca="1" si="71"/>
        <v/>
      </c>
      <c r="M947" s="47" t="str">
        <f>IF(H947="","",VLOOKUP(MONTH(H947),'C-A'!$K$6:$L$17,2,FALSE))</f>
        <v/>
      </c>
      <c r="S947" s="47">
        <f t="shared" si="72"/>
        <v>9.4200000000001639E-4</v>
      </c>
      <c r="T947" s="52" t="str">
        <f t="shared" ca="1" si="73"/>
        <v/>
      </c>
    </row>
    <row r="948" spans="2:20" ht="30" customHeight="1" x14ac:dyDescent="0.25">
      <c r="B948" s="52" t="str">
        <f t="shared" ca="1" si="74"/>
        <v/>
      </c>
      <c r="C948" s="88"/>
      <c r="D948" s="88" t="str">
        <f>IF(C948="","",VLOOKUP(C948,CAD_FUNC!$C$6:$E$106,2,FALSE))</f>
        <v/>
      </c>
      <c r="E948" s="88" t="str">
        <f>IF(C948="","",VLOOKUP(C948,CAD_FUNC!$C$6:$E$106,3,FALSE))</f>
        <v/>
      </c>
      <c r="F948" s="88"/>
      <c r="G948" s="88" t="str">
        <f>IF(F948="","",VLOOKUP(F948,PCMSO!$C$6:$F$607,4,FALSE))</f>
        <v/>
      </c>
      <c r="H948" s="87"/>
      <c r="I948" s="87"/>
      <c r="J948" s="87"/>
      <c r="K948" s="57" t="str">
        <f t="shared" si="70"/>
        <v/>
      </c>
      <c r="L948" s="58" t="str">
        <f t="shared" ca="1" si="71"/>
        <v/>
      </c>
      <c r="M948" s="47" t="str">
        <f>IF(H948="","",VLOOKUP(MONTH(H948),'C-A'!$K$6:$L$17,2,FALSE))</f>
        <v/>
      </c>
      <c r="S948" s="47">
        <f t="shared" si="72"/>
        <v>9.4300000000001642E-4</v>
      </c>
      <c r="T948" s="52" t="str">
        <f t="shared" ca="1" si="73"/>
        <v/>
      </c>
    </row>
    <row r="949" spans="2:20" ht="30" customHeight="1" x14ac:dyDescent="0.25">
      <c r="B949" s="52" t="str">
        <f t="shared" ca="1" si="74"/>
        <v/>
      </c>
      <c r="C949" s="88"/>
      <c r="D949" s="88" t="str">
        <f>IF(C949="","",VLOOKUP(C949,CAD_FUNC!$C$6:$E$106,2,FALSE))</f>
        <v/>
      </c>
      <c r="E949" s="88" t="str">
        <f>IF(C949="","",VLOOKUP(C949,CAD_FUNC!$C$6:$E$106,3,FALSE))</f>
        <v/>
      </c>
      <c r="F949" s="88"/>
      <c r="G949" s="88" t="str">
        <f>IF(F949="","",VLOOKUP(F949,PCMSO!$C$6:$F$607,4,FALSE))</f>
        <v/>
      </c>
      <c r="H949" s="87"/>
      <c r="I949" s="87"/>
      <c r="J949" s="87"/>
      <c r="K949" s="57" t="str">
        <f t="shared" si="70"/>
        <v/>
      </c>
      <c r="L949" s="58" t="str">
        <f t="shared" ca="1" si="71"/>
        <v/>
      </c>
      <c r="M949" s="47" t="str">
        <f>IF(H949="","",VLOOKUP(MONTH(H949),'C-A'!$K$6:$L$17,2,FALSE))</f>
        <v/>
      </c>
      <c r="S949" s="47">
        <f t="shared" si="72"/>
        <v>9.4400000000001644E-4</v>
      </c>
      <c r="T949" s="52" t="str">
        <f t="shared" ca="1" si="73"/>
        <v/>
      </c>
    </row>
    <row r="950" spans="2:20" ht="30" customHeight="1" x14ac:dyDescent="0.25">
      <c r="B950" s="52" t="str">
        <f t="shared" ca="1" si="74"/>
        <v/>
      </c>
      <c r="C950" s="88"/>
      <c r="D950" s="88" t="str">
        <f>IF(C950="","",VLOOKUP(C950,CAD_FUNC!$C$6:$E$106,2,FALSE))</f>
        <v/>
      </c>
      <c r="E950" s="88" t="str">
        <f>IF(C950="","",VLOOKUP(C950,CAD_FUNC!$C$6:$E$106,3,FALSE))</f>
        <v/>
      </c>
      <c r="F950" s="88"/>
      <c r="G950" s="88" t="str">
        <f>IF(F950="","",VLOOKUP(F950,PCMSO!$C$6:$F$607,4,FALSE))</f>
        <v/>
      </c>
      <c r="H950" s="87"/>
      <c r="I950" s="87"/>
      <c r="J950" s="87"/>
      <c r="K950" s="57" t="str">
        <f t="shared" si="70"/>
        <v/>
      </c>
      <c r="L950" s="58" t="str">
        <f t="shared" ca="1" si="71"/>
        <v/>
      </c>
      <c r="M950" s="47" t="str">
        <f>IF(H950="","",VLOOKUP(MONTH(H950),'C-A'!$K$6:$L$17,2,FALSE))</f>
        <v/>
      </c>
      <c r="S950" s="47">
        <f t="shared" si="72"/>
        <v>9.4500000000001646E-4</v>
      </c>
      <c r="T950" s="52" t="str">
        <f t="shared" ca="1" si="73"/>
        <v/>
      </c>
    </row>
    <row r="951" spans="2:20" ht="30" customHeight="1" x14ac:dyDescent="0.25">
      <c r="B951" s="52" t="str">
        <f t="shared" ca="1" si="74"/>
        <v/>
      </c>
      <c r="C951" s="88"/>
      <c r="D951" s="88" t="str">
        <f>IF(C951="","",VLOOKUP(C951,CAD_FUNC!$C$6:$E$106,2,FALSE))</f>
        <v/>
      </c>
      <c r="E951" s="88" t="str">
        <f>IF(C951="","",VLOOKUP(C951,CAD_FUNC!$C$6:$E$106,3,FALSE))</f>
        <v/>
      </c>
      <c r="F951" s="88"/>
      <c r="G951" s="88" t="str">
        <f>IF(F951="","",VLOOKUP(F951,PCMSO!$C$6:$F$607,4,FALSE))</f>
        <v/>
      </c>
      <c r="H951" s="87"/>
      <c r="I951" s="87"/>
      <c r="J951" s="87"/>
      <c r="K951" s="57" t="str">
        <f t="shared" si="70"/>
        <v/>
      </c>
      <c r="L951" s="58" t="str">
        <f t="shared" ca="1" si="71"/>
        <v/>
      </c>
      <c r="M951" s="47" t="str">
        <f>IF(H951="","",VLOOKUP(MONTH(H951),'C-A'!$K$6:$L$17,2,FALSE))</f>
        <v/>
      </c>
      <c r="S951" s="47">
        <f t="shared" si="72"/>
        <v>9.4600000000001649E-4</v>
      </c>
      <c r="T951" s="52" t="str">
        <f t="shared" ca="1" si="73"/>
        <v/>
      </c>
    </row>
    <row r="952" spans="2:20" ht="30" customHeight="1" x14ac:dyDescent="0.25">
      <c r="B952" s="52" t="str">
        <f t="shared" ca="1" si="74"/>
        <v/>
      </c>
      <c r="C952" s="88"/>
      <c r="D952" s="88" t="str">
        <f>IF(C952="","",VLOOKUP(C952,CAD_FUNC!$C$6:$E$106,2,FALSE))</f>
        <v/>
      </c>
      <c r="E952" s="88" t="str">
        <f>IF(C952="","",VLOOKUP(C952,CAD_FUNC!$C$6:$E$106,3,FALSE))</f>
        <v/>
      </c>
      <c r="F952" s="88"/>
      <c r="G952" s="88" t="str">
        <f>IF(F952="","",VLOOKUP(F952,PCMSO!$C$6:$F$607,4,FALSE))</f>
        <v/>
      </c>
      <c r="H952" s="87"/>
      <c r="I952" s="87"/>
      <c r="J952" s="87"/>
      <c r="K952" s="57" t="str">
        <f t="shared" si="70"/>
        <v/>
      </c>
      <c r="L952" s="58" t="str">
        <f t="shared" ca="1" si="71"/>
        <v/>
      </c>
      <c r="M952" s="47" t="str">
        <f>IF(H952="","",VLOOKUP(MONTH(H952),'C-A'!$K$6:$L$17,2,FALSE))</f>
        <v/>
      </c>
      <c r="S952" s="47">
        <f t="shared" si="72"/>
        <v>9.4700000000001651E-4</v>
      </c>
      <c r="T952" s="52" t="str">
        <f t="shared" ca="1" si="73"/>
        <v/>
      </c>
    </row>
    <row r="953" spans="2:20" ht="30" customHeight="1" x14ac:dyDescent="0.25">
      <c r="B953" s="52" t="str">
        <f t="shared" ca="1" si="74"/>
        <v/>
      </c>
      <c r="C953" s="88"/>
      <c r="D953" s="88" t="str">
        <f>IF(C953="","",VLOOKUP(C953,CAD_FUNC!$C$6:$E$106,2,FALSE))</f>
        <v/>
      </c>
      <c r="E953" s="88" t="str">
        <f>IF(C953="","",VLOOKUP(C953,CAD_FUNC!$C$6:$E$106,3,FALSE))</f>
        <v/>
      </c>
      <c r="F953" s="88"/>
      <c r="G953" s="88" t="str">
        <f>IF(F953="","",VLOOKUP(F953,PCMSO!$C$6:$F$607,4,FALSE))</f>
        <v/>
      </c>
      <c r="H953" s="87"/>
      <c r="I953" s="87"/>
      <c r="J953" s="87"/>
      <c r="K953" s="57" t="str">
        <f t="shared" si="70"/>
        <v/>
      </c>
      <c r="L953" s="58" t="str">
        <f t="shared" ca="1" si="71"/>
        <v/>
      </c>
      <c r="M953" s="47" t="str">
        <f>IF(H953="","",VLOOKUP(MONTH(H953),'C-A'!$K$6:$L$17,2,FALSE))</f>
        <v/>
      </c>
      <c r="S953" s="47">
        <f t="shared" si="72"/>
        <v>9.4800000000001654E-4</v>
      </c>
      <c r="T953" s="52" t="str">
        <f t="shared" ca="1" si="73"/>
        <v/>
      </c>
    </row>
    <row r="954" spans="2:20" ht="30" customHeight="1" x14ac:dyDescent="0.25">
      <c r="B954" s="52" t="str">
        <f t="shared" ca="1" si="74"/>
        <v/>
      </c>
      <c r="C954" s="88"/>
      <c r="D954" s="88" t="str">
        <f>IF(C954="","",VLOOKUP(C954,CAD_FUNC!$C$6:$E$106,2,FALSE))</f>
        <v/>
      </c>
      <c r="E954" s="88" t="str">
        <f>IF(C954="","",VLOOKUP(C954,CAD_FUNC!$C$6:$E$106,3,FALSE))</f>
        <v/>
      </c>
      <c r="F954" s="88"/>
      <c r="G954" s="88" t="str">
        <f>IF(F954="","",VLOOKUP(F954,PCMSO!$C$6:$F$607,4,FALSE))</f>
        <v/>
      </c>
      <c r="H954" s="87"/>
      <c r="I954" s="87"/>
      <c r="J954" s="87"/>
      <c r="K954" s="57" t="str">
        <f t="shared" si="70"/>
        <v/>
      </c>
      <c r="L954" s="58" t="str">
        <f t="shared" ca="1" si="71"/>
        <v/>
      </c>
      <c r="M954" s="47" t="str">
        <f>IF(H954="","",VLOOKUP(MONTH(H954),'C-A'!$K$6:$L$17,2,FALSE))</f>
        <v/>
      </c>
      <c r="S954" s="47">
        <f t="shared" si="72"/>
        <v>9.4900000000001656E-4</v>
      </c>
      <c r="T954" s="52" t="str">
        <f t="shared" ca="1" si="73"/>
        <v/>
      </c>
    </row>
    <row r="955" spans="2:20" ht="30" customHeight="1" x14ac:dyDescent="0.25">
      <c r="B955" s="52" t="str">
        <f t="shared" ca="1" si="74"/>
        <v/>
      </c>
      <c r="C955" s="88"/>
      <c r="D955" s="88" t="str">
        <f>IF(C955="","",VLOOKUP(C955,CAD_FUNC!$C$6:$E$106,2,FALSE))</f>
        <v/>
      </c>
      <c r="E955" s="88" t="str">
        <f>IF(C955="","",VLOOKUP(C955,CAD_FUNC!$C$6:$E$106,3,FALSE))</f>
        <v/>
      </c>
      <c r="F955" s="88"/>
      <c r="G955" s="88" t="str">
        <f>IF(F955="","",VLOOKUP(F955,PCMSO!$C$6:$F$607,4,FALSE))</f>
        <v/>
      </c>
      <c r="H955" s="87"/>
      <c r="I955" s="87"/>
      <c r="J955" s="87"/>
      <c r="K955" s="57" t="str">
        <f t="shared" si="70"/>
        <v/>
      </c>
      <c r="L955" s="58" t="str">
        <f t="shared" ca="1" si="71"/>
        <v/>
      </c>
      <c r="M955" s="47" t="str">
        <f>IF(H955="","",VLOOKUP(MONTH(H955),'C-A'!$K$6:$L$17,2,FALSE))</f>
        <v/>
      </c>
      <c r="S955" s="47">
        <f t="shared" si="72"/>
        <v>9.5000000000001659E-4</v>
      </c>
      <c r="T955" s="52" t="str">
        <f t="shared" ca="1" si="73"/>
        <v/>
      </c>
    </row>
    <row r="956" spans="2:20" ht="30" customHeight="1" x14ac:dyDescent="0.25">
      <c r="B956" s="52" t="str">
        <f t="shared" ca="1" si="74"/>
        <v/>
      </c>
      <c r="C956" s="88"/>
      <c r="D956" s="88" t="str">
        <f>IF(C956="","",VLOOKUP(C956,CAD_FUNC!$C$6:$E$106,2,FALSE))</f>
        <v/>
      </c>
      <c r="E956" s="88" t="str">
        <f>IF(C956="","",VLOOKUP(C956,CAD_FUNC!$C$6:$E$106,3,FALSE))</f>
        <v/>
      </c>
      <c r="F956" s="88"/>
      <c r="G956" s="88" t="str">
        <f>IF(F956="","",VLOOKUP(F956,PCMSO!$C$6:$F$607,4,FALSE))</f>
        <v/>
      </c>
      <c r="H956" s="87"/>
      <c r="I956" s="87"/>
      <c r="J956" s="87"/>
      <c r="K956" s="57" t="str">
        <f t="shared" si="70"/>
        <v/>
      </c>
      <c r="L956" s="58" t="str">
        <f t="shared" ca="1" si="71"/>
        <v/>
      </c>
      <c r="M956" s="47" t="str">
        <f>IF(H956="","",VLOOKUP(MONTH(H956),'C-A'!$K$6:$L$17,2,FALSE))</f>
        <v/>
      </c>
      <c r="S956" s="47">
        <f t="shared" si="72"/>
        <v>9.5100000000001661E-4</v>
      </c>
      <c r="T956" s="52" t="str">
        <f t="shared" ca="1" si="73"/>
        <v/>
      </c>
    </row>
    <row r="957" spans="2:20" ht="30" customHeight="1" x14ac:dyDescent="0.25">
      <c r="B957" s="52" t="str">
        <f t="shared" ca="1" si="74"/>
        <v/>
      </c>
      <c r="C957" s="88"/>
      <c r="D957" s="88" t="str">
        <f>IF(C957="","",VLOOKUP(C957,CAD_FUNC!$C$6:$E$106,2,FALSE))</f>
        <v/>
      </c>
      <c r="E957" s="88" t="str">
        <f>IF(C957="","",VLOOKUP(C957,CAD_FUNC!$C$6:$E$106,3,FALSE))</f>
        <v/>
      </c>
      <c r="F957" s="88"/>
      <c r="G957" s="88" t="str">
        <f>IF(F957="","",VLOOKUP(F957,PCMSO!$C$6:$F$607,4,FALSE))</f>
        <v/>
      </c>
      <c r="H957" s="87"/>
      <c r="I957" s="87"/>
      <c r="J957" s="87"/>
      <c r="K957" s="57" t="str">
        <f t="shared" si="70"/>
        <v/>
      </c>
      <c r="L957" s="58" t="str">
        <f t="shared" ca="1" si="71"/>
        <v/>
      </c>
      <c r="M957" s="47" t="str">
        <f>IF(H957="","",VLOOKUP(MONTH(H957),'C-A'!$K$6:$L$17,2,FALSE))</f>
        <v/>
      </c>
      <c r="S957" s="47">
        <f t="shared" si="72"/>
        <v>9.5200000000001663E-4</v>
      </c>
      <c r="T957" s="52" t="str">
        <f t="shared" ca="1" si="73"/>
        <v/>
      </c>
    </row>
    <row r="958" spans="2:20" ht="30" customHeight="1" x14ac:dyDescent="0.25">
      <c r="B958" s="52" t="str">
        <f t="shared" ca="1" si="74"/>
        <v/>
      </c>
      <c r="C958" s="88"/>
      <c r="D958" s="88" t="str">
        <f>IF(C958="","",VLOOKUP(C958,CAD_FUNC!$C$6:$E$106,2,FALSE))</f>
        <v/>
      </c>
      <c r="E958" s="88" t="str">
        <f>IF(C958="","",VLOOKUP(C958,CAD_FUNC!$C$6:$E$106,3,FALSE))</f>
        <v/>
      </c>
      <c r="F958" s="88"/>
      <c r="G958" s="88" t="str">
        <f>IF(F958="","",VLOOKUP(F958,PCMSO!$C$6:$F$607,4,FALSE))</f>
        <v/>
      </c>
      <c r="H958" s="87"/>
      <c r="I958" s="87"/>
      <c r="J958" s="87"/>
      <c r="K958" s="57" t="str">
        <f t="shared" si="70"/>
        <v/>
      </c>
      <c r="L958" s="58" t="str">
        <f t="shared" ca="1" si="71"/>
        <v/>
      </c>
      <c r="M958" s="47" t="str">
        <f>IF(H958="","",VLOOKUP(MONTH(H958),'C-A'!$K$6:$L$17,2,FALSE))</f>
        <v/>
      </c>
      <c r="S958" s="47">
        <f t="shared" si="72"/>
        <v>9.5300000000001666E-4</v>
      </c>
      <c r="T958" s="52" t="str">
        <f t="shared" ca="1" si="73"/>
        <v/>
      </c>
    </row>
    <row r="959" spans="2:20" ht="30" customHeight="1" x14ac:dyDescent="0.25">
      <c r="B959" s="52" t="str">
        <f t="shared" ca="1" si="74"/>
        <v/>
      </c>
      <c r="C959" s="88"/>
      <c r="D959" s="88" t="str">
        <f>IF(C959="","",VLOOKUP(C959,CAD_FUNC!$C$6:$E$106,2,FALSE))</f>
        <v/>
      </c>
      <c r="E959" s="88" t="str">
        <f>IF(C959="","",VLOOKUP(C959,CAD_FUNC!$C$6:$E$106,3,FALSE))</f>
        <v/>
      </c>
      <c r="F959" s="88"/>
      <c r="G959" s="88" t="str">
        <f>IF(F959="","",VLOOKUP(F959,PCMSO!$C$6:$F$607,4,FALSE))</f>
        <v/>
      </c>
      <c r="H959" s="87"/>
      <c r="I959" s="87"/>
      <c r="J959" s="87"/>
      <c r="K959" s="57" t="str">
        <f t="shared" si="70"/>
        <v/>
      </c>
      <c r="L959" s="58" t="str">
        <f t="shared" ca="1" si="71"/>
        <v/>
      </c>
      <c r="M959" s="47" t="str">
        <f>IF(H959="","",VLOOKUP(MONTH(H959),'C-A'!$K$6:$L$17,2,FALSE))</f>
        <v/>
      </c>
      <c r="S959" s="47">
        <f t="shared" si="72"/>
        <v>9.5400000000001668E-4</v>
      </c>
      <c r="T959" s="52" t="str">
        <f t="shared" ca="1" si="73"/>
        <v/>
      </c>
    </row>
    <row r="960" spans="2:20" ht="30" customHeight="1" x14ac:dyDescent="0.25">
      <c r="B960" s="52" t="str">
        <f t="shared" ca="1" si="74"/>
        <v/>
      </c>
      <c r="C960" s="88"/>
      <c r="D960" s="88" t="str">
        <f>IF(C960="","",VLOOKUP(C960,CAD_FUNC!$C$6:$E$106,2,FALSE))</f>
        <v/>
      </c>
      <c r="E960" s="88" t="str">
        <f>IF(C960="","",VLOOKUP(C960,CAD_FUNC!$C$6:$E$106,3,FALSE))</f>
        <v/>
      </c>
      <c r="F960" s="88"/>
      <c r="G960" s="88" t="str">
        <f>IF(F960="","",VLOOKUP(F960,PCMSO!$C$6:$F$607,4,FALSE))</f>
        <v/>
      </c>
      <c r="H960" s="87"/>
      <c r="I960" s="87"/>
      <c r="J960" s="87"/>
      <c r="K960" s="57" t="str">
        <f t="shared" si="70"/>
        <v/>
      </c>
      <c r="L960" s="58" t="str">
        <f t="shared" ca="1" si="71"/>
        <v/>
      </c>
      <c r="M960" s="47" t="str">
        <f>IF(H960="","",VLOOKUP(MONTH(H960),'C-A'!$K$6:$L$17,2,FALSE))</f>
        <v/>
      </c>
      <c r="S960" s="47">
        <f t="shared" si="72"/>
        <v>9.5500000000001671E-4</v>
      </c>
      <c r="T960" s="52" t="str">
        <f t="shared" ca="1" si="73"/>
        <v/>
      </c>
    </row>
    <row r="961" spans="2:20" ht="30" customHeight="1" x14ac:dyDescent="0.25">
      <c r="B961" s="52" t="str">
        <f t="shared" ca="1" si="74"/>
        <v/>
      </c>
      <c r="C961" s="88"/>
      <c r="D961" s="88" t="str">
        <f>IF(C961="","",VLOOKUP(C961,CAD_FUNC!$C$6:$E$106,2,FALSE))</f>
        <v/>
      </c>
      <c r="E961" s="88" t="str">
        <f>IF(C961="","",VLOOKUP(C961,CAD_FUNC!$C$6:$E$106,3,FALSE))</f>
        <v/>
      </c>
      <c r="F961" s="88"/>
      <c r="G961" s="88" t="str">
        <f>IF(F961="","",VLOOKUP(F961,PCMSO!$C$6:$F$607,4,FALSE))</f>
        <v/>
      </c>
      <c r="H961" s="87"/>
      <c r="I961" s="87"/>
      <c r="J961" s="87"/>
      <c r="K961" s="57" t="str">
        <f t="shared" si="70"/>
        <v/>
      </c>
      <c r="L961" s="58" t="str">
        <f t="shared" ca="1" si="71"/>
        <v/>
      </c>
      <c r="M961" s="47" t="str">
        <f>IF(H961="","",VLOOKUP(MONTH(H961),'C-A'!$K$6:$L$17,2,FALSE))</f>
        <v/>
      </c>
      <c r="S961" s="47">
        <f t="shared" si="72"/>
        <v>9.5600000000001673E-4</v>
      </c>
      <c r="T961" s="52" t="str">
        <f t="shared" ca="1" si="73"/>
        <v/>
      </c>
    </row>
    <row r="962" spans="2:20" ht="30" customHeight="1" x14ac:dyDescent="0.25">
      <c r="B962" s="52" t="str">
        <f t="shared" ca="1" si="74"/>
        <v/>
      </c>
      <c r="C962" s="88"/>
      <c r="D962" s="88" t="str">
        <f>IF(C962="","",VLOOKUP(C962,CAD_FUNC!$C$6:$E$106,2,FALSE))</f>
        <v/>
      </c>
      <c r="E962" s="88" t="str">
        <f>IF(C962="","",VLOOKUP(C962,CAD_FUNC!$C$6:$E$106,3,FALSE))</f>
        <v/>
      </c>
      <c r="F962" s="88"/>
      <c r="G962" s="88" t="str">
        <f>IF(F962="","",VLOOKUP(F962,PCMSO!$C$6:$F$607,4,FALSE))</f>
        <v/>
      </c>
      <c r="H962" s="87"/>
      <c r="I962" s="87"/>
      <c r="J962" s="87"/>
      <c r="K962" s="57" t="str">
        <f t="shared" si="70"/>
        <v/>
      </c>
      <c r="L962" s="58" t="str">
        <f t="shared" ca="1" si="71"/>
        <v/>
      </c>
      <c r="M962" s="47" t="str">
        <f>IF(H962="","",VLOOKUP(MONTH(H962),'C-A'!$K$6:$L$17,2,FALSE))</f>
        <v/>
      </c>
      <c r="S962" s="47">
        <f t="shared" si="72"/>
        <v>9.5700000000001676E-4</v>
      </c>
      <c r="T962" s="52" t="str">
        <f t="shared" ca="1" si="73"/>
        <v/>
      </c>
    </row>
    <row r="963" spans="2:20" ht="30" customHeight="1" x14ac:dyDescent="0.25">
      <c r="B963" s="52" t="str">
        <f t="shared" ca="1" si="74"/>
        <v/>
      </c>
      <c r="C963" s="88"/>
      <c r="D963" s="88" t="str">
        <f>IF(C963="","",VLOOKUP(C963,CAD_FUNC!$C$6:$E$106,2,FALSE))</f>
        <v/>
      </c>
      <c r="E963" s="88" t="str">
        <f>IF(C963="","",VLOOKUP(C963,CAD_FUNC!$C$6:$E$106,3,FALSE))</f>
        <v/>
      </c>
      <c r="F963" s="88"/>
      <c r="G963" s="88" t="str">
        <f>IF(F963="","",VLOOKUP(F963,PCMSO!$C$6:$F$607,4,FALSE))</f>
        <v/>
      </c>
      <c r="H963" s="87"/>
      <c r="I963" s="87"/>
      <c r="J963" s="87"/>
      <c r="K963" s="57" t="str">
        <f t="shared" si="70"/>
        <v/>
      </c>
      <c r="L963" s="58" t="str">
        <f t="shared" ca="1" si="71"/>
        <v/>
      </c>
      <c r="M963" s="47" t="str">
        <f>IF(H963="","",VLOOKUP(MONTH(H963),'C-A'!$K$6:$L$17,2,FALSE))</f>
        <v/>
      </c>
      <c r="S963" s="47">
        <f t="shared" si="72"/>
        <v>9.5800000000001678E-4</v>
      </c>
      <c r="T963" s="52" t="str">
        <f t="shared" ca="1" si="73"/>
        <v/>
      </c>
    </row>
    <row r="964" spans="2:20" ht="30" customHeight="1" x14ac:dyDescent="0.25">
      <c r="B964" s="52" t="str">
        <f t="shared" ca="1" si="74"/>
        <v/>
      </c>
      <c r="C964" s="88"/>
      <c r="D964" s="88" t="str">
        <f>IF(C964="","",VLOOKUP(C964,CAD_FUNC!$C$6:$E$106,2,FALSE))</f>
        <v/>
      </c>
      <c r="E964" s="88" t="str">
        <f>IF(C964="","",VLOOKUP(C964,CAD_FUNC!$C$6:$E$106,3,FALSE))</f>
        <v/>
      </c>
      <c r="F964" s="88"/>
      <c r="G964" s="88" t="str">
        <f>IF(F964="","",VLOOKUP(F964,PCMSO!$C$6:$F$607,4,FALSE))</f>
        <v/>
      </c>
      <c r="H964" s="87"/>
      <c r="I964" s="87"/>
      <c r="J964" s="87"/>
      <c r="K964" s="57" t="str">
        <f t="shared" si="70"/>
        <v/>
      </c>
      <c r="L964" s="58" t="str">
        <f t="shared" ca="1" si="71"/>
        <v/>
      </c>
      <c r="M964" s="47" t="str">
        <f>IF(H964="","",VLOOKUP(MONTH(H964),'C-A'!$K$6:$L$17,2,FALSE))</f>
        <v/>
      </c>
      <c r="S964" s="47">
        <f t="shared" si="72"/>
        <v>9.5900000000001681E-4</v>
      </c>
      <c r="T964" s="52" t="str">
        <f t="shared" ca="1" si="73"/>
        <v/>
      </c>
    </row>
    <row r="965" spans="2:20" ht="30" customHeight="1" x14ac:dyDescent="0.25">
      <c r="B965" s="52" t="str">
        <f t="shared" ca="1" si="74"/>
        <v/>
      </c>
      <c r="C965" s="88"/>
      <c r="D965" s="88" t="str">
        <f>IF(C965="","",VLOOKUP(C965,CAD_FUNC!$C$6:$E$106,2,FALSE))</f>
        <v/>
      </c>
      <c r="E965" s="88" t="str">
        <f>IF(C965="","",VLOOKUP(C965,CAD_FUNC!$C$6:$E$106,3,FALSE))</f>
        <v/>
      </c>
      <c r="F965" s="88"/>
      <c r="G965" s="88" t="str">
        <f>IF(F965="","",VLOOKUP(F965,PCMSO!$C$6:$F$607,4,FALSE))</f>
        <v/>
      </c>
      <c r="H965" s="87"/>
      <c r="I965" s="87"/>
      <c r="J965" s="87"/>
      <c r="K965" s="57" t="str">
        <f t="shared" si="70"/>
        <v/>
      </c>
      <c r="L965" s="58" t="str">
        <f t="shared" ca="1" si="71"/>
        <v/>
      </c>
      <c r="M965" s="47" t="str">
        <f>IF(H965="","",VLOOKUP(MONTH(H965),'C-A'!$K$6:$L$17,2,FALSE))</f>
        <v/>
      </c>
      <c r="S965" s="47">
        <f t="shared" si="72"/>
        <v>9.6000000000001683E-4</v>
      </c>
      <c r="T965" s="52" t="str">
        <f t="shared" ca="1" si="73"/>
        <v/>
      </c>
    </row>
    <row r="966" spans="2:20" ht="30" customHeight="1" x14ac:dyDescent="0.25">
      <c r="B966" s="52" t="str">
        <f t="shared" ca="1" si="74"/>
        <v/>
      </c>
      <c r="C966" s="88"/>
      <c r="D966" s="88" t="str">
        <f>IF(C966="","",VLOOKUP(C966,CAD_FUNC!$C$6:$E$106,2,FALSE))</f>
        <v/>
      </c>
      <c r="E966" s="88" t="str">
        <f>IF(C966="","",VLOOKUP(C966,CAD_FUNC!$C$6:$E$106,3,FALSE))</f>
        <v/>
      </c>
      <c r="F966" s="88"/>
      <c r="G966" s="88" t="str">
        <f>IF(F966="","",VLOOKUP(F966,PCMSO!$C$6:$F$607,4,FALSE))</f>
        <v/>
      </c>
      <c r="H966" s="87"/>
      <c r="I966" s="87"/>
      <c r="J966" s="87"/>
      <c r="K966" s="57" t="str">
        <f t="shared" si="70"/>
        <v/>
      </c>
      <c r="L966" s="58" t="str">
        <f t="shared" ca="1" si="71"/>
        <v/>
      </c>
      <c r="M966" s="47" t="str">
        <f>IF(H966="","",VLOOKUP(MONTH(H966),'C-A'!$K$6:$L$17,2,FALSE))</f>
        <v/>
      </c>
      <c r="S966" s="47">
        <f t="shared" si="72"/>
        <v>9.6100000000001685E-4</v>
      </c>
      <c r="T966" s="52" t="str">
        <f t="shared" ca="1" si="73"/>
        <v/>
      </c>
    </row>
    <row r="967" spans="2:20" ht="30" customHeight="1" x14ac:dyDescent="0.25">
      <c r="B967" s="52" t="str">
        <f t="shared" ca="1" si="74"/>
        <v/>
      </c>
      <c r="C967" s="88"/>
      <c r="D967" s="88" t="str">
        <f>IF(C967="","",VLOOKUP(C967,CAD_FUNC!$C$6:$E$106,2,FALSE))</f>
        <v/>
      </c>
      <c r="E967" s="88" t="str">
        <f>IF(C967="","",VLOOKUP(C967,CAD_FUNC!$C$6:$E$106,3,FALSE))</f>
        <v/>
      </c>
      <c r="F967" s="88"/>
      <c r="G967" s="88" t="str">
        <f>IF(F967="","",VLOOKUP(F967,PCMSO!$C$6:$F$607,4,FALSE))</f>
        <v/>
      </c>
      <c r="H967" s="87"/>
      <c r="I967" s="87"/>
      <c r="J967" s="87"/>
      <c r="K967" s="57" t="str">
        <f t="shared" ref="K967:K994" si="75">IF(G967="","",VLOOKUP(G967,$O$6:$P$12,2,FALSE)+H967)</f>
        <v/>
      </c>
      <c r="L967" s="58" t="str">
        <f t="shared" ref="L967:L994" ca="1" si="76">IF(K967="","",IF(K967-TODAY()&lt;0,"Vencido",IF(K967-TODAY()=0,"Realizar hoje","Realizar em "&amp;K967-TODAY()&amp;" dias")))</f>
        <v/>
      </c>
      <c r="M967" s="47" t="str">
        <f>IF(H967="","",VLOOKUP(MONTH(H967),'C-A'!$K$6:$L$17,2,FALSE))</f>
        <v/>
      </c>
      <c r="S967" s="47">
        <f t="shared" si="72"/>
        <v>9.6200000000001688E-4</v>
      </c>
      <c r="T967" s="52" t="str">
        <f t="shared" ca="1" si="73"/>
        <v/>
      </c>
    </row>
    <row r="968" spans="2:20" ht="30" customHeight="1" x14ac:dyDescent="0.25">
      <c r="B968" s="52" t="str">
        <f t="shared" ca="1" si="74"/>
        <v/>
      </c>
      <c r="C968" s="88"/>
      <c r="D968" s="88" t="str">
        <f>IF(C968="","",VLOOKUP(C968,CAD_FUNC!$C$6:$E$106,2,FALSE))</f>
        <v/>
      </c>
      <c r="E968" s="88" t="str">
        <f>IF(C968="","",VLOOKUP(C968,CAD_FUNC!$C$6:$E$106,3,FALSE))</f>
        <v/>
      </c>
      <c r="F968" s="88"/>
      <c r="G968" s="88" t="str">
        <f>IF(F968="","",VLOOKUP(F968,PCMSO!$C$6:$F$607,4,FALSE))</f>
        <v/>
      </c>
      <c r="H968" s="87"/>
      <c r="I968" s="87"/>
      <c r="J968" s="87"/>
      <c r="K968" s="57" t="str">
        <f t="shared" si="75"/>
        <v/>
      </c>
      <c r="L968" s="58" t="str">
        <f t="shared" ca="1" si="76"/>
        <v/>
      </c>
      <c r="M968" s="47" t="str">
        <f>IF(H968="","",VLOOKUP(MONTH(H968),'C-A'!$K$6:$L$17,2,FALSE))</f>
        <v/>
      </c>
      <c r="S968" s="47">
        <f t="shared" ref="S968:S995" si="77">S967+$S$6</f>
        <v>9.630000000000169E-4</v>
      </c>
      <c r="T968" s="52" t="str">
        <f t="shared" ref="T968:T995" ca="1" si="78">IF(L968="Vencido","",K968)</f>
        <v/>
      </c>
    </row>
    <row r="969" spans="2:20" ht="30" customHeight="1" x14ac:dyDescent="0.25">
      <c r="B969" s="52" t="str">
        <f t="shared" ca="1" si="74"/>
        <v/>
      </c>
      <c r="C969" s="88"/>
      <c r="D969" s="88" t="str">
        <f>IF(C969="","",VLOOKUP(C969,CAD_FUNC!$C$6:$E$106,2,FALSE))</f>
        <v/>
      </c>
      <c r="E969" s="88" t="str">
        <f>IF(C969="","",VLOOKUP(C969,CAD_FUNC!$C$6:$E$106,3,FALSE))</f>
        <v/>
      </c>
      <c r="F969" s="88"/>
      <c r="G969" s="88" t="str">
        <f>IF(F969="","",VLOOKUP(F969,PCMSO!$C$6:$F$607,4,FALSE))</f>
        <v/>
      </c>
      <c r="H969" s="87"/>
      <c r="I969" s="87"/>
      <c r="J969" s="87"/>
      <c r="K969" s="57" t="str">
        <f t="shared" si="75"/>
        <v/>
      </c>
      <c r="L969" s="58" t="str">
        <f t="shared" ca="1" si="76"/>
        <v/>
      </c>
      <c r="M969" s="47" t="str">
        <f>IF(H969="","",VLOOKUP(MONTH(H969),'C-A'!$K$6:$L$17,2,FALSE))</f>
        <v/>
      </c>
      <c r="S969" s="47">
        <f t="shared" si="77"/>
        <v>9.6400000000001693E-4</v>
      </c>
      <c r="T969" s="52" t="str">
        <f t="shared" ca="1" si="78"/>
        <v/>
      </c>
    </row>
    <row r="970" spans="2:20" ht="30" customHeight="1" x14ac:dyDescent="0.25">
      <c r="B970" s="52" t="str">
        <f t="shared" ca="1" si="74"/>
        <v/>
      </c>
      <c r="C970" s="88"/>
      <c r="D970" s="88" t="str">
        <f>IF(C970="","",VLOOKUP(C970,CAD_FUNC!$C$6:$E$106,2,FALSE))</f>
        <v/>
      </c>
      <c r="E970" s="88" t="str">
        <f>IF(C970="","",VLOOKUP(C970,CAD_FUNC!$C$6:$E$106,3,FALSE))</f>
        <v/>
      </c>
      <c r="F970" s="88"/>
      <c r="G970" s="88" t="str">
        <f>IF(F970="","",VLOOKUP(F970,PCMSO!$C$6:$F$607,4,FALSE))</f>
        <v/>
      </c>
      <c r="H970" s="87"/>
      <c r="I970" s="87"/>
      <c r="J970" s="87"/>
      <c r="K970" s="57" t="str">
        <f t="shared" si="75"/>
        <v/>
      </c>
      <c r="L970" s="58" t="str">
        <f t="shared" ca="1" si="76"/>
        <v/>
      </c>
      <c r="M970" s="47" t="str">
        <f>IF(H970="","",VLOOKUP(MONTH(H970),'C-A'!$K$6:$L$17,2,FALSE))</f>
        <v/>
      </c>
      <c r="S970" s="47">
        <f t="shared" si="77"/>
        <v>9.6500000000001695E-4</v>
      </c>
      <c r="T970" s="52" t="str">
        <f t="shared" ca="1" si="78"/>
        <v/>
      </c>
    </row>
    <row r="971" spans="2:20" ht="30" customHeight="1" x14ac:dyDescent="0.25">
      <c r="B971" s="52" t="str">
        <f t="shared" ca="1" si="74"/>
        <v/>
      </c>
      <c r="C971" s="88"/>
      <c r="D971" s="88" t="str">
        <f>IF(C971="","",VLOOKUP(C971,CAD_FUNC!$C$6:$E$106,2,FALSE))</f>
        <v/>
      </c>
      <c r="E971" s="88" t="str">
        <f>IF(C971="","",VLOOKUP(C971,CAD_FUNC!$C$6:$E$106,3,FALSE))</f>
        <v/>
      </c>
      <c r="F971" s="88"/>
      <c r="G971" s="88" t="str">
        <f>IF(F971="","",VLOOKUP(F971,PCMSO!$C$6:$F$607,4,FALSE))</f>
        <v/>
      </c>
      <c r="H971" s="87"/>
      <c r="I971" s="87"/>
      <c r="J971" s="87"/>
      <c r="K971" s="57" t="str">
        <f t="shared" si="75"/>
        <v/>
      </c>
      <c r="L971" s="58" t="str">
        <f t="shared" ca="1" si="76"/>
        <v/>
      </c>
      <c r="M971" s="47" t="str">
        <f>IF(H971="","",VLOOKUP(MONTH(H971),'C-A'!$K$6:$L$17,2,FALSE))</f>
        <v/>
      </c>
      <c r="S971" s="47">
        <f t="shared" si="77"/>
        <v>9.6600000000001698E-4</v>
      </c>
      <c r="T971" s="52" t="str">
        <f t="shared" ca="1" si="78"/>
        <v/>
      </c>
    </row>
    <row r="972" spans="2:20" ht="30" customHeight="1" x14ac:dyDescent="0.25">
      <c r="B972" s="52" t="str">
        <f t="shared" ca="1" si="74"/>
        <v/>
      </c>
      <c r="C972" s="88"/>
      <c r="D972" s="88" t="str">
        <f>IF(C972="","",VLOOKUP(C972,CAD_FUNC!$C$6:$E$106,2,FALSE))</f>
        <v/>
      </c>
      <c r="E972" s="88" t="str">
        <f>IF(C972="","",VLOOKUP(C972,CAD_FUNC!$C$6:$E$106,3,FALSE))</f>
        <v/>
      </c>
      <c r="F972" s="88"/>
      <c r="G972" s="88" t="str">
        <f>IF(F972="","",VLOOKUP(F972,PCMSO!$C$6:$F$607,4,FALSE))</f>
        <v/>
      </c>
      <c r="H972" s="87"/>
      <c r="I972" s="87"/>
      <c r="J972" s="87"/>
      <c r="K972" s="57" t="str">
        <f t="shared" si="75"/>
        <v/>
      </c>
      <c r="L972" s="58" t="str">
        <f t="shared" ca="1" si="76"/>
        <v/>
      </c>
      <c r="M972" s="47" t="str">
        <f>IF(H972="","",VLOOKUP(MONTH(H972),'C-A'!$K$6:$L$17,2,FALSE))</f>
        <v/>
      </c>
      <c r="S972" s="47">
        <f t="shared" si="77"/>
        <v>9.67000000000017E-4</v>
      </c>
      <c r="T972" s="52" t="str">
        <f t="shared" ca="1" si="78"/>
        <v/>
      </c>
    </row>
    <row r="973" spans="2:20" ht="30" customHeight="1" x14ac:dyDescent="0.25">
      <c r="B973" s="52" t="str">
        <f t="shared" ca="1" si="74"/>
        <v/>
      </c>
      <c r="C973" s="88"/>
      <c r="D973" s="88" t="str">
        <f>IF(C973="","",VLOOKUP(C973,CAD_FUNC!$C$6:$E$106,2,FALSE))</f>
        <v/>
      </c>
      <c r="E973" s="88" t="str">
        <f>IF(C973="","",VLOOKUP(C973,CAD_FUNC!$C$6:$E$106,3,FALSE))</f>
        <v/>
      </c>
      <c r="F973" s="88"/>
      <c r="G973" s="88" t="str">
        <f>IF(F973="","",VLOOKUP(F973,PCMSO!$C$6:$F$607,4,FALSE))</f>
        <v/>
      </c>
      <c r="H973" s="87"/>
      <c r="I973" s="87"/>
      <c r="J973" s="87"/>
      <c r="K973" s="57" t="str">
        <f t="shared" si="75"/>
        <v/>
      </c>
      <c r="L973" s="58" t="str">
        <f t="shared" ca="1" si="76"/>
        <v/>
      </c>
      <c r="M973" s="47" t="str">
        <f>IF(H973="","",VLOOKUP(MONTH(H973),'C-A'!$K$6:$L$17,2,FALSE))</f>
        <v/>
      </c>
      <c r="S973" s="47">
        <f t="shared" si="77"/>
        <v>9.6800000000001702E-4</v>
      </c>
      <c r="T973" s="52" t="str">
        <f t="shared" ca="1" si="78"/>
        <v/>
      </c>
    </row>
    <row r="974" spans="2:20" ht="30" customHeight="1" x14ac:dyDescent="0.25">
      <c r="B974" s="52" t="str">
        <f t="shared" ca="1" si="74"/>
        <v/>
      </c>
      <c r="C974" s="88"/>
      <c r="D974" s="88" t="str">
        <f>IF(C974="","",VLOOKUP(C974,CAD_FUNC!$C$6:$E$106,2,FALSE))</f>
        <v/>
      </c>
      <c r="E974" s="88" t="str">
        <f>IF(C974="","",VLOOKUP(C974,CAD_FUNC!$C$6:$E$106,3,FALSE))</f>
        <v/>
      </c>
      <c r="F974" s="88"/>
      <c r="G974" s="88" t="str">
        <f>IF(F974="","",VLOOKUP(F974,PCMSO!$C$6:$F$607,4,FALSE))</f>
        <v/>
      </c>
      <c r="H974" s="87"/>
      <c r="I974" s="87"/>
      <c r="J974" s="87"/>
      <c r="K974" s="57" t="str">
        <f t="shared" si="75"/>
        <v/>
      </c>
      <c r="L974" s="58" t="str">
        <f t="shared" ca="1" si="76"/>
        <v/>
      </c>
      <c r="M974" s="47" t="str">
        <f>IF(H974="","",VLOOKUP(MONTH(H974),'C-A'!$K$6:$L$17,2,FALSE))</f>
        <v/>
      </c>
      <c r="S974" s="47">
        <f t="shared" si="77"/>
        <v>9.6900000000001705E-4</v>
      </c>
      <c r="T974" s="52" t="str">
        <f t="shared" ca="1" si="78"/>
        <v/>
      </c>
    </row>
    <row r="975" spans="2:20" ht="30" customHeight="1" x14ac:dyDescent="0.25">
      <c r="B975" s="52" t="str">
        <f t="shared" ca="1" si="74"/>
        <v/>
      </c>
      <c r="C975" s="88"/>
      <c r="D975" s="88" t="str">
        <f>IF(C975="","",VLOOKUP(C975,CAD_FUNC!$C$6:$E$106,2,FALSE))</f>
        <v/>
      </c>
      <c r="E975" s="88" t="str">
        <f>IF(C975="","",VLOOKUP(C975,CAD_FUNC!$C$6:$E$106,3,FALSE))</f>
        <v/>
      </c>
      <c r="F975" s="88"/>
      <c r="G975" s="88" t="str">
        <f>IF(F975="","",VLOOKUP(F975,PCMSO!$C$6:$F$607,4,FALSE))</f>
        <v/>
      </c>
      <c r="H975" s="87"/>
      <c r="I975" s="87"/>
      <c r="J975" s="87"/>
      <c r="K975" s="57" t="str">
        <f t="shared" si="75"/>
        <v/>
      </c>
      <c r="L975" s="58" t="str">
        <f t="shared" ca="1" si="76"/>
        <v/>
      </c>
      <c r="M975" s="47" t="str">
        <f>IF(H975="","",VLOOKUP(MONTH(H975),'C-A'!$K$6:$L$17,2,FALSE))</f>
        <v/>
      </c>
      <c r="S975" s="47">
        <f t="shared" si="77"/>
        <v>9.7000000000001707E-4</v>
      </c>
      <c r="T975" s="52" t="str">
        <f t="shared" ca="1" si="78"/>
        <v/>
      </c>
    </row>
    <row r="976" spans="2:20" ht="30" customHeight="1" x14ac:dyDescent="0.25">
      <c r="B976" s="52" t="str">
        <f t="shared" ca="1" si="74"/>
        <v/>
      </c>
      <c r="C976" s="88"/>
      <c r="D976" s="88" t="str">
        <f>IF(C976="","",VLOOKUP(C976,CAD_FUNC!$C$6:$E$106,2,FALSE))</f>
        <v/>
      </c>
      <c r="E976" s="88" t="str">
        <f>IF(C976="","",VLOOKUP(C976,CAD_FUNC!$C$6:$E$106,3,FALSE))</f>
        <v/>
      </c>
      <c r="F976" s="88"/>
      <c r="G976" s="88" t="str">
        <f>IF(F976="","",VLOOKUP(F976,PCMSO!$C$6:$F$607,4,FALSE))</f>
        <v/>
      </c>
      <c r="H976" s="87"/>
      <c r="I976" s="87"/>
      <c r="J976" s="87"/>
      <c r="K976" s="57" t="str">
        <f t="shared" si="75"/>
        <v/>
      </c>
      <c r="L976" s="58" t="str">
        <f t="shared" ca="1" si="76"/>
        <v/>
      </c>
      <c r="M976" s="47" t="str">
        <f>IF(H976="","",VLOOKUP(MONTH(H976),'C-A'!$K$6:$L$17,2,FALSE))</f>
        <v/>
      </c>
      <c r="S976" s="47">
        <f t="shared" si="77"/>
        <v>9.710000000000171E-4</v>
      </c>
      <c r="T976" s="52" t="str">
        <f t="shared" ca="1" si="78"/>
        <v/>
      </c>
    </row>
    <row r="977" spans="2:20" ht="30" customHeight="1" x14ac:dyDescent="0.25">
      <c r="B977" s="52" t="str">
        <f t="shared" ca="1" si="74"/>
        <v/>
      </c>
      <c r="C977" s="88"/>
      <c r="D977" s="88" t="str">
        <f>IF(C977="","",VLOOKUP(C977,CAD_FUNC!$C$6:$E$106,2,FALSE))</f>
        <v/>
      </c>
      <c r="E977" s="88" t="str">
        <f>IF(C977="","",VLOOKUP(C977,CAD_FUNC!$C$6:$E$106,3,FALSE))</f>
        <v/>
      </c>
      <c r="F977" s="88"/>
      <c r="G977" s="88" t="str">
        <f>IF(F977="","",VLOOKUP(F977,PCMSO!$C$6:$F$607,4,FALSE))</f>
        <v/>
      </c>
      <c r="H977" s="87"/>
      <c r="I977" s="87"/>
      <c r="J977" s="87"/>
      <c r="K977" s="57" t="str">
        <f t="shared" si="75"/>
        <v/>
      </c>
      <c r="L977" s="58" t="str">
        <f t="shared" ca="1" si="76"/>
        <v/>
      </c>
      <c r="M977" s="47" t="str">
        <f>IF(H977="","",VLOOKUP(MONTH(H977),'C-A'!$K$6:$L$17,2,FALSE))</f>
        <v/>
      </c>
      <c r="S977" s="47">
        <f t="shared" si="77"/>
        <v>9.7200000000001712E-4</v>
      </c>
      <c r="T977" s="52" t="str">
        <f t="shared" ca="1" si="78"/>
        <v/>
      </c>
    </row>
    <row r="978" spans="2:20" ht="30" customHeight="1" x14ac:dyDescent="0.25">
      <c r="B978" s="52" t="str">
        <f t="shared" ca="1" si="74"/>
        <v/>
      </c>
      <c r="C978" s="88"/>
      <c r="D978" s="88" t="str">
        <f>IF(C978="","",VLOOKUP(C978,CAD_FUNC!$C$6:$E$106,2,FALSE))</f>
        <v/>
      </c>
      <c r="E978" s="88" t="str">
        <f>IF(C978="","",VLOOKUP(C978,CAD_FUNC!$C$6:$E$106,3,FALSE))</f>
        <v/>
      </c>
      <c r="F978" s="88"/>
      <c r="G978" s="88" t="str">
        <f>IF(F978="","",VLOOKUP(F978,PCMSO!$C$6:$F$607,4,FALSE))</f>
        <v/>
      </c>
      <c r="H978" s="87"/>
      <c r="I978" s="87"/>
      <c r="J978" s="87"/>
      <c r="K978" s="57" t="str">
        <f t="shared" si="75"/>
        <v/>
      </c>
      <c r="L978" s="58" t="str">
        <f t="shared" ca="1" si="76"/>
        <v/>
      </c>
      <c r="M978" s="47" t="str">
        <f>IF(H978="","",VLOOKUP(MONTH(H978),'C-A'!$K$6:$L$17,2,FALSE))</f>
        <v/>
      </c>
      <c r="S978" s="47">
        <f t="shared" si="77"/>
        <v>9.7300000000001715E-4</v>
      </c>
      <c r="T978" s="52" t="str">
        <f t="shared" ca="1" si="78"/>
        <v/>
      </c>
    </row>
    <row r="979" spans="2:20" ht="30" customHeight="1" x14ac:dyDescent="0.25">
      <c r="B979" s="52" t="str">
        <f t="shared" ca="1" si="74"/>
        <v/>
      </c>
      <c r="C979" s="88"/>
      <c r="D979" s="88" t="str">
        <f>IF(C979="","",VLOOKUP(C979,CAD_FUNC!$C$6:$E$106,2,FALSE))</f>
        <v/>
      </c>
      <c r="E979" s="88" t="str">
        <f>IF(C979="","",VLOOKUP(C979,CAD_FUNC!$C$6:$E$106,3,FALSE))</f>
        <v/>
      </c>
      <c r="F979" s="88"/>
      <c r="G979" s="88" t="str">
        <f>IF(F979="","",VLOOKUP(F979,PCMSO!$C$6:$F$607,4,FALSE))</f>
        <v/>
      </c>
      <c r="H979" s="87"/>
      <c r="I979" s="87"/>
      <c r="J979" s="87"/>
      <c r="K979" s="57" t="str">
        <f t="shared" si="75"/>
        <v/>
      </c>
      <c r="L979" s="58" t="str">
        <f t="shared" ca="1" si="76"/>
        <v/>
      </c>
      <c r="M979" s="47" t="str">
        <f>IF(H979="","",VLOOKUP(MONTH(H979),'C-A'!$K$6:$L$17,2,FALSE))</f>
        <v/>
      </c>
      <c r="S979" s="47">
        <f t="shared" si="77"/>
        <v>9.7400000000001717E-4</v>
      </c>
      <c r="T979" s="52" t="str">
        <f t="shared" ca="1" si="78"/>
        <v/>
      </c>
    </row>
    <row r="980" spans="2:20" ht="30" customHeight="1" x14ac:dyDescent="0.25">
      <c r="B980" s="52" t="str">
        <f t="shared" ca="1" si="74"/>
        <v/>
      </c>
      <c r="C980" s="88"/>
      <c r="D980" s="88" t="str">
        <f>IF(C980="","",VLOOKUP(C980,CAD_FUNC!$C$6:$E$106,2,FALSE))</f>
        <v/>
      </c>
      <c r="E980" s="88" t="str">
        <f>IF(C980="","",VLOOKUP(C980,CAD_FUNC!$C$6:$E$106,3,FALSE))</f>
        <v/>
      </c>
      <c r="F980" s="88"/>
      <c r="G980" s="88" t="str">
        <f>IF(F980="","",VLOOKUP(F980,PCMSO!$C$6:$F$607,4,FALSE))</f>
        <v/>
      </c>
      <c r="H980" s="87"/>
      <c r="I980" s="87"/>
      <c r="J980" s="87"/>
      <c r="K980" s="57" t="str">
        <f t="shared" si="75"/>
        <v/>
      </c>
      <c r="L980" s="58" t="str">
        <f t="shared" ca="1" si="76"/>
        <v/>
      </c>
      <c r="M980" s="47" t="str">
        <f>IF(H980="","",VLOOKUP(MONTH(H980),'C-A'!$K$6:$L$17,2,FALSE))</f>
        <v/>
      </c>
      <c r="S980" s="47">
        <f t="shared" si="77"/>
        <v>9.7500000000001719E-4</v>
      </c>
      <c r="T980" s="52" t="str">
        <f t="shared" ca="1" si="78"/>
        <v/>
      </c>
    </row>
    <row r="981" spans="2:20" ht="30" customHeight="1" x14ac:dyDescent="0.25">
      <c r="B981" s="52" t="str">
        <f t="shared" ca="1" si="74"/>
        <v/>
      </c>
      <c r="C981" s="88"/>
      <c r="D981" s="88" t="str">
        <f>IF(C981="","",VLOOKUP(C981,CAD_FUNC!$C$6:$E$106,2,FALSE))</f>
        <v/>
      </c>
      <c r="E981" s="88" t="str">
        <f>IF(C981="","",VLOOKUP(C981,CAD_FUNC!$C$6:$E$106,3,FALSE))</f>
        <v/>
      </c>
      <c r="F981" s="88"/>
      <c r="G981" s="88" t="str">
        <f>IF(F981="","",VLOOKUP(F981,PCMSO!$C$6:$F$607,4,FALSE))</f>
        <v/>
      </c>
      <c r="H981" s="87"/>
      <c r="I981" s="87"/>
      <c r="J981" s="87"/>
      <c r="K981" s="57" t="str">
        <f t="shared" si="75"/>
        <v/>
      </c>
      <c r="L981" s="58" t="str">
        <f t="shared" ca="1" si="76"/>
        <v/>
      </c>
      <c r="M981" s="47" t="str">
        <f>IF(H981="","",VLOOKUP(MONTH(H981),'C-A'!$K$6:$L$17,2,FALSE))</f>
        <v/>
      </c>
      <c r="S981" s="47">
        <f t="shared" si="77"/>
        <v>9.7600000000001722E-4</v>
      </c>
      <c r="T981" s="52" t="str">
        <f t="shared" ca="1" si="78"/>
        <v/>
      </c>
    </row>
    <row r="982" spans="2:20" ht="30" customHeight="1" x14ac:dyDescent="0.25">
      <c r="B982" s="52" t="str">
        <f t="shared" ca="1" si="74"/>
        <v/>
      </c>
      <c r="C982" s="88"/>
      <c r="D982" s="88" t="str">
        <f>IF(C982="","",VLOOKUP(C982,CAD_FUNC!$C$6:$E$106,2,FALSE))</f>
        <v/>
      </c>
      <c r="E982" s="88" t="str">
        <f>IF(C982="","",VLOOKUP(C982,CAD_FUNC!$C$6:$E$106,3,FALSE))</f>
        <v/>
      </c>
      <c r="F982" s="88"/>
      <c r="G982" s="88" t="str">
        <f>IF(F982="","",VLOOKUP(F982,PCMSO!$C$6:$F$607,4,FALSE))</f>
        <v/>
      </c>
      <c r="H982" s="87"/>
      <c r="I982" s="87"/>
      <c r="J982" s="87"/>
      <c r="K982" s="57" t="str">
        <f t="shared" si="75"/>
        <v/>
      </c>
      <c r="L982" s="58" t="str">
        <f t="shared" ca="1" si="76"/>
        <v/>
      </c>
      <c r="M982" s="47" t="str">
        <f>IF(H982="","",VLOOKUP(MONTH(H982),'C-A'!$K$6:$L$17,2,FALSE))</f>
        <v/>
      </c>
      <c r="S982" s="47">
        <f t="shared" si="77"/>
        <v>9.7700000000001713E-4</v>
      </c>
      <c r="T982" s="52" t="str">
        <f t="shared" ca="1" si="78"/>
        <v/>
      </c>
    </row>
    <row r="983" spans="2:20" ht="30" customHeight="1" x14ac:dyDescent="0.25">
      <c r="B983" s="52" t="str">
        <f t="shared" ca="1" si="74"/>
        <v/>
      </c>
      <c r="C983" s="88"/>
      <c r="D983" s="88" t="str">
        <f>IF(C983="","",VLOOKUP(C983,CAD_FUNC!$C$6:$E$106,2,FALSE))</f>
        <v/>
      </c>
      <c r="E983" s="88" t="str">
        <f>IF(C983="","",VLOOKUP(C983,CAD_FUNC!$C$6:$E$106,3,FALSE))</f>
        <v/>
      </c>
      <c r="F983" s="88"/>
      <c r="G983" s="88" t="str">
        <f>IF(F983="","",VLOOKUP(F983,PCMSO!$C$6:$F$607,4,FALSE))</f>
        <v/>
      </c>
      <c r="H983" s="87"/>
      <c r="I983" s="87"/>
      <c r="J983" s="87"/>
      <c r="K983" s="57" t="str">
        <f t="shared" si="75"/>
        <v/>
      </c>
      <c r="L983" s="58" t="str">
        <f t="shared" ca="1" si="76"/>
        <v/>
      </c>
      <c r="M983" s="47" t="str">
        <f>IF(H983="","",VLOOKUP(MONTH(H983),'C-A'!$K$6:$L$17,2,FALSE))</f>
        <v/>
      </c>
      <c r="S983" s="47">
        <f t="shared" si="77"/>
        <v>9.7800000000001705E-4</v>
      </c>
      <c r="T983" s="52" t="str">
        <f t="shared" ca="1" si="78"/>
        <v/>
      </c>
    </row>
    <row r="984" spans="2:20" ht="30" customHeight="1" x14ac:dyDescent="0.25">
      <c r="B984" s="52" t="str">
        <f t="shared" ca="1" si="74"/>
        <v/>
      </c>
      <c r="C984" s="88"/>
      <c r="D984" s="88" t="str">
        <f>IF(C984="","",VLOOKUP(C984,CAD_FUNC!$C$6:$E$106,2,FALSE))</f>
        <v/>
      </c>
      <c r="E984" s="88" t="str">
        <f>IF(C984="","",VLOOKUP(C984,CAD_FUNC!$C$6:$E$106,3,FALSE))</f>
        <v/>
      </c>
      <c r="F984" s="88"/>
      <c r="G984" s="88" t="str">
        <f>IF(F984="","",VLOOKUP(F984,PCMSO!$C$6:$F$607,4,FALSE))</f>
        <v/>
      </c>
      <c r="H984" s="87"/>
      <c r="I984" s="87"/>
      <c r="J984" s="87"/>
      <c r="K984" s="57" t="str">
        <f t="shared" si="75"/>
        <v/>
      </c>
      <c r="L984" s="58" t="str">
        <f t="shared" ca="1" si="76"/>
        <v/>
      </c>
      <c r="M984" s="47" t="str">
        <f>IF(H984="","",VLOOKUP(MONTH(H984),'C-A'!$K$6:$L$17,2,FALSE))</f>
        <v/>
      </c>
      <c r="S984" s="47">
        <f t="shared" si="77"/>
        <v>9.7900000000001697E-4</v>
      </c>
      <c r="T984" s="52" t="str">
        <f t="shared" ca="1" si="78"/>
        <v/>
      </c>
    </row>
    <row r="985" spans="2:20" ht="30" customHeight="1" x14ac:dyDescent="0.25">
      <c r="B985" s="52" t="str">
        <f t="shared" ca="1" si="74"/>
        <v/>
      </c>
      <c r="C985" s="88"/>
      <c r="D985" s="88" t="str">
        <f>IF(C985="","",VLOOKUP(C985,CAD_FUNC!$C$6:$E$106,2,FALSE))</f>
        <v/>
      </c>
      <c r="E985" s="88" t="str">
        <f>IF(C985="","",VLOOKUP(C985,CAD_FUNC!$C$6:$E$106,3,FALSE))</f>
        <v/>
      </c>
      <c r="F985" s="88"/>
      <c r="G985" s="88" t="str">
        <f>IF(F985="","",VLOOKUP(F985,PCMSO!$C$6:$F$607,4,FALSE))</f>
        <v/>
      </c>
      <c r="H985" s="87"/>
      <c r="I985" s="87"/>
      <c r="J985" s="87"/>
      <c r="K985" s="57" t="str">
        <f t="shared" si="75"/>
        <v/>
      </c>
      <c r="L985" s="58" t="str">
        <f t="shared" ca="1" si="76"/>
        <v/>
      </c>
      <c r="M985" s="47" t="str">
        <f>IF(H985="","",VLOOKUP(MONTH(H985),'C-A'!$K$6:$L$17,2,FALSE))</f>
        <v/>
      </c>
      <c r="S985" s="47">
        <f t="shared" si="77"/>
        <v>9.8000000000001688E-4</v>
      </c>
      <c r="T985" s="52" t="str">
        <f t="shared" ca="1" si="78"/>
        <v/>
      </c>
    </row>
    <row r="986" spans="2:20" ht="30" customHeight="1" x14ac:dyDescent="0.25">
      <c r="B986" s="52" t="str">
        <f t="shared" ca="1" si="74"/>
        <v/>
      </c>
      <c r="C986" s="88"/>
      <c r="D986" s="88" t="str">
        <f>IF(C986="","",VLOOKUP(C986,CAD_FUNC!$C$6:$E$106,2,FALSE))</f>
        <v/>
      </c>
      <c r="E986" s="88" t="str">
        <f>IF(C986="","",VLOOKUP(C986,CAD_FUNC!$C$6:$E$106,3,FALSE))</f>
        <v/>
      </c>
      <c r="F986" s="88"/>
      <c r="G986" s="88" t="str">
        <f>IF(F986="","",VLOOKUP(F986,PCMSO!$C$6:$F$607,4,FALSE))</f>
        <v/>
      </c>
      <c r="H986" s="87"/>
      <c r="I986" s="87"/>
      <c r="J986" s="87"/>
      <c r="K986" s="57" t="str">
        <f t="shared" si="75"/>
        <v/>
      </c>
      <c r="L986" s="58" t="str">
        <f t="shared" ca="1" si="76"/>
        <v/>
      </c>
      <c r="M986" s="47" t="str">
        <f>IF(H986="","",VLOOKUP(MONTH(H986),'C-A'!$K$6:$L$17,2,FALSE))</f>
        <v/>
      </c>
      <c r="S986" s="47">
        <f t="shared" si="77"/>
        <v>9.810000000000168E-4</v>
      </c>
      <c r="T986" s="52" t="str">
        <f t="shared" ca="1" si="78"/>
        <v/>
      </c>
    </row>
    <row r="987" spans="2:20" ht="30" customHeight="1" x14ac:dyDescent="0.25">
      <c r="B987" s="52" t="str">
        <f t="shared" ca="1" si="74"/>
        <v/>
      </c>
      <c r="C987" s="88"/>
      <c r="D987" s="88" t="str">
        <f>IF(C987="","",VLOOKUP(C987,CAD_FUNC!$C$6:$E$106,2,FALSE))</f>
        <v/>
      </c>
      <c r="E987" s="88" t="str">
        <f>IF(C987="","",VLOOKUP(C987,CAD_FUNC!$C$6:$E$106,3,FALSE))</f>
        <v/>
      </c>
      <c r="F987" s="88"/>
      <c r="G987" s="88" t="str">
        <f>IF(F987="","",VLOOKUP(F987,PCMSO!$C$6:$F$607,4,FALSE))</f>
        <v/>
      </c>
      <c r="H987" s="87"/>
      <c r="I987" s="87"/>
      <c r="J987" s="87"/>
      <c r="K987" s="57" t="str">
        <f t="shared" si="75"/>
        <v/>
      </c>
      <c r="L987" s="58" t="str">
        <f t="shared" ca="1" si="76"/>
        <v/>
      </c>
      <c r="M987" s="47" t="str">
        <f>IF(H987="","",VLOOKUP(MONTH(H987),'C-A'!$K$6:$L$17,2,FALSE))</f>
        <v/>
      </c>
      <c r="S987" s="47">
        <f t="shared" si="77"/>
        <v>9.8200000000001671E-4</v>
      </c>
      <c r="T987" s="52" t="str">
        <f t="shared" ca="1" si="78"/>
        <v/>
      </c>
    </row>
    <row r="988" spans="2:20" ht="30" customHeight="1" x14ac:dyDescent="0.25">
      <c r="B988" s="52" t="str">
        <f t="shared" ca="1" si="74"/>
        <v/>
      </c>
      <c r="C988" s="88"/>
      <c r="D988" s="88" t="str">
        <f>IF(C988="","",VLOOKUP(C988,CAD_FUNC!$C$6:$E$106,2,FALSE))</f>
        <v/>
      </c>
      <c r="E988" s="88" t="str">
        <f>IF(C988="","",VLOOKUP(C988,CAD_FUNC!$C$6:$E$106,3,FALSE))</f>
        <v/>
      </c>
      <c r="F988" s="88"/>
      <c r="G988" s="88" t="str">
        <f>IF(F988="","",VLOOKUP(F988,PCMSO!$C$6:$F$607,4,FALSE))</f>
        <v/>
      </c>
      <c r="H988" s="87"/>
      <c r="I988" s="87"/>
      <c r="J988" s="87"/>
      <c r="K988" s="57" t="str">
        <f t="shared" si="75"/>
        <v/>
      </c>
      <c r="L988" s="58" t="str">
        <f t="shared" ca="1" si="76"/>
        <v/>
      </c>
      <c r="M988" s="47" t="str">
        <f>IF(H988="","",VLOOKUP(MONTH(H988),'C-A'!$K$6:$L$17,2,FALSE))</f>
        <v/>
      </c>
      <c r="S988" s="47">
        <f t="shared" si="77"/>
        <v>9.8300000000001663E-4</v>
      </c>
      <c r="T988" s="52" t="str">
        <f t="shared" ca="1" si="78"/>
        <v/>
      </c>
    </row>
    <row r="989" spans="2:20" ht="30" customHeight="1" x14ac:dyDescent="0.25">
      <c r="B989" s="52" t="str">
        <f t="shared" ca="1" si="74"/>
        <v/>
      </c>
      <c r="C989" s="88"/>
      <c r="D989" s="88" t="str">
        <f>IF(C989="","",VLOOKUP(C989,CAD_FUNC!$C$6:$E$106,2,FALSE))</f>
        <v/>
      </c>
      <c r="E989" s="88" t="str">
        <f>IF(C989="","",VLOOKUP(C989,CAD_FUNC!$C$6:$E$106,3,FALSE))</f>
        <v/>
      </c>
      <c r="F989" s="88"/>
      <c r="G989" s="88" t="str">
        <f>IF(F989="","",VLOOKUP(F989,PCMSO!$C$6:$F$607,4,FALSE))</f>
        <v/>
      </c>
      <c r="H989" s="87"/>
      <c r="I989" s="87"/>
      <c r="J989" s="87"/>
      <c r="K989" s="57" t="str">
        <f t="shared" si="75"/>
        <v/>
      </c>
      <c r="L989" s="58" t="str">
        <f t="shared" ca="1" si="76"/>
        <v/>
      </c>
      <c r="M989" s="47" t="str">
        <f>IF(H989="","",VLOOKUP(MONTH(H989),'C-A'!$K$6:$L$17,2,FALSE))</f>
        <v/>
      </c>
      <c r="S989" s="47">
        <f t="shared" si="77"/>
        <v>9.8400000000001655E-4</v>
      </c>
      <c r="T989" s="52" t="str">
        <f t="shared" ca="1" si="78"/>
        <v/>
      </c>
    </row>
    <row r="990" spans="2:20" ht="30" customHeight="1" x14ac:dyDescent="0.25">
      <c r="B990" s="52" t="str">
        <f t="shared" ca="1" si="74"/>
        <v/>
      </c>
      <c r="C990" s="88"/>
      <c r="D990" s="88" t="str">
        <f>IF(C990="","",VLOOKUP(C990,CAD_FUNC!$C$6:$E$106,2,FALSE))</f>
        <v/>
      </c>
      <c r="E990" s="88" t="str">
        <f>IF(C990="","",VLOOKUP(C990,CAD_FUNC!$C$6:$E$106,3,FALSE))</f>
        <v/>
      </c>
      <c r="F990" s="88"/>
      <c r="G990" s="88" t="str">
        <f>IF(F990="","",VLOOKUP(F990,PCMSO!$C$6:$F$607,4,FALSE))</f>
        <v/>
      </c>
      <c r="H990" s="87"/>
      <c r="I990" s="87"/>
      <c r="J990" s="87"/>
      <c r="K990" s="57" t="str">
        <f t="shared" si="75"/>
        <v/>
      </c>
      <c r="L990" s="58" t="str">
        <f t="shared" ca="1" si="76"/>
        <v/>
      </c>
      <c r="M990" s="47" t="str">
        <f>IF(H990="","",VLOOKUP(MONTH(H990),'C-A'!$K$6:$L$17,2,FALSE))</f>
        <v/>
      </c>
      <c r="S990" s="47">
        <f t="shared" si="77"/>
        <v>9.8500000000001646E-4</v>
      </c>
      <c r="T990" s="52" t="str">
        <f t="shared" ca="1" si="78"/>
        <v/>
      </c>
    </row>
    <row r="991" spans="2:20" ht="30" customHeight="1" x14ac:dyDescent="0.25">
      <c r="B991" s="52" t="str">
        <f t="shared" ca="1" si="74"/>
        <v/>
      </c>
      <c r="C991" s="88"/>
      <c r="D991" s="88" t="str">
        <f>IF(C991="","",VLOOKUP(C991,CAD_FUNC!$C$6:$E$106,2,FALSE))</f>
        <v/>
      </c>
      <c r="E991" s="88" t="str">
        <f>IF(C991="","",VLOOKUP(C991,CAD_FUNC!$C$6:$E$106,3,FALSE))</f>
        <v/>
      </c>
      <c r="F991" s="88"/>
      <c r="G991" s="88" t="str">
        <f>IF(F991="","",VLOOKUP(F991,PCMSO!$C$6:$F$607,4,FALSE))</f>
        <v/>
      </c>
      <c r="H991" s="87"/>
      <c r="I991" s="87"/>
      <c r="J991" s="87"/>
      <c r="K991" s="57" t="str">
        <f t="shared" si="75"/>
        <v/>
      </c>
      <c r="L991" s="58" t="str">
        <f t="shared" ca="1" si="76"/>
        <v/>
      </c>
      <c r="M991" s="47" t="str">
        <f>IF(H991="","",VLOOKUP(MONTH(H991),'C-A'!$K$6:$L$17,2,FALSE))</f>
        <v/>
      </c>
      <c r="S991" s="47">
        <f t="shared" si="77"/>
        <v>9.8600000000001638E-4</v>
      </c>
      <c r="T991" s="52" t="str">
        <f t="shared" ca="1" si="78"/>
        <v/>
      </c>
    </row>
    <row r="992" spans="2:20" ht="30" customHeight="1" x14ac:dyDescent="0.25">
      <c r="B992" s="52" t="str">
        <f t="shared" ca="1" si="74"/>
        <v/>
      </c>
      <c r="C992" s="88"/>
      <c r="D992" s="88" t="str">
        <f>IF(C992="","",VLOOKUP(C992,CAD_FUNC!$C$6:$E$106,2,FALSE))</f>
        <v/>
      </c>
      <c r="E992" s="88" t="str">
        <f>IF(C992="","",VLOOKUP(C992,CAD_FUNC!$C$6:$E$106,3,FALSE))</f>
        <v/>
      </c>
      <c r="F992" s="88"/>
      <c r="G992" s="88" t="str">
        <f>IF(F992="","",VLOOKUP(F992,PCMSO!$C$6:$F$607,4,FALSE))</f>
        <v/>
      </c>
      <c r="H992" s="87"/>
      <c r="I992" s="87"/>
      <c r="J992" s="87"/>
      <c r="K992" s="57" t="str">
        <f t="shared" si="75"/>
        <v/>
      </c>
      <c r="L992" s="58" t="str">
        <f t="shared" ca="1" si="76"/>
        <v/>
      </c>
      <c r="M992" s="47" t="str">
        <f>IF(H992="","",VLOOKUP(MONTH(H992),'C-A'!$K$6:$L$17,2,FALSE))</f>
        <v/>
      </c>
      <c r="S992" s="47">
        <f t="shared" si="77"/>
        <v>9.8700000000001629E-4</v>
      </c>
      <c r="T992" s="52" t="str">
        <f t="shared" ca="1" si="78"/>
        <v/>
      </c>
    </row>
    <row r="993" spans="1:55" ht="30" customHeight="1" x14ac:dyDescent="0.25">
      <c r="B993" s="52" t="str">
        <f t="shared" ca="1" si="74"/>
        <v/>
      </c>
      <c r="C993" s="88"/>
      <c r="D993" s="88" t="str">
        <f>IF(C993="","",VLOOKUP(C993,CAD_FUNC!$C$6:$E$106,2,FALSE))</f>
        <v/>
      </c>
      <c r="E993" s="88" t="str">
        <f>IF(C993="","",VLOOKUP(C993,CAD_FUNC!$C$6:$E$106,3,FALSE))</f>
        <v/>
      </c>
      <c r="F993" s="88"/>
      <c r="G993" s="88" t="str">
        <f>IF(F993="","",VLOOKUP(F993,PCMSO!$C$6:$F$607,4,FALSE))</f>
        <v/>
      </c>
      <c r="H993" s="87"/>
      <c r="I993" s="87"/>
      <c r="J993" s="87"/>
      <c r="K993" s="57" t="str">
        <f t="shared" si="75"/>
        <v/>
      </c>
      <c r="L993" s="58" t="str">
        <f t="shared" ca="1" si="76"/>
        <v/>
      </c>
      <c r="M993" s="47" t="str">
        <f>IF(H993="","",VLOOKUP(MONTH(H993),'C-A'!$K$6:$L$17,2,FALSE))</f>
        <v/>
      </c>
      <c r="S993" s="47">
        <f t="shared" si="77"/>
        <v>9.8800000000001621E-4</v>
      </c>
      <c r="T993" s="52" t="str">
        <f t="shared" ca="1" si="78"/>
        <v/>
      </c>
    </row>
    <row r="994" spans="1:55" ht="30" customHeight="1" x14ac:dyDescent="0.25">
      <c r="B994" s="52" t="str">
        <f t="shared" ca="1" si="74"/>
        <v/>
      </c>
      <c r="C994" s="88"/>
      <c r="D994" s="88" t="str">
        <f>IF(C994="","",VLOOKUP(C994,CAD_FUNC!$C$6:$E$106,2,FALSE))</f>
        <v/>
      </c>
      <c r="E994" s="88" t="str">
        <f>IF(C994="","",VLOOKUP(C994,CAD_FUNC!$C$6:$E$106,3,FALSE))</f>
        <v/>
      </c>
      <c r="F994" s="88"/>
      <c r="G994" s="88" t="str">
        <f>IF(F994="","",VLOOKUP(F994,PCMSO!$C$6:$F$607,4,FALSE))</f>
        <v/>
      </c>
      <c r="H994" s="87"/>
      <c r="I994" s="87"/>
      <c r="J994" s="87"/>
      <c r="K994" s="57" t="str">
        <f t="shared" si="75"/>
        <v/>
      </c>
      <c r="L994" s="58" t="str">
        <f t="shared" ca="1" si="76"/>
        <v/>
      </c>
      <c r="M994" s="47" t="str">
        <f>IF(H994="","",VLOOKUP(MONTH(H994),'C-A'!$K$6:$L$17,2,FALSE))</f>
        <v/>
      </c>
      <c r="S994" s="47">
        <f t="shared" si="77"/>
        <v>9.8900000000001612E-4</v>
      </c>
      <c r="T994" s="52" t="str">
        <f t="shared" ca="1" si="78"/>
        <v/>
      </c>
    </row>
    <row r="995" spans="1:55" s="47" customFormat="1" ht="30" customHeight="1" x14ac:dyDescent="0.25">
      <c r="A995" s="51"/>
      <c r="B995" s="52"/>
      <c r="C995" s="90" t="s">
        <v>27</v>
      </c>
      <c r="D995" s="90"/>
      <c r="E995" s="90" t="s">
        <v>27</v>
      </c>
      <c r="F995" s="90" t="s">
        <v>27</v>
      </c>
      <c r="G995" s="90" t="s">
        <v>27</v>
      </c>
      <c r="H995" s="90" t="s">
        <v>27</v>
      </c>
      <c r="I995" s="90" t="s">
        <v>27</v>
      </c>
      <c r="J995" s="90" t="s">
        <v>27</v>
      </c>
      <c r="K995" s="47" t="s">
        <v>27</v>
      </c>
      <c r="L995" s="47" t="s">
        <v>27</v>
      </c>
      <c r="M995" s="47" t="s">
        <v>27</v>
      </c>
      <c r="O995" s="47" t="s">
        <v>27</v>
      </c>
      <c r="P995" s="47" t="s">
        <v>27</v>
      </c>
      <c r="Q995" s="47" t="s">
        <v>27</v>
      </c>
      <c r="R995" s="47" t="s">
        <v>27</v>
      </c>
      <c r="S995" s="47">
        <f t="shared" si="77"/>
        <v>9.9000000000001604E-4</v>
      </c>
      <c r="T995" s="52" t="str">
        <f t="shared" si="78"/>
        <v>a</v>
      </c>
      <c r="U995" s="47" t="s">
        <v>27</v>
      </c>
      <c r="V995" s="53" t="s">
        <v>27</v>
      </c>
      <c r="W995" s="53" t="s">
        <v>27</v>
      </c>
      <c r="X995" s="53" t="s">
        <v>27</v>
      </c>
      <c r="Y995" s="53" t="s">
        <v>27</v>
      </c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3"/>
      <c r="AV995" s="53"/>
      <c r="AW995" s="53"/>
      <c r="AX995" s="53"/>
      <c r="AY995" s="53"/>
      <c r="AZ995" s="53"/>
      <c r="BA995" s="53"/>
      <c r="BB995" s="53"/>
      <c r="BC995" s="53"/>
    </row>
  </sheetData>
  <sheetProtection formatCells="0" formatColumns="0" formatRows="0" selectLockedCells="1"/>
  <autoFilter ref="C5:L5" xr:uid="{00000000-0009-0000-0000-000006000000}"/>
  <conditionalFormatting sqref="I1:I1048576">
    <cfRule type="containsText" dxfId="4" priority="1" operator="containsText" text="não">
      <formula>NOT(ISERROR(SEARCH("não",I1)))</formula>
    </cfRule>
    <cfRule type="containsText" dxfId="3" priority="2" operator="containsText" text="exame">
      <formula>NOT(ISERROR(SEARCH("exame",I1)))</formula>
    </cfRule>
  </conditionalFormatting>
  <dataValidations count="1">
    <dataValidation type="list" allowBlank="1" showInputMessage="1" showErrorMessage="1" sqref="I6:I994" xr:uid="{00000000-0002-0000-0600-000000000000}">
      <formula1>"O exame não apontou complicações,O exame apontou complicações"</formula1>
    </dataValidation>
  </dataValidations>
  <pageMargins left="0.511811024" right="0.511811024" top="0.78740157499999996" bottom="0.78740157499999996" header="0.31496062000000002" footer="0.31496062000000002"/>
  <pageSetup paperSize="9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PCMSO!$C$6:$C$607</xm:f>
          </x14:formula1>
          <xm:sqref>F6:F20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Q101"/>
  <sheetViews>
    <sheetView showGridLines="0" zoomScale="90" zoomScaleNormal="90" workbookViewId="0">
      <pane ySplit="2" topLeftCell="A3" activePane="bottomLeft" state="frozen"/>
      <selection activeCell="D3" sqref="D3"/>
      <selection pane="bottomLeft"/>
    </sheetView>
  </sheetViews>
  <sheetFormatPr defaultColWidth="8.85546875" defaultRowHeight="15" zeroHeight="1" x14ac:dyDescent="0.25"/>
  <cols>
    <col min="1" max="1" width="2.28515625" style="2" customWidth="1"/>
    <col min="2" max="2" width="1.42578125" style="1" customWidth="1"/>
    <col min="3" max="3" width="14.28515625" customWidth="1"/>
    <col min="4" max="4" width="11.42578125" customWidth="1"/>
    <col min="5" max="8" width="13.5703125" customWidth="1"/>
    <col min="9" max="9" width="2.42578125" customWidth="1"/>
    <col min="10" max="10" width="23.5703125" customWidth="1"/>
    <col min="11" max="11" width="15.140625" customWidth="1"/>
    <col min="12" max="15" width="13.5703125" customWidth="1"/>
    <col min="16" max="17" width="12" customWidth="1"/>
  </cols>
  <sheetData>
    <row r="1" spans="2:17" s="100" customFormat="1" ht="39" customHeight="1" x14ac:dyDescent="0.25">
      <c r="E1" s="101"/>
    </row>
    <row r="2" spans="2:17" s="93" customFormat="1" ht="30" customHeight="1" x14ac:dyDescent="0.25">
      <c r="C2" s="94"/>
      <c r="D2" s="95"/>
      <c r="E2" s="95"/>
      <c r="F2" s="95"/>
      <c r="G2" s="95"/>
      <c r="H2" s="95"/>
      <c r="I2" s="95"/>
    </row>
    <row r="3" spans="2:17" s="2" customFormat="1" ht="44.25" customHeight="1" x14ac:dyDescent="0.25">
      <c r="C3" s="91"/>
      <c r="E3" s="92"/>
      <c r="F3" s="92"/>
    </row>
    <row r="4" spans="2:17" ht="17.25" customHeight="1" thickBot="1" x14ac:dyDescent="0.3"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2:17" ht="24" customHeight="1" thickTop="1" thickBot="1" x14ac:dyDescent="0.3">
      <c r="C5" s="104" t="s">
        <v>73</v>
      </c>
      <c r="D5" s="104"/>
      <c r="E5" s="104"/>
      <c r="F5" s="104"/>
      <c r="G5" s="104"/>
      <c r="H5" s="104"/>
      <c r="J5" s="105" t="s">
        <v>79</v>
      </c>
      <c r="K5" s="106"/>
      <c r="L5" s="106"/>
      <c r="M5" s="106"/>
      <c r="N5" s="106"/>
      <c r="O5" s="106"/>
      <c r="P5" s="106"/>
      <c r="Q5" s="107"/>
    </row>
    <row r="6" spans="2:17" ht="36" customHeight="1" thickTop="1" thickBot="1" x14ac:dyDescent="0.3">
      <c r="C6" s="20" t="s">
        <v>74</v>
      </c>
      <c r="D6" s="20" t="s">
        <v>149</v>
      </c>
      <c r="E6" s="59" t="s">
        <v>75</v>
      </c>
      <c r="F6" s="61" t="s">
        <v>76</v>
      </c>
      <c r="G6" s="63" t="s">
        <v>77</v>
      </c>
      <c r="H6" s="65" t="s">
        <v>78</v>
      </c>
      <c r="J6" s="20" t="s">
        <v>160</v>
      </c>
      <c r="K6" s="20" t="s">
        <v>149</v>
      </c>
      <c r="L6" s="59" t="s">
        <v>75</v>
      </c>
      <c r="M6" s="61" t="s">
        <v>76</v>
      </c>
      <c r="N6" s="63" t="s">
        <v>77</v>
      </c>
      <c r="O6" s="65" t="s">
        <v>78</v>
      </c>
      <c r="P6" s="20" t="s">
        <v>148</v>
      </c>
      <c r="Q6" s="20" t="s">
        <v>161</v>
      </c>
    </row>
    <row r="7" spans="2:17" ht="23.25" customHeight="1" thickTop="1" thickBot="1" x14ac:dyDescent="0.3">
      <c r="B7" s="1">
        <v>1</v>
      </c>
      <c r="C7" s="20" t="s">
        <v>36</v>
      </c>
      <c r="D7" s="3">
        <f>COUNTIFS('C-A'!$N$6:$N$1006,RC_ACID!C7)</f>
        <v>0</v>
      </c>
      <c r="E7" s="60">
        <f>COUNTIFS('C-A'!$H$6:$H$1006,RC_ACID!E$30,'C-A'!$N$6:$N$1006,RC_ACID!$C7)</f>
        <v>0</v>
      </c>
      <c r="F7" s="62">
        <f>COUNTIFS('C-A'!$H$6:$H$1006,RC_ACID!F$30,'C-A'!$N$6:$N$1006,RC_ACID!$C7)</f>
        <v>0</v>
      </c>
      <c r="G7" s="64">
        <f>COUNTIFS('C-A'!$H$6:$H$1006,RC_ACID!G$30,'C-A'!$N$6:$N$1006,RC_ACID!$C7)</f>
        <v>0</v>
      </c>
      <c r="H7" s="66">
        <f>COUNTIFS('C-A'!$H$6:$H$1006,RC_ACID!H$30,'C-A'!$N$6:$N$1006,RC_ACID!$C7)</f>
        <v>0</v>
      </c>
      <c r="J7" s="3" t="str">
        <f>IF(VLOOKUP(LARGE(CAD_AREA!$O$6:$O$56,RC_ACID!$B48),CAD_AREA!$O$6:$Q$56,3,FALSE)=0,"",VLOOKUP(LARGE(CAD_AREA!$O$6:$O$56,RC_ACID!$B48),CAD_AREA!$O$6:$Q$56,3,FALSE))</f>
        <v>Gestão de pessoas</v>
      </c>
      <c r="K7" s="3">
        <f>IF(J7="","",SUM(L7:O7))</f>
        <v>1</v>
      </c>
      <c r="L7" s="60">
        <f>IF($J7="","",VLOOKUP(RC_ACID!$J7,CAD_AREA!$Q$6:$U$56,RC_ACID!E$45,FALSE))</f>
        <v>1</v>
      </c>
      <c r="M7" s="62">
        <f>IF($J7="","",VLOOKUP(RC_ACID!$J7,CAD_AREA!$Q$6:$U$56,RC_ACID!F$45,FALSE))</f>
        <v>0</v>
      </c>
      <c r="N7" s="64">
        <f>IF($J7="","",VLOOKUP(RC_ACID!$J7,CAD_AREA!$Q$6:$U$56,RC_ACID!G$45,FALSE))</f>
        <v>0</v>
      </c>
      <c r="O7" s="66">
        <f>IF($J7="","",VLOOKUP(RC_ACID!$J7,CAD_AREA!$Q$6:$U$56,RC_ACID!H$45,FALSE))</f>
        <v>0</v>
      </c>
      <c r="P7" s="12">
        <f>IF($J7="","",VLOOKUP($J7,CAD_AREA!$C$6:$D$56,2,FALSE))</f>
        <v>2</v>
      </c>
      <c r="Q7" s="12">
        <f>IFERROR(P7-K7,"")</f>
        <v>1</v>
      </c>
    </row>
    <row r="8" spans="2:17" ht="23.25" customHeight="1" thickTop="1" thickBot="1" x14ac:dyDescent="0.3">
      <c r="B8" s="1">
        <v>2</v>
      </c>
      <c r="C8" s="20" t="s">
        <v>37</v>
      </c>
      <c r="D8" s="3">
        <f>COUNTIFS('C-A'!$N$6:$N$1006,RC_ACID!C8)</f>
        <v>1</v>
      </c>
      <c r="E8" s="60">
        <f>COUNTIFS('C-A'!$H$6:$H$1006,RC_ACID!E$30,'C-A'!$N$6:$N$1006,RC_ACID!$C8)</f>
        <v>1</v>
      </c>
      <c r="F8" s="62">
        <f>COUNTIFS('C-A'!$H$6:$H$1006,RC_ACID!F$30,'C-A'!$N$6:$N$1006,RC_ACID!$C8)</f>
        <v>0</v>
      </c>
      <c r="G8" s="64">
        <f>COUNTIFS('C-A'!$H$6:$H$1006,RC_ACID!G$30,'C-A'!$N$6:$N$1006,RC_ACID!$C8)</f>
        <v>0</v>
      </c>
      <c r="H8" s="66">
        <f>COUNTIFS('C-A'!$H$6:$H$1006,RC_ACID!H$30,'C-A'!$N$6:$N$1006,RC_ACID!$C8)</f>
        <v>0</v>
      </c>
      <c r="J8" s="3" t="str">
        <f>IF(VLOOKUP(LARGE(CAD_AREA!$O$6:$O$56,RC_ACID!$B49),CAD_AREA!$O$6:$Q$56,3,FALSE)=0,"",VLOOKUP(LARGE(CAD_AREA!$O$6:$O$56,RC_ACID!$B49),CAD_AREA!$O$6:$Q$56,3,FALSE))</f>
        <v>Contabilidade</v>
      </c>
      <c r="K8" s="3">
        <f t="shared" ref="K8:K16" si="0">IF(J8="","",SUM(L8:O8))</f>
        <v>1</v>
      </c>
      <c r="L8" s="60">
        <f>IF($J8="","",VLOOKUP(RC_ACID!$J8,CAD_AREA!$Q$6:$U$56,RC_ACID!E$45,FALSE))</f>
        <v>0</v>
      </c>
      <c r="M8" s="62">
        <f>IF($J8="","",VLOOKUP(RC_ACID!$J8,CAD_AREA!$Q$6:$U$56,RC_ACID!F$45,FALSE))</f>
        <v>0</v>
      </c>
      <c r="N8" s="64">
        <f>IF($J8="","",VLOOKUP(RC_ACID!$J8,CAD_AREA!$Q$6:$U$56,RC_ACID!G$45,FALSE))</f>
        <v>0</v>
      </c>
      <c r="O8" s="66">
        <f>IF($J8="","",VLOOKUP(RC_ACID!$J8,CAD_AREA!$Q$6:$U$56,RC_ACID!H$45,FALSE))</f>
        <v>1</v>
      </c>
      <c r="P8" s="12">
        <f>IF($J8="","",VLOOKUP($J8,CAD_AREA!$C$6:$D$56,2,FALSE))</f>
        <v>2</v>
      </c>
      <c r="Q8" s="12">
        <f t="shared" ref="Q8:Q16" si="1">IFERROR(P8-K8,"")</f>
        <v>1</v>
      </c>
    </row>
    <row r="9" spans="2:17" ht="23.25" customHeight="1" thickTop="1" thickBot="1" x14ac:dyDescent="0.3">
      <c r="B9" s="1">
        <v>3</v>
      </c>
      <c r="C9" s="20" t="s">
        <v>38</v>
      </c>
      <c r="D9" s="3">
        <f>COUNTIFS('C-A'!$N$6:$N$1006,RC_ACID!C9)</f>
        <v>0</v>
      </c>
      <c r="E9" s="60">
        <f>COUNTIFS('C-A'!$H$6:$H$1006,RC_ACID!E$30,'C-A'!$N$6:$N$1006,RC_ACID!$C9)</f>
        <v>0</v>
      </c>
      <c r="F9" s="62">
        <f>COUNTIFS('C-A'!$H$6:$H$1006,RC_ACID!F$30,'C-A'!$N$6:$N$1006,RC_ACID!$C9)</f>
        <v>0</v>
      </c>
      <c r="G9" s="64">
        <f>COUNTIFS('C-A'!$H$6:$H$1006,RC_ACID!G$30,'C-A'!$N$6:$N$1006,RC_ACID!$C9)</f>
        <v>0</v>
      </c>
      <c r="H9" s="66">
        <f>COUNTIFS('C-A'!$H$6:$H$1006,RC_ACID!H$30,'C-A'!$N$6:$N$1006,RC_ACID!$C9)</f>
        <v>0</v>
      </c>
      <c r="J9" s="3" t="str">
        <f>IF(VLOOKUP(LARGE(CAD_AREA!$O$6:$O$56,RC_ACID!$B50),CAD_AREA!$O$6:$Q$56,3,FALSE)=0,"",VLOOKUP(LARGE(CAD_AREA!$O$6:$O$56,RC_ACID!$B50),CAD_AREA!$O$6:$Q$56,3,FALSE))</f>
        <v>Logística</v>
      </c>
      <c r="K9" s="3">
        <f t="shared" si="0"/>
        <v>1</v>
      </c>
      <c r="L9" s="60">
        <f>IF($J9="","",VLOOKUP(RC_ACID!$J9,CAD_AREA!$Q$6:$U$56,RC_ACID!E$45,FALSE))</f>
        <v>0</v>
      </c>
      <c r="M9" s="62">
        <f>IF($J9="","",VLOOKUP(RC_ACID!$J9,CAD_AREA!$Q$6:$U$56,RC_ACID!F$45,FALSE))</f>
        <v>0</v>
      </c>
      <c r="N9" s="64">
        <f>IF($J9="","",VLOOKUP(RC_ACID!$J9,CAD_AREA!$Q$6:$U$56,RC_ACID!G$45,FALSE))</f>
        <v>1</v>
      </c>
      <c r="O9" s="66">
        <f>IF($J9="","",VLOOKUP(RC_ACID!$J9,CAD_AREA!$Q$6:$U$56,RC_ACID!H$45,FALSE))</f>
        <v>0</v>
      </c>
      <c r="P9" s="12">
        <f>IF($J9="","",VLOOKUP($J9,CAD_AREA!$C$6:$D$56,2,FALSE))</f>
        <v>5</v>
      </c>
      <c r="Q9" s="12">
        <f t="shared" si="1"/>
        <v>4</v>
      </c>
    </row>
    <row r="10" spans="2:17" ht="23.25" customHeight="1" thickTop="1" thickBot="1" x14ac:dyDescent="0.3">
      <c r="B10" s="1">
        <v>4</v>
      </c>
      <c r="C10" s="20" t="s">
        <v>39</v>
      </c>
      <c r="D10" s="3">
        <f>COUNTIFS('C-A'!$N$6:$N$1006,RC_ACID!C10)</f>
        <v>0</v>
      </c>
      <c r="E10" s="60">
        <f>COUNTIFS('C-A'!$H$6:$H$1006,RC_ACID!E$30,'C-A'!$N$6:$N$1006,RC_ACID!$C10)</f>
        <v>0</v>
      </c>
      <c r="F10" s="62">
        <f>COUNTIFS('C-A'!$H$6:$H$1006,RC_ACID!F$30,'C-A'!$N$6:$N$1006,RC_ACID!$C10)</f>
        <v>0</v>
      </c>
      <c r="G10" s="64">
        <f>COUNTIFS('C-A'!$H$6:$H$1006,RC_ACID!G$30,'C-A'!$N$6:$N$1006,RC_ACID!$C10)</f>
        <v>0</v>
      </c>
      <c r="H10" s="66">
        <f>COUNTIFS('C-A'!$H$6:$H$1006,RC_ACID!H$30,'C-A'!$N$6:$N$1006,RC_ACID!$C10)</f>
        <v>0</v>
      </c>
      <c r="J10" s="3" t="str">
        <f>IF(VLOOKUP(LARGE(CAD_AREA!$O$6:$O$56,RC_ACID!$B51),CAD_AREA!$O$6:$Q$56,3,FALSE)=0,"",VLOOKUP(LARGE(CAD_AREA!$O$6:$O$56,RC_ACID!$B51),CAD_AREA!$O$6:$Q$56,3,FALSE))</f>
        <v>Jurídico</v>
      </c>
      <c r="K10" s="3">
        <f t="shared" si="0"/>
        <v>1</v>
      </c>
      <c r="L10" s="60">
        <f>IF($J10="","",VLOOKUP(RC_ACID!$J10,CAD_AREA!$Q$6:$U$56,RC_ACID!E$45,FALSE))</f>
        <v>0</v>
      </c>
      <c r="M10" s="62">
        <f>IF($J10="","",VLOOKUP(RC_ACID!$J10,CAD_AREA!$Q$6:$U$56,RC_ACID!F$45,FALSE))</f>
        <v>1</v>
      </c>
      <c r="N10" s="64">
        <f>IF($J10="","",VLOOKUP(RC_ACID!$J10,CAD_AREA!$Q$6:$U$56,RC_ACID!G$45,FALSE))</f>
        <v>0</v>
      </c>
      <c r="O10" s="66">
        <f>IF($J10="","",VLOOKUP(RC_ACID!$J10,CAD_AREA!$Q$6:$U$56,RC_ACID!H$45,FALSE))</f>
        <v>0</v>
      </c>
      <c r="P10" s="12">
        <f>IF($J10="","",VLOOKUP($J10,CAD_AREA!$C$6:$D$56,2,FALSE))</f>
        <v>1</v>
      </c>
      <c r="Q10" s="12">
        <f t="shared" si="1"/>
        <v>0</v>
      </c>
    </row>
    <row r="11" spans="2:17" ht="23.25" customHeight="1" thickTop="1" thickBot="1" x14ac:dyDescent="0.3">
      <c r="B11" s="1">
        <v>5</v>
      </c>
      <c r="C11" s="20" t="s">
        <v>40</v>
      </c>
      <c r="D11" s="3">
        <f>COUNTIFS('C-A'!$N$6:$N$1006,RC_ACID!C11)</f>
        <v>0</v>
      </c>
      <c r="E11" s="60">
        <f>COUNTIFS('C-A'!$H$6:$H$1006,RC_ACID!E$30,'C-A'!$N$6:$N$1006,RC_ACID!$C11)</f>
        <v>0</v>
      </c>
      <c r="F11" s="62">
        <f>COUNTIFS('C-A'!$H$6:$H$1006,RC_ACID!F$30,'C-A'!$N$6:$N$1006,RC_ACID!$C11)</f>
        <v>0</v>
      </c>
      <c r="G11" s="64">
        <f>COUNTIFS('C-A'!$H$6:$H$1006,RC_ACID!G$30,'C-A'!$N$6:$N$1006,RC_ACID!$C11)</f>
        <v>0</v>
      </c>
      <c r="H11" s="66">
        <f>COUNTIFS('C-A'!$H$6:$H$1006,RC_ACID!H$30,'C-A'!$N$6:$N$1006,RC_ACID!$C11)</f>
        <v>0</v>
      </c>
      <c r="J11" s="3" t="str">
        <f>IF(VLOOKUP(LARGE(CAD_AREA!$O$6:$O$56,RC_ACID!$B52),CAD_AREA!$O$6:$Q$56,3,FALSE)=0,"",VLOOKUP(LARGE(CAD_AREA!$O$6:$O$56,RC_ACID!$B52),CAD_AREA!$O$6:$Q$56,3,FALSE))</f>
        <v>Financeiro</v>
      </c>
      <c r="K11" s="3">
        <f t="shared" si="0"/>
        <v>1</v>
      </c>
      <c r="L11" s="60">
        <f>IF($J11="","",VLOOKUP(RC_ACID!$J11,CAD_AREA!$Q$6:$U$56,RC_ACID!E$45,FALSE))</f>
        <v>0</v>
      </c>
      <c r="M11" s="62">
        <f>IF($J11="","",VLOOKUP(RC_ACID!$J11,CAD_AREA!$Q$6:$U$56,RC_ACID!F$45,FALSE))</f>
        <v>1</v>
      </c>
      <c r="N11" s="64">
        <f>IF($J11="","",VLOOKUP(RC_ACID!$J11,CAD_AREA!$Q$6:$U$56,RC_ACID!G$45,FALSE))</f>
        <v>0</v>
      </c>
      <c r="O11" s="66">
        <f>IF($J11="","",VLOOKUP(RC_ACID!$J11,CAD_AREA!$Q$6:$U$56,RC_ACID!H$45,FALSE))</f>
        <v>0</v>
      </c>
      <c r="P11" s="12">
        <f>IF($J11="","",VLOOKUP($J11,CAD_AREA!$C$6:$D$56,2,FALSE))</f>
        <v>1</v>
      </c>
      <c r="Q11" s="12">
        <f t="shared" si="1"/>
        <v>0</v>
      </c>
    </row>
    <row r="12" spans="2:17" ht="23.25" customHeight="1" thickTop="1" thickBot="1" x14ac:dyDescent="0.3">
      <c r="B12" s="1">
        <v>6</v>
      </c>
      <c r="C12" s="20" t="s">
        <v>41</v>
      </c>
      <c r="D12" s="3">
        <f>COUNTIFS('C-A'!$N$6:$N$1006,RC_ACID!C12)</f>
        <v>0</v>
      </c>
      <c r="E12" s="60">
        <f>COUNTIFS('C-A'!$H$6:$H$1006,RC_ACID!E$30,'C-A'!$N$6:$N$1006,RC_ACID!$C12)</f>
        <v>0</v>
      </c>
      <c r="F12" s="62">
        <f>COUNTIFS('C-A'!$H$6:$H$1006,RC_ACID!F$30,'C-A'!$N$6:$N$1006,RC_ACID!$C12)</f>
        <v>0</v>
      </c>
      <c r="G12" s="64">
        <f>COUNTIFS('C-A'!$H$6:$H$1006,RC_ACID!G$30,'C-A'!$N$6:$N$1006,RC_ACID!$C12)</f>
        <v>0</v>
      </c>
      <c r="H12" s="66">
        <f>COUNTIFS('C-A'!$H$6:$H$1006,RC_ACID!H$30,'C-A'!$N$6:$N$1006,RC_ACID!$C12)</f>
        <v>0</v>
      </c>
      <c r="J12" s="3" t="str">
        <f>IF(VLOOKUP(LARGE(CAD_AREA!$O$6:$O$56,RC_ACID!$B53),CAD_AREA!$O$6:$Q$56,3,FALSE)=0,"",VLOOKUP(LARGE(CAD_AREA!$O$6:$O$56,RC_ACID!$B53),CAD_AREA!$O$6:$Q$56,3,FALSE))</f>
        <v/>
      </c>
      <c r="K12" s="3" t="str">
        <f t="shared" si="0"/>
        <v/>
      </c>
      <c r="L12" s="60" t="str">
        <f>IF($J12="","",VLOOKUP(RC_ACID!$J12,CAD_AREA!$Q$6:$U$56,RC_ACID!E$45,FALSE))</f>
        <v/>
      </c>
      <c r="M12" s="62" t="str">
        <f>IF($J12="","",VLOOKUP(RC_ACID!$J12,CAD_AREA!$Q$6:$U$56,RC_ACID!F$45,FALSE))</f>
        <v/>
      </c>
      <c r="N12" s="64" t="str">
        <f>IF($J12="","",VLOOKUP(RC_ACID!$J12,CAD_AREA!$Q$6:$U$56,RC_ACID!G$45,FALSE))</f>
        <v/>
      </c>
      <c r="O12" s="66" t="str">
        <f>IF($J12="","",VLOOKUP(RC_ACID!$J12,CAD_AREA!$Q$6:$U$56,RC_ACID!H$45,FALSE))</f>
        <v/>
      </c>
      <c r="P12" s="12" t="str">
        <f>IF($J12="","",VLOOKUP($J12,CAD_AREA!$C$6:$D$56,2,FALSE))</f>
        <v/>
      </c>
      <c r="Q12" s="12" t="str">
        <f t="shared" si="1"/>
        <v/>
      </c>
    </row>
    <row r="13" spans="2:17" ht="23.25" customHeight="1" thickTop="1" thickBot="1" x14ac:dyDescent="0.3">
      <c r="B13" s="1">
        <v>7</v>
      </c>
      <c r="C13" s="20" t="s">
        <v>42</v>
      </c>
      <c r="D13" s="3">
        <f>COUNTIFS('C-A'!$N$6:$N$1006,RC_ACID!C13)</f>
        <v>4</v>
      </c>
      <c r="E13" s="60">
        <f>COUNTIFS('C-A'!$H$6:$H$1006,RC_ACID!E$30,'C-A'!$N$6:$N$1006,RC_ACID!$C13)</f>
        <v>0</v>
      </c>
      <c r="F13" s="62">
        <f>COUNTIFS('C-A'!$H$6:$H$1006,RC_ACID!F$30,'C-A'!$N$6:$N$1006,RC_ACID!$C13)</f>
        <v>2</v>
      </c>
      <c r="G13" s="64">
        <f>COUNTIFS('C-A'!$H$6:$H$1006,RC_ACID!G$30,'C-A'!$N$6:$N$1006,RC_ACID!$C13)</f>
        <v>1</v>
      </c>
      <c r="H13" s="66">
        <f>COUNTIFS('C-A'!$H$6:$H$1006,RC_ACID!H$30,'C-A'!$N$6:$N$1006,RC_ACID!$C13)</f>
        <v>1</v>
      </c>
      <c r="J13" s="3" t="str">
        <f>IF(VLOOKUP(LARGE(CAD_AREA!$O$6:$O$56,RC_ACID!$B54),CAD_AREA!$O$6:$Q$56,3,FALSE)=0,"",VLOOKUP(LARGE(CAD_AREA!$O$6:$O$56,RC_ACID!$B54),CAD_AREA!$O$6:$Q$56,3,FALSE))</f>
        <v/>
      </c>
      <c r="K13" s="3" t="str">
        <f t="shared" si="0"/>
        <v/>
      </c>
      <c r="L13" s="60" t="str">
        <f>IF($J13="","",VLOOKUP(RC_ACID!$J13,CAD_AREA!$Q$6:$U$56,RC_ACID!E$45,FALSE))</f>
        <v/>
      </c>
      <c r="M13" s="62" t="str">
        <f>IF($J13="","",VLOOKUP(RC_ACID!$J13,CAD_AREA!$Q$6:$U$56,RC_ACID!F$45,FALSE))</f>
        <v/>
      </c>
      <c r="N13" s="64" t="str">
        <f>IF($J13="","",VLOOKUP(RC_ACID!$J13,CAD_AREA!$Q$6:$U$56,RC_ACID!G$45,FALSE))</f>
        <v/>
      </c>
      <c r="O13" s="66" t="str">
        <f>IF($J13="","",VLOOKUP(RC_ACID!$J13,CAD_AREA!$Q$6:$U$56,RC_ACID!H$45,FALSE))</f>
        <v/>
      </c>
      <c r="P13" s="12" t="str">
        <f>IF($J13="","",VLOOKUP($J13,CAD_AREA!$C$6:$D$56,2,FALSE))</f>
        <v/>
      </c>
      <c r="Q13" s="12" t="str">
        <f t="shared" si="1"/>
        <v/>
      </c>
    </row>
    <row r="14" spans="2:17" ht="23.25" customHeight="1" thickTop="1" thickBot="1" x14ac:dyDescent="0.3">
      <c r="B14" s="1">
        <v>8</v>
      </c>
      <c r="C14" s="20" t="s">
        <v>43</v>
      </c>
      <c r="D14" s="3">
        <f>COUNTIFS('C-A'!$N$6:$N$1006,RC_ACID!C14)</f>
        <v>0</v>
      </c>
      <c r="E14" s="60">
        <f>COUNTIFS('C-A'!$H$6:$H$1006,RC_ACID!E$30,'C-A'!$N$6:$N$1006,RC_ACID!$C14)</f>
        <v>0</v>
      </c>
      <c r="F14" s="62">
        <f>COUNTIFS('C-A'!$H$6:$H$1006,RC_ACID!F$30,'C-A'!$N$6:$N$1006,RC_ACID!$C14)</f>
        <v>0</v>
      </c>
      <c r="G14" s="64">
        <f>COUNTIFS('C-A'!$H$6:$H$1006,RC_ACID!G$30,'C-A'!$N$6:$N$1006,RC_ACID!$C14)</f>
        <v>0</v>
      </c>
      <c r="H14" s="66">
        <f>COUNTIFS('C-A'!$H$6:$H$1006,RC_ACID!H$30,'C-A'!$N$6:$N$1006,RC_ACID!$C14)</f>
        <v>0</v>
      </c>
      <c r="J14" s="3" t="str">
        <f>IF(VLOOKUP(LARGE(CAD_AREA!$O$6:$O$56,RC_ACID!$B55),CAD_AREA!$O$6:$Q$56,3,FALSE)=0,"",VLOOKUP(LARGE(CAD_AREA!$O$6:$O$56,RC_ACID!$B55),CAD_AREA!$O$6:$Q$56,3,FALSE))</f>
        <v/>
      </c>
      <c r="K14" s="3" t="str">
        <f t="shared" si="0"/>
        <v/>
      </c>
      <c r="L14" s="60" t="str">
        <f>IF($J14="","",VLOOKUP(RC_ACID!$J14,CAD_AREA!$Q$6:$U$56,RC_ACID!E$45,FALSE))</f>
        <v/>
      </c>
      <c r="M14" s="62" t="str">
        <f>IF($J14="","",VLOOKUP(RC_ACID!$J14,CAD_AREA!$Q$6:$U$56,RC_ACID!F$45,FALSE))</f>
        <v/>
      </c>
      <c r="N14" s="64" t="str">
        <f>IF($J14="","",VLOOKUP(RC_ACID!$J14,CAD_AREA!$Q$6:$U$56,RC_ACID!G$45,FALSE))</f>
        <v/>
      </c>
      <c r="O14" s="66" t="str">
        <f>IF($J14="","",VLOOKUP(RC_ACID!$J14,CAD_AREA!$Q$6:$U$56,RC_ACID!H$45,FALSE))</f>
        <v/>
      </c>
      <c r="P14" s="12" t="str">
        <f>IF($J14="","",VLOOKUP($J14,CAD_AREA!$C$6:$D$56,2,FALSE))</f>
        <v/>
      </c>
      <c r="Q14" s="12" t="str">
        <f t="shared" si="1"/>
        <v/>
      </c>
    </row>
    <row r="15" spans="2:17" ht="23.25" customHeight="1" thickTop="1" thickBot="1" x14ac:dyDescent="0.3">
      <c r="B15" s="1">
        <v>9</v>
      </c>
      <c r="C15" s="20" t="s">
        <v>44</v>
      </c>
      <c r="D15" s="3">
        <f>COUNTIFS('C-A'!$N$6:$N$1006,RC_ACID!C15)</f>
        <v>0</v>
      </c>
      <c r="E15" s="60">
        <f>COUNTIFS('C-A'!$H$6:$H$1006,RC_ACID!E$30,'C-A'!$N$6:$N$1006,RC_ACID!$C15)</f>
        <v>0</v>
      </c>
      <c r="F15" s="62">
        <f>COUNTIFS('C-A'!$H$6:$H$1006,RC_ACID!F$30,'C-A'!$N$6:$N$1006,RC_ACID!$C15)</f>
        <v>0</v>
      </c>
      <c r="G15" s="64">
        <f>COUNTIFS('C-A'!$H$6:$H$1006,RC_ACID!G$30,'C-A'!$N$6:$N$1006,RC_ACID!$C15)</f>
        <v>0</v>
      </c>
      <c r="H15" s="66">
        <f>COUNTIFS('C-A'!$H$6:$H$1006,RC_ACID!H$30,'C-A'!$N$6:$N$1006,RC_ACID!$C15)</f>
        <v>0</v>
      </c>
      <c r="J15" s="3" t="str">
        <f>IF(VLOOKUP(LARGE(CAD_AREA!$O$6:$O$56,RC_ACID!$B56),CAD_AREA!$O$6:$Q$56,3,FALSE)=0,"",VLOOKUP(LARGE(CAD_AREA!$O$6:$O$56,RC_ACID!$B56),CAD_AREA!$O$6:$Q$56,3,FALSE))</f>
        <v/>
      </c>
      <c r="K15" s="3" t="str">
        <f t="shared" si="0"/>
        <v/>
      </c>
      <c r="L15" s="60" t="str">
        <f>IF($J15="","",VLOOKUP(RC_ACID!$J15,CAD_AREA!$Q$6:$U$56,RC_ACID!E$45,FALSE))</f>
        <v/>
      </c>
      <c r="M15" s="62" t="str">
        <f>IF($J15="","",VLOOKUP(RC_ACID!$J15,CAD_AREA!$Q$6:$U$56,RC_ACID!F$45,FALSE))</f>
        <v/>
      </c>
      <c r="N15" s="64" t="str">
        <f>IF($J15="","",VLOOKUP(RC_ACID!$J15,CAD_AREA!$Q$6:$U$56,RC_ACID!G$45,FALSE))</f>
        <v/>
      </c>
      <c r="O15" s="66" t="str">
        <f>IF($J15="","",VLOOKUP(RC_ACID!$J15,CAD_AREA!$Q$6:$U$56,RC_ACID!H$45,FALSE))</f>
        <v/>
      </c>
      <c r="P15" s="12" t="str">
        <f>IF($J15="","",VLOOKUP($J15,CAD_AREA!$C$6:$D$56,2,FALSE))</f>
        <v/>
      </c>
      <c r="Q15" s="12" t="str">
        <f t="shared" si="1"/>
        <v/>
      </c>
    </row>
    <row r="16" spans="2:17" ht="23.25" customHeight="1" thickTop="1" thickBot="1" x14ac:dyDescent="0.3">
      <c r="B16" s="1">
        <v>10</v>
      </c>
      <c r="C16" s="20" t="s">
        <v>45</v>
      </c>
      <c r="D16" s="3">
        <f>COUNTIFS('C-A'!$N$6:$N$1006,RC_ACID!C16)</f>
        <v>0</v>
      </c>
      <c r="E16" s="60">
        <f>COUNTIFS('C-A'!$H$6:$H$1006,RC_ACID!E$30,'C-A'!$N$6:$N$1006,RC_ACID!$C16)</f>
        <v>0</v>
      </c>
      <c r="F16" s="62">
        <f>COUNTIFS('C-A'!$H$6:$H$1006,RC_ACID!F$30,'C-A'!$N$6:$N$1006,RC_ACID!$C16)</f>
        <v>0</v>
      </c>
      <c r="G16" s="64">
        <f>COUNTIFS('C-A'!$H$6:$H$1006,RC_ACID!G$30,'C-A'!$N$6:$N$1006,RC_ACID!$C16)</f>
        <v>0</v>
      </c>
      <c r="H16" s="66">
        <f>COUNTIFS('C-A'!$H$6:$H$1006,RC_ACID!H$30,'C-A'!$N$6:$N$1006,RC_ACID!$C16)</f>
        <v>0</v>
      </c>
      <c r="J16" s="3" t="str">
        <f>IF(VLOOKUP(LARGE(CAD_AREA!$O$6:$O$56,RC_ACID!$B57),CAD_AREA!$O$6:$Q$56,3,FALSE)=0,"",VLOOKUP(LARGE(CAD_AREA!$O$6:$O$56,RC_ACID!$B57),CAD_AREA!$O$6:$Q$56,3,FALSE))</f>
        <v/>
      </c>
      <c r="K16" s="3" t="str">
        <f t="shared" si="0"/>
        <v/>
      </c>
      <c r="L16" s="60" t="str">
        <f>IF($J16="","",VLOOKUP(RC_ACID!$J16,CAD_AREA!$Q$6:$U$56,RC_ACID!E$45,FALSE))</f>
        <v/>
      </c>
      <c r="M16" s="62" t="str">
        <f>IF($J16="","",VLOOKUP(RC_ACID!$J16,CAD_AREA!$Q$6:$U$56,RC_ACID!F$45,FALSE))</f>
        <v/>
      </c>
      <c r="N16" s="64" t="str">
        <f>IF($J16="","",VLOOKUP(RC_ACID!$J16,CAD_AREA!$Q$6:$U$56,RC_ACID!G$45,FALSE))</f>
        <v/>
      </c>
      <c r="O16" s="66" t="str">
        <f>IF($J16="","",VLOOKUP(RC_ACID!$J16,CAD_AREA!$Q$6:$U$56,RC_ACID!H$45,FALSE))</f>
        <v/>
      </c>
      <c r="P16" s="12" t="str">
        <f>IF($J16="","",VLOOKUP($J16,CAD_AREA!$C$6:$D$56,2,FALSE))</f>
        <v/>
      </c>
      <c r="Q16" s="12" t="str">
        <f t="shared" si="1"/>
        <v/>
      </c>
    </row>
    <row r="17" spans="2:8" ht="23.25" customHeight="1" thickTop="1" thickBot="1" x14ac:dyDescent="0.3">
      <c r="C17" s="20" t="s">
        <v>46</v>
      </c>
      <c r="D17" s="3">
        <f>COUNTIFS('C-A'!$N$6:$N$1006,RC_ACID!C17)</f>
        <v>0</v>
      </c>
      <c r="E17" s="60">
        <f>COUNTIFS('C-A'!$H$6:$H$1006,RC_ACID!E$30,'C-A'!$N$6:$N$1006,RC_ACID!$C17)</f>
        <v>0</v>
      </c>
      <c r="F17" s="62">
        <f>COUNTIFS('C-A'!$H$6:$H$1006,RC_ACID!F$30,'C-A'!$N$6:$N$1006,RC_ACID!$C17)</f>
        <v>0</v>
      </c>
      <c r="G17" s="64">
        <f>COUNTIFS('C-A'!$H$6:$H$1006,RC_ACID!G$30,'C-A'!$N$6:$N$1006,RC_ACID!$C17)</f>
        <v>0</v>
      </c>
      <c r="H17" s="66">
        <f>COUNTIFS('C-A'!$H$6:$H$1006,RC_ACID!H$30,'C-A'!$N$6:$N$1006,RC_ACID!$C17)</f>
        <v>0</v>
      </c>
    </row>
    <row r="18" spans="2:8" ht="23.25" customHeight="1" thickTop="1" thickBot="1" x14ac:dyDescent="0.3">
      <c r="C18" s="20" t="s">
        <v>47</v>
      </c>
      <c r="D18" s="3">
        <f>COUNTIFS('C-A'!$N$6:$N$1006,RC_ACID!C18)</f>
        <v>0</v>
      </c>
      <c r="E18" s="60">
        <f>COUNTIFS('C-A'!$H$6:$H$1006,RC_ACID!E$30,'C-A'!$N$6:$N$1006,RC_ACID!$C18)</f>
        <v>0</v>
      </c>
      <c r="F18" s="62">
        <f>COUNTIFS('C-A'!$H$6:$H$1006,RC_ACID!F$30,'C-A'!$N$6:$N$1006,RC_ACID!$C18)</f>
        <v>0</v>
      </c>
      <c r="G18" s="64">
        <f>COUNTIFS('C-A'!$H$6:$H$1006,RC_ACID!G$30,'C-A'!$N$6:$N$1006,RC_ACID!$C18)</f>
        <v>0</v>
      </c>
      <c r="H18" s="66">
        <f>COUNTIFS('C-A'!$H$6:$H$1006,RC_ACID!H$30,'C-A'!$N$6:$N$1006,RC_ACID!$C18)</f>
        <v>0</v>
      </c>
    </row>
    <row r="19" spans="2:8" ht="30" hidden="1" customHeight="1" thickTop="1" x14ac:dyDescent="0.25"/>
    <row r="20" spans="2:8" ht="30" hidden="1" customHeight="1" x14ac:dyDescent="0.25">
      <c r="B20" s="1">
        <v>1</v>
      </c>
    </row>
    <row r="21" spans="2:8" ht="30" hidden="1" customHeight="1" x14ac:dyDescent="0.25">
      <c r="B21" s="1">
        <v>2</v>
      </c>
    </row>
    <row r="22" spans="2:8" ht="30" hidden="1" customHeight="1" x14ac:dyDescent="0.25">
      <c r="B22" s="1">
        <v>3</v>
      </c>
    </row>
    <row r="23" spans="2:8" ht="30" hidden="1" customHeight="1" x14ac:dyDescent="0.25">
      <c r="B23" s="1">
        <v>4</v>
      </c>
    </row>
    <row r="24" spans="2:8" ht="30" hidden="1" customHeight="1" x14ac:dyDescent="0.25">
      <c r="B24" s="1">
        <v>5</v>
      </c>
    </row>
    <row r="25" spans="2:8" ht="30" hidden="1" customHeight="1" x14ac:dyDescent="0.25">
      <c r="B25" s="1">
        <v>6</v>
      </c>
    </row>
    <row r="26" spans="2:8" ht="30" hidden="1" customHeight="1" x14ac:dyDescent="0.25">
      <c r="B26" s="1">
        <v>7</v>
      </c>
    </row>
    <row r="27" spans="2:8" ht="30" hidden="1" customHeight="1" x14ac:dyDescent="0.25">
      <c r="B27" s="1">
        <v>8</v>
      </c>
    </row>
    <row r="28" spans="2:8" ht="30" hidden="1" customHeight="1" x14ac:dyDescent="0.25">
      <c r="B28" s="1">
        <v>9</v>
      </c>
    </row>
    <row r="29" spans="2:8" ht="30" hidden="1" customHeight="1" x14ac:dyDescent="0.25">
      <c r="B29" s="1">
        <v>10</v>
      </c>
    </row>
    <row r="30" spans="2:8" ht="15" hidden="1" customHeight="1" x14ac:dyDescent="0.25">
      <c r="E30" s="1" t="s">
        <v>81</v>
      </c>
      <c r="F30" s="1" t="s">
        <v>80</v>
      </c>
      <c r="G30" s="1" t="s">
        <v>95</v>
      </c>
      <c r="H30" s="1" t="s">
        <v>78</v>
      </c>
    </row>
    <row r="31" spans="2:8" ht="30" hidden="1" customHeight="1" x14ac:dyDescent="0.25"/>
    <row r="32" spans="2:8" ht="38.25" hidden="1" customHeight="1" x14ac:dyDescent="0.25"/>
    <row r="33" spans="2:9" ht="30" hidden="1" customHeight="1" x14ac:dyDescent="0.25"/>
    <row r="34" spans="2:9" ht="30" hidden="1" customHeight="1" x14ac:dyDescent="0.25"/>
    <row r="35" spans="2:9" ht="30" hidden="1" customHeight="1" x14ac:dyDescent="0.25"/>
    <row r="36" spans="2:9" ht="30" hidden="1" customHeight="1" x14ac:dyDescent="0.25"/>
    <row r="37" spans="2:9" ht="30" hidden="1" customHeight="1" x14ac:dyDescent="0.25"/>
    <row r="38" spans="2:9" ht="30" hidden="1" customHeight="1" x14ac:dyDescent="0.25"/>
    <row r="39" spans="2:9" ht="30" hidden="1" customHeight="1" x14ac:dyDescent="0.25"/>
    <row r="40" spans="2:9" ht="30" hidden="1" customHeight="1" x14ac:dyDescent="0.25"/>
    <row r="41" spans="2:9" ht="30" hidden="1" customHeight="1" x14ac:dyDescent="0.25"/>
    <row r="42" spans="2:9" ht="30" hidden="1" customHeight="1" x14ac:dyDescent="0.25"/>
    <row r="43" spans="2:9" ht="30" hidden="1" customHeight="1" x14ac:dyDescent="0.25"/>
    <row r="44" spans="2:9" ht="30" hidden="1" customHeight="1" x14ac:dyDescent="0.25"/>
    <row r="45" spans="2:9" ht="8.25" customHeight="1" thickTop="1" x14ac:dyDescent="0.25">
      <c r="E45" s="1">
        <v>2</v>
      </c>
      <c r="F45" s="1">
        <v>3</v>
      </c>
      <c r="G45" s="1">
        <v>4</v>
      </c>
      <c r="H45" s="1">
        <v>5</v>
      </c>
      <c r="I45" s="1"/>
    </row>
    <row r="46" spans="2:9" ht="30" customHeight="1" x14ac:dyDescent="0.25"/>
    <row r="47" spans="2:9" ht="30" customHeight="1" x14ac:dyDescent="0.25"/>
    <row r="48" spans="2:9" ht="30" customHeight="1" x14ac:dyDescent="0.25">
      <c r="B48" s="1">
        <v>1</v>
      </c>
    </row>
    <row r="49" spans="2:2" ht="30" customHeight="1" x14ac:dyDescent="0.25">
      <c r="B49" s="1">
        <v>2</v>
      </c>
    </row>
    <row r="50" spans="2:2" ht="30" customHeight="1" x14ac:dyDescent="0.25">
      <c r="B50" s="1">
        <v>3</v>
      </c>
    </row>
    <row r="51" spans="2:2" ht="30" customHeight="1" x14ac:dyDescent="0.25">
      <c r="B51" s="1">
        <v>4</v>
      </c>
    </row>
    <row r="52" spans="2:2" ht="30" customHeight="1" x14ac:dyDescent="0.25">
      <c r="B52" s="1">
        <v>5</v>
      </c>
    </row>
    <row r="53" spans="2:2" ht="30" customHeight="1" x14ac:dyDescent="0.25">
      <c r="B53" s="1">
        <v>6</v>
      </c>
    </row>
    <row r="54" spans="2:2" ht="30" customHeight="1" x14ac:dyDescent="0.25">
      <c r="B54" s="1">
        <v>7</v>
      </c>
    </row>
    <row r="55" spans="2:2" ht="30" customHeight="1" x14ac:dyDescent="0.25">
      <c r="B55" s="1">
        <v>8</v>
      </c>
    </row>
    <row r="56" spans="2:2" ht="30" customHeight="1" x14ac:dyDescent="0.25">
      <c r="B56" s="1">
        <v>9</v>
      </c>
    </row>
    <row r="57" spans="2:2" ht="30" customHeight="1" x14ac:dyDescent="0.25">
      <c r="B57" s="1">
        <v>10</v>
      </c>
    </row>
    <row r="58" spans="2:2" ht="30" customHeight="1" x14ac:dyDescent="0.25"/>
    <row r="59" spans="2:2" ht="30" customHeight="1" x14ac:dyDescent="0.25"/>
    <row r="60" spans="2:2" ht="30" customHeight="1" x14ac:dyDescent="0.25"/>
    <row r="61" spans="2:2" ht="30" customHeight="1" x14ac:dyDescent="0.25"/>
    <row r="62" spans="2:2" ht="30" customHeight="1" x14ac:dyDescent="0.25"/>
    <row r="63" spans="2:2" ht="30" customHeight="1" x14ac:dyDescent="0.25"/>
    <row r="64" spans="2:2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x14ac:dyDescent="0.25"/>
    <row r="100" x14ac:dyDescent="0.25"/>
    <row r="101" x14ac:dyDescent="0.25"/>
  </sheetData>
  <sheetProtection formatCells="0" formatColumns="0" formatRows="0" selectLockedCells="1"/>
  <mergeCells count="2">
    <mergeCell ref="C5:H5"/>
    <mergeCell ref="J5:Q5"/>
  </mergeCells>
  <conditionalFormatting sqref="Q7:Q16">
    <cfRule type="cellIs" dxfId="2" priority="1" operator="equal">
      <formula>""</formula>
    </cfRule>
    <cfRule type="cellIs" dxfId="1" priority="2" operator="greaterThanOrEqual">
      <formula>0</formula>
    </cfRule>
    <cfRule type="cellIs" dxfId="0" priority="3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5"/>
  <dimension ref="A1:K535"/>
  <sheetViews>
    <sheetView showGridLines="0" zoomScale="90" zoomScaleNormal="90" workbookViewId="0">
      <pane ySplit="2" topLeftCell="A3" activePane="bottomLeft" state="frozen"/>
      <selection activeCell="D3" sqref="D3"/>
      <selection pane="bottomLeft" activeCell="E3" sqref="E3"/>
    </sheetView>
  </sheetViews>
  <sheetFormatPr defaultColWidth="8.85546875" defaultRowHeight="30" customHeight="1" x14ac:dyDescent="0.25"/>
  <cols>
    <col min="1" max="1" width="2.28515625" style="2" customWidth="1"/>
    <col min="2" max="2" width="1.42578125" style="1" customWidth="1"/>
    <col min="3" max="3" width="18.42578125" customWidth="1"/>
    <col min="4" max="6" width="22.7109375" customWidth="1"/>
    <col min="7" max="7" width="2.42578125" customWidth="1"/>
    <col min="8" max="8" width="31.28515625" customWidth="1"/>
    <col min="9" max="11" width="22.7109375" customWidth="1"/>
    <col min="12" max="19" width="20.28515625" customWidth="1"/>
  </cols>
  <sheetData>
    <row r="1" spans="1:11" s="100" customFormat="1" ht="39" customHeight="1" x14ac:dyDescent="0.25">
      <c r="E1" s="101"/>
    </row>
    <row r="2" spans="1:11" s="93" customFormat="1" ht="30" customHeight="1" x14ac:dyDescent="0.25">
      <c r="C2" s="94"/>
      <c r="D2" s="95"/>
      <c r="E2" s="95"/>
      <c r="F2" s="95"/>
      <c r="G2" s="95"/>
      <c r="H2" s="95"/>
      <c r="I2" s="95"/>
    </row>
    <row r="3" spans="1:11" s="2" customFormat="1" ht="44.25" customHeight="1" x14ac:dyDescent="0.25">
      <c r="C3" s="91"/>
      <c r="E3" s="92"/>
      <c r="F3" s="92"/>
    </row>
    <row r="4" spans="1:11" s="1" customFormat="1" ht="17.25" customHeight="1" thickBot="1" x14ac:dyDescent="0.3">
      <c r="A4" s="8"/>
      <c r="D4" s="1">
        <v>3</v>
      </c>
      <c r="E4" s="1">
        <v>4</v>
      </c>
      <c r="F4" s="1">
        <v>5</v>
      </c>
      <c r="J4" s="1">
        <v>3</v>
      </c>
      <c r="K4" s="1">
        <v>4</v>
      </c>
    </row>
    <row r="5" spans="1:11" ht="24" customHeight="1" thickTop="1" thickBot="1" x14ac:dyDescent="0.3">
      <c r="C5" s="105" t="s">
        <v>98</v>
      </c>
      <c r="D5" s="106"/>
      <c r="E5" s="106"/>
      <c r="F5" s="107"/>
      <c r="G5" s="8"/>
      <c r="H5" s="39" t="s">
        <v>87</v>
      </c>
      <c r="I5" s="40"/>
      <c r="J5" s="40"/>
      <c r="K5" s="41"/>
    </row>
    <row r="6" spans="1:11" ht="34.5" customHeight="1" thickTop="1" thickBot="1" x14ac:dyDescent="0.3">
      <c r="C6" s="26" t="s">
        <v>74</v>
      </c>
      <c r="D6" s="74" t="s">
        <v>99</v>
      </c>
      <c r="E6" s="75" t="s">
        <v>58</v>
      </c>
      <c r="F6" s="77" t="s">
        <v>57</v>
      </c>
      <c r="G6" s="8"/>
      <c r="H6" s="26" t="s">
        <v>88</v>
      </c>
      <c r="I6" s="74" t="s">
        <v>99</v>
      </c>
      <c r="J6" s="75" t="s">
        <v>58</v>
      </c>
      <c r="K6" s="77" t="s">
        <v>57</v>
      </c>
    </row>
    <row r="7" spans="1:11" ht="18.75" customHeight="1" thickTop="1" thickBot="1" x14ac:dyDescent="0.3">
      <c r="B7" s="1">
        <v>1</v>
      </c>
      <c r="C7" s="26" t="s">
        <v>36</v>
      </c>
      <c r="D7" s="60">
        <f>COUNTIFS('C-E'!$M$6:$M$994,RC_EXAM!C7)</f>
        <v>1</v>
      </c>
      <c r="E7" s="76">
        <f>COUNTIFS('C-E'!$M$6:$M$994,RC_EXAM!$C7,'C-E'!$I$6:$I$994,RC_EXAM!E$6)</f>
        <v>1</v>
      </c>
      <c r="F7" s="78">
        <f>COUNTIFS('C-E'!$M$6:$M$994,RC_EXAM!$C7,'C-E'!$I$6:$I$994,RC_EXAM!F$6)</f>
        <v>0</v>
      </c>
      <c r="G7" s="8"/>
      <c r="H7" s="3" t="str">
        <f>IF(VLOOKUP(LARGE(PCMSO!$B$6:$B$607,RC_EXAM!B7),PCMSO!$B$6:$C$607,2,FALSE)=0,"",VLOOKUP(LARGE(PCMSO!$B$6:$B$607,RC_EXAM!B7),PCMSO!$B$6:$C$607,2,FALSE))</f>
        <v>Exame de Sangue</v>
      </c>
      <c r="I7" s="60">
        <f>IF(H7="","",VLOOKUP($H7,PCMSO!$H$6:$L$607,D$4,FALSE))</f>
        <v>8</v>
      </c>
      <c r="J7" s="76">
        <f>IF(I7="","",VLOOKUP($H7,PCMSO!$H$6:$L$607,E$4,FALSE))</f>
        <v>4</v>
      </c>
      <c r="K7" s="78">
        <f>IF(J7="","",VLOOKUP($H7,PCMSO!$H$6:$L$607,F$4,FALSE))</f>
        <v>4</v>
      </c>
    </row>
    <row r="8" spans="1:11" ht="18.75" customHeight="1" thickTop="1" thickBot="1" x14ac:dyDescent="0.3">
      <c r="B8" s="1">
        <v>2</v>
      </c>
      <c r="C8" s="26" t="s">
        <v>37</v>
      </c>
      <c r="D8" s="60">
        <f>COUNTIFS('C-E'!$M$6:$M$994,RC_EXAM!C8)</f>
        <v>3</v>
      </c>
      <c r="E8" s="76">
        <f>COUNTIFS('C-E'!$M$6:$M$994,RC_EXAM!$C8,'C-E'!$I$6:$I$994,RC_EXAM!E$6)</f>
        <v>0</v>
      </c>
      <c r="F8" s="78">
        <f>COUNTIFS('C-E'!$M$6:$M$994,RC_EXAM!$C8,'C-E'!$I$6:$I$994,RC_EXAM!F$6)</f>
        <v>3</v>
      </c>
      <c r="G8" s="8"/>
      <c r="H8" s="3" t="str">
        <f>IF(VLOOKUP(LARGE(PCMSO!$B$6:$B$607,RC_EXAM!B8),PCMSO!$B$6:$C$607,2,FALSE)=0,"",VLOOKUP(LARGE(PCMSO!$B$6:$B$607,RC_EXAM!B8),PCMSO!$B$6:$C$607,2,FALSE))</f>
        <v>Ultrassonografia</v>
      </c>
      <c r="I8" s="60">
        <f>IF(H8="","",VLOOKUP($H8,PCMSO!$H$6:$L$607,D$4,FALSE))</f>
        <v>3</v>
      </c>
      <c r="J8" s="76">
        <f>IF(I8="","",VLOOKUP($H8,PCMSO!$H$6:$L$607,E$4,FALSE))</f>
        <v>1</v>
      </c>
      <c r="K8" s="78">
        <f>IF(J8="","",VLOOKUP($H8,PCMSO!$H$6:$L$607,F$4,FALSE))</f>
        <v>2</v>
      </c>
    </row>
    <row r="9" spans="1:11" ht="18.75" customHeight="1" thickTop="1" thickBot="1" x14ac:dyDescent="0.3">
      <c r="B9" s="1">
        <v>3</v>
      </c>
      <c r="C9" s="26" t="s">
        <v>38</v>
      </c>
      <c r="D9" s="60">
        <f>COUNTIFS('C-E'!$M$6:$M$994,RC_EXAM!C9)</f>
        <v>1</v>
      </c>
      <c r="E9" s="76">
        <f>COUNTIFS('C-E'!$M$6:$M$994,RC_EXAM!$C9,'C-E'!$I$6:$I$994,RC_EXAM!E$6)</f>
        <v>1</v>
      </c>
      <c r="F9" s="78">
        <f>COUNTIFS('C-E'!$M$6:$M$994,RC_EXAM!$C9,'C-E'!$I$6:$I$994,RC_EXAM!F$6)</f>
        <v>0</v>
      </c>
      <c r="G9" s="8"/>
      <c r="H9" s="3" t="str">
        <f>IF(VLOOKUP(LARGE(PCMSO!$B$6:$B$607,RC_EXAM!B9),PCMSO!$B$6:$C$607,2,FALSE)=0,"",VLOOKUP(LARGE(PCMSO!$B$6:$B$607,RC_EXAM!B9),PCMSO!$B$6:$C$607,2,FALSE))</f>
        <v>Radiografia</v>
      </c>
      <c r="I9" s="60">
        <f>IF(H9="","",VLOOKUP($H9,PCMSO!$H$6:$L$607,D$4,FALSE))</f>
        <v>2</v>
      </c>
      <c r="J9" s="76">
        <f>IF(I9="","",VLOOKUP($H9,PCMSO!$H$6:$L$607,E$4,FALSE))</f>
        <v>0</v>
      </c>
      <c r="K9" s="78">
        <f>IF(J9="","",VLOOKUP($H9,PCMSO!$H$6:$L$607,F$4,FALSE))</f>
        <v>2</v>
      </c>
    </row>
    <row r="10" spans="1:11" ht="18.75" customHeight="1" thickTop="1" thickBot="1" x14ac:dyDescent="0.3">
      <c r="B10" s="1">
        <v>4</v>
      </c>
      <c r="C10" s="26" t="s">
        <v>39</v>
      </c>
      <c r="D10" s="60">
        <f>COUNTIFS('C-E'!$M$6:$M$994,RC_EXAM!C10)</f>
        <v>1</v>
      </c>
      <c r="E10" s="76">
        <f>COUNTIFS('C-E'!$M$6:$M$994,RC_EXAM!$C10,'C-E'!$I$6:$I$994,RC_EXAM!E$6)</f>
        <v>0</v>
      </c>
      <c r="F10" s="78">
        <f>COUNTIFS('C-E'!$M$6:$M$994,RC_EXAM!$C10,'C-E'!$I$6:$I$994,RC_EXAM!F$6)</f>
        <v>1</v>
      </c>
      <c r="G10" s="8"/>
      <c r="H10" s="3" t="str">
        <f>IF(VLOOKUP(LARGE(PCMSO!$B$6:$B$607,RC_EXAM!B10),PCMSO!$B$6:$C$607,2,FALSE)=0,"",VLOOKUP(LARGE(PCMSO!$B$6:$B$607,RC_EXAM!B10),PCMSO!$B$6:$C$607,2,FALSE))</f>
        <v>Exame de MAPA</v>
      </c>
      <c r="I10" s="60">
        <f>IF(H10="","",VLOOKUP($H10,PCMSO!$H$6:$L$607,D$4,FALSE))</f>
        <v>2</v>
      </c>
      <c r="J10" s="76">
        <f>IF(I10="","",VLOOKUP($H10,PCMSO!$H$6:$L$607,E$4,FALSE))</f>
        <v>1</v>
      </c>
      <c r="K10" s="78">
        <f>IF(J10="","",VLOOKUP($H10,PCMSO!$H$6:$L$607,F$4,FALSE))</f>
        <v>1</v>
      </c>
    </row>
    <row r="11" spans="1:11" ht="18.75" customHeight="1" thickTop="1" thickBot="1" x14ac:dyDescent="0.3">
      <c r="B11" s="1">
        <v>5</v>
      </c>
      <c r="C11" s="26" t="s">
        <v>40</v>
      </c>
      <c r="D11" s="60">
        <f>COUNTIFS('C-E'!$M$6:$M$994,RC_EXAM!C11)</f>
        <v>2</v>
      </c>
      <c r="E11" s="76">
        <f>COUNTIFS('C-E'!$M$6:$M$994,RC_EXAM!$C11,'C-E'!$I$6:$I$994,RC_EXAM!E$6)</f>
        <v>1</v>
      </c>
      <c r="F11" s="78">
        <f>COUNTIFS('C-E'!$M$6:$M$994,RC_EXAM!$C11,'C-E'!$I$6:$I$994,RC_EXAM!F$6)</f>
        <v>1</v>
      </c>
      <c r="G11" s="8"/>
      <c r="H11" s="3" t="str">
        <f>IF(VLOOKUP(LARGE(PCMSO!$B$6:$B$607,RC_EXAM!B11),PCMSO!$B$6:$C$607,2,FALSE)=0,"",VLOOKUP(LARGE(PCMSO!$B$6:$B$607,RC_EXAM!B11),PCMSO!$B$6:$C$607,2,FALSE))</f>
        <v/>
      </c>
      <c r="I11" s="60" t="str">
        <f>IF(H11="","",VLOOKUP($H11,PCMSO!$H$6:$L$607,D$4,FALSE))</f>
        <v/>
      </c>
      <c r="J11" s="76" t="str">
        <f>IF(I11="","",VLOOKUP($H11,PCMSO!$H$6:$L$607,E$4,FALSE))</f>
        <v/>
      </c>
      <c r="K11" s="78" t="str">
        <f>IF(J11="","",VLOOKUP($H11,PCMSO!$H$6:$L$607,F$4,FALSE))</f>
        <v/>
      </c>
    </row>
    <row r="12" spans="1:11" ht="18.75" customHeight="1" thickTop="1" thickBot="1" x14ac:dyDescent="0.3">
      <c r="B12" s="1">
        <v>6</v>
      </c>
      <c r="C12" s="26" t="s">
        <v>41</v>
      </c>
      <c r="D12" s="60">
        <f>COUNTIFS('C-E'!$M$6:$M$994,RC_EXAM!C12)</f>
        <v>1</v>
      </c>
      <c r="E12" s="76">
        <f>COUNTIFS('C-E'!$M$6:$M$994,RC_EXAM!$C12,'C-E'!$I$6:$I$994,RC_EXAM!E$6)</f>
        <v>1</v>
      </c>
      <c r="F12" s="78">
        <f>COUNTIFS('C-E'!$M$6:$M$994,RC_EXAM!$C12,'C-E'!$I$6:$I$994,RC_EXAM!F$6)</f>
        <v>0</v>
      </c>
      <c r="G12" s="8"/>
      <c r="H12" s="3" t="str">
        <f>IF(VLOOKUP(LARGE(PCMSO!$B$6:$B$607,RC_EXAM!B12),PCMSO!$B$6:$C$607,2,FALSE)=0,"",VLOOKUP(LARGE(PCMSO!$B$6:$B$607,RC_EXAM!B12),PCMSO!$B$6:$C$607,2,FALSE))</f>
        <v/>
      </c>
      <c r="I12" s="60" t="str">
        <f>IF(H12="","",VLOOKUP($H12,PCMSO!$H$6:$L$607,D$4,FALSE))</f>
        <v/>
      </c>
      <c r="J12" s="76" t="str">
        <f>IF(I12="","",VLOOKUP($H12,PCMSO!$H$6:$L$607,E$4,FALSE))</f>
        <v/>
      </c>
      <c r="K12" s="78" t="str">
        <f>IF(J12="","",VLOOKUP($H12,PCMSO!$H$6:$L$607,F$4,FALSE))</f>
        <v/>
      </c>
    </row>
    <row r="13" spans="1:11" ht="18.75" customHeight="1" thickTop="1" thickBot="1" x14ac:dyDescent="0.3">
      <c r="B13" s="1">
        <v>7</v>
      </c>
      <c r="C13" s="26" t="s">
        <v>42</v>
      </c>
      <c r="D13" s="60">
        <f>COUNTIFS('C-E'!$M$6:$M$994,RC_EXAM!C13)</f>
        <v>0</v>
      </c>
      <c r="E13" s="76">
        <f>COUNTIFS('C-E'!$M$6:$M$994,RC_EXAM!$C13,'C-E'!$I$6:$I$994,RC_EXAM!E$6)</f>
        <v>0</v>
      </c>
      <c r="F13" s="78">
        <f>COUNTIFS('C-E'!$M$6:$M$994,RC_EXAM!$C13,'C-E'!$I$6:$I$994,RC_EXAM!F$6)</f>
        <v>0</v>
      </c>
      <c r="G13" s="8"/>
      <c r="H13" s="3" t="str">
        <f>IF(VLOOKUP(LARGE(PCMSO!$B$6:$B$607,RC_EXAM!B13),PCMSO!$B$6:$C$607,2,FALSE)=0,"",VLOOKUP(LARGE(PCMSO!$B$6:$B$607,RC_EXAM!B13),PCMSO!$B$6:$C$607,2,FALSE))</f>
        <v/>
      </c>
      <c r="I13" s="60" t="str">
        <f>IF(H13="","",VLOOKUP($H13,PCMSO!$H$6:$L$607,D$4,FALSE))</f>
        <v/>
      </c>
      <c r="J13" s="76" t="str">
        <f>IF(I13="","",VLOOKUP($H13,PCMSO!$H$6:$L$607,E$4,FALSE))</f>
        <v/>
      </c>
      <c r="K13" s="78" t="str">
        <f>IF(J13="","",VLOOKUP($H13,PCMSO!$H$6:$L$607,F$4,FALSE))</f>
        <v/>
      </c>
    </row>
    <row r="14" spans="1:11" ht="18.75" customHeight="1" thickTop="1" thickBot="1" x14ac:dyDescent="0.3">
      <c r="B14" s="1">
        <v>8</v>
      </c>
      <c r="C14" s="26" t="s">
        <v>43</v>
      </c>
      <c r="D14" s="60">
        <f>COUNTIFS('C-E'!$M$6:$M$994,RC_EXAM!C14)</f>
        <v>2</v>
      </c>
      <c r="E14" s="76">
        <f>COUNTIFS('C-E'!$M$6:$M$994,RC_EXAM!$C14,'C-E'!$I$6:$I$994,RC_EXAM!E$6)</f>
        <v>0</v>
      </c>
      <c r="F14" s="78">
        <f>COUNTIFS('C-E'!$M$6:$M$994,RC_EXAM!$C14,'C-E'!$I$6:$I$994,RC_EXAM!F$6)</f>
        <v>2</v>
      </c>
      <c r="G14" s="8"/>
      <c r="H14" s="3" t="str">
        <f>IF(VLOOKUP(LARGE(PCMSO!$B$6:$B$607,RC_EXAM!B14),PCMSO!$B$6:$C$607,2,FALSE)=0,"",VLOOKUP(LARGE(PCMSO!$B$6:$B$607,RC_EXAM!B14),PCMSO!$B$6:$C$607,2,FALSE))</f>
        <v/>
      </c>
      <c r="I14" s="60" t="str">
        <f>IF(H14="","",VLOOKUP($H14,PCMSO!$H$6:$L$607,D$4,FALSE))</f>
        <v/>
      </c>
      <c r="J14" s="76" t="str">
        <f>IF(I14="","",VLOOKUP($H14,PCMSO!$H$6:$L$607,E$4,FALSE))</f>
        <v/>
      </c>
      <c r="K14" s="78" t="str">
        <f>IF(J14="","",VLOOKUP($H14,PCMSO!$H$6:$L$607,F$4,FALSE))</f>
        <v/>
      </c>
    </row>
    <row r="15" spans="1:11" ht="18.75" customHeight="1" thickTop="1" thickBot="1" x14ac:dyDescent="0.3">
      <c r="B15" s="1">
        <v>9</v>
      </c>
      <c r="C15" s="26" t="s">
        <v>44</v>
      </c>
      <c r="D15" s="60">
        <f>COUNTIFS('C-E'!$M$6:$M$994,RC_EXAM!C15)</f>
        <v>1</v>
      </c>
      <c r="E15" s="76">
        <f>COUNTIFS('C-E'!$M$6:$M$994,RC_EXAM!$C15,'C-E'!$I$6:$I$994,RC_EXAM!E$6)</f>
        <v>1</v>
      </c>
      <c r="F15" s="78">
        <f>COUNTIFS('C-E'!$M$6:$M$994,RC_EXAM!$C15,'C-E'!$I$6:$I$994,RC_EXAM!F$6)</f>
        <v>0</v>
      </c>
      <c r="G15" s="8"/>
      <c r="H15" s="3" t="str">
        <f>IF(VLOOKUP(LARGE(PCMSO!$B$6:$B$607,RC_EXAM!B15),PCMSO!$B$6:$C$607,2,FALSE)=0,"",VLOOKUP(LARGE(PCMSO!$B$6:$B$607,RC_EXAM!B15),PCMSO!$B$6:$C$607,2,FALSE))</f>
        <v/>
      </c>
      <c r="I15" s="60" t="str">
        <f>IF(H15="","",VLOOKUP($H15,PCMSO!$H$6:$L$607,D$4,FALSE))</f>
        <v/>
      </c>
      <c r="J15" s="76" t="str">
        <f>IF(I15="","",VLOOKUP($H15,PCMSO!$H$6:$L$607,E$4,FALSE))</f>
        <v/>
      </c>
      <c r="K15" s="78" t="str">
        <f>IF(J15="","",VLOOKUP($H15,PCMSO!$H$6:$L$607,F$4,FALSE))</f>
        <v/>
      </c>
    </row>
    <row r="16" spans="1:11" ht="18.75" customHeight="1" thickTop="1" thickBot="1" x14ac:dyDescent="0.3">
      <c r="B16" s="1">
        <v>10</v>
      </c>
      <c r="C16" s="26" t="s">
        <v>45</v>
      </c>
      <c r="D16" s="60">
        <f>COUNTIFS('C-E'!$M$6:$M$994,RC_EXAM!C16)</f>
        <v>1</v>
      </c>
      <c r="E16" s="76">
        <f>COUNTIFS('C-E'!$M$6:$M$994,RC_EXAM!$C16,'C-E'!$I$6:$I$994,RC_EXAM!E$6)</f>
        <v>0</v>
      </c>
      <c r="F16" s="78">
        <f>COUNTIFS('C-E'!$M$6:$M$994,RC_EXAM!$C16,'C-E'!$I$6:$I$994,RC_EXAM!F$6)</f>
        <v>1</v>
      </c>
      <c r="G16" s="8"/>
      <c r="H16" s="3" t="str">
        <f>IF(VLOOKUP(LARGE(PCMSO!$B$6:$B$607,RC_EXAM!B16),PCMSO!$B$6:$C$607,2,FALSE)=0,"",VLOOKUP(LARGE(PCMSO!$B$6:$B$607,RC_EXAM!B16),PCMSO!$B$6:$C$607,2,FALSE))</f>
        <v/>
      </c>
      <c r="I16" s="60" t="str">
        <f>IF(H16="","",VLOOKUP($H16,PCMSO!$H$6:$L$607,D$4,FALSE))</f>
        <v/>
      </c>
      <c r="J16" s="76" t="str">
        <f>IF(I16="","",VLOOKUP($H16,PCMSO!$H$6:$L$607,E$4,FALSE))</f>
        <v/>
      </c>
      <c r="K16" s="78" t="str">
        <f>IF(J16="","",VLOOKUP($H16,PCMSO!$H$6:$L$607,F$4,FALSE))</f>
        <v/>
      </c>
    </row>
    <row r="17" spans="2:11" ht="18.75" customHeight="1" thickTop="1" thickBot="1" x14ac:dyDescent="0.3">
      <c r="C17" s="26" t="s">
        <v>46</v>
      </c>
      <c r="D17" s="60">
        <f>COUNTIFS('C-E'!$M$6:$M$994,RC_EXAM!C17)</f>
        <v>1</v>
      </c>
      <c r="E17" s="76">
        <f>COUNTIFS('C-E'!$M$6:$M$994,RC_EXAM!$C17,'C-E'!$I$6:$I$994,RC_EXAM!E$6)</f>
        <v>0</v>
      </c>
      <c r="F17" s="78">
        <f>COUNTIFS('C-E'!$M$6:$M$994,RC_EXAM!$C17,'C-E'!$I$6:$I$994,RC_EXAM!F$6)</f>
        <v>1</v>
      </c>
      <c r="G17" s="8"/>
      <c r="H17" s="3" t="str">
        <f>IF(VLOOKUP(LARGE(CAD_AREA!$Y$6:$Y$56,RC_EXAM!$B30),CAD_AREA!$Y$6:$Z$56,2,FALSE)=0,"",VLOOKUP(LARGE(CAD_AREA!$Y$6:$Y$56,RC_EXAM!$B30),CAD_AREA!$Y$6:$Z$56,2,FALSE))</f>
        <v/>
      </c>
      <c r="I17" s="60" t="str">
        <f>IF($H17="","",VLOOKUP($H17,CAD_AREA!$Z$6:$AD$56,RC_EXAM!#REF!,FALSE))</f>
        <v/>
      </c>
      <c r="J17" s="76" t="str">
        <f>IF($H17="","",VLOOKUP($H17,CAD_AREA!$Z$6:$AD$56,RC_EXAM!#REF!,FALSE))</f>
        <v/>
      </c>
      <c r="K17" s="78" t="str">
        <f>IF($H17="","",VLOOKUP($H17,CAD_AREA!$Z$6:$AD$56,RC_EXAM!#REF!,FALSE))</f>
        <v/>
      </c>
    </row>
    <row r="18" spans="2:11" ht="18.75" customHeight="1" thickTop="1" thickBot="1" x14ac:dyDescent="0.3">
      <c r="C18" s="26" t="s">
        <v>47</v>
      </c>
      <c r="D18" s="60">
        <f>COUNTIFS('C-E'!$M$6:$M$994,RC_EXAM!C18)</f>
        <v>1</v>
      </c>
      <c r="E18" s="76">
        <f>COUNTIFS('C-E'!$M$6:$M$994,RC_EXAM!$C18,'C-E'!$I$6:$I$994,RC_EXAM!E$6)</f>
        <v>1</v>
      </c>
      <c r="F18" s="78">
        <f>COUNTIFS('C-E'!$M$6:$M$994,RC_EXAM!$C18,'C-E'!$I$6:$I$994,RC_EXAM!F$6)</f>
        <v>0</v>
      </c>
      <c r="G18" s="7"/>
      <c r="H18" s="3" t="str">
        <f>IF(VLOOKUP(LARGE(CAD_AREA!$Y$6:$Y$56,RC_EXAM!$B31),CAD_AREA!$Y$6:$Z$56,2,FALSE)=0,"",VLOOKUP(LARGE(CAD_AREA!$Y$6:$Y$56,RC_EXAM!$B31),CAD_AREA!$Y$6:$Z$56,2,FALSE))</f>
        <v/>
      </c>
      <c r="I18" s="60" t="str">
        <f>IF($H18="","",VLOOKUP($H18,CAD_AREA!$Z$6:$AD$56,RC_EXAM!#REF!,FALSE))</f>
        <v/>
      </c>
      <c r="J18" s="76" t="str">
        <f>IF($H18="","",VLOOKUP($H18,CAD_AREA!$Z$6:$AD$56,RC_EXAM!#REF!,FALSE))</f>
        <v/>
      </c>
      <c r="K18" s="78" t="str">
        <f>IF($H18="","",VLOOKUP($H18,CAD_AREA!$Z$6:$AD$56,RC_EXAM!#REF!,FALSE))</f>
        <v/>
      </c>
    </row>
    <row r="19" spans="2:11" ht="15" customHeight="1" thickTop="1" thickBot="1" x14ac:dyDescent="0.3">
      <c r="C19" s="1">
        <v>10</v>
      </c>
      <c r="D19" s="1">
        <v>5</v>
      </c>
      <c r="E19" s="1">
        <v>2</v>
      </c>
      <c r="F19" s="1">
        <v>3</v>
      </c>
      <c r="G19" s="1"/>
      <c r="H19" s="1">
        <v>4</v>
      </c>
    </row>
    <row r="20" spans="2:11" ht="30" customHeight="1" thickTop="1" thickBot="1" x14ac:dyDescent="0.3">
      <c r="B20" s="1">
        <v>1</v>
      </c>
      <c r="C20" s="38" t="s">
        <v>92</v>
      </c>
      <c r="D20" s="38"/>
      <c r="E20" s="38"/>
      <c r="F20" s="105"/>
      <c r="G20" s="107"/>
      <c r="H20" s="38"/>
    </row>
    <row r="21" spans="2:11" ht="30" customHeight="1" thickTop="1" thickBot="1" x14ac:dyDescent="0.3">
      <c r="B21" s="1">
        <v>2</v>
      </c>
      <c r="C21" s="26" t="s">
        <v>94</v>
      </c>
      <c r="D21" s="26" t="s">
        <v>20</v>
      </c>
      <c r="E21" s="26" t="s">
        <v>35</v>
      </c>
      <c r="F21" s="110" t="str">
        <f>'C-E'!D5</f>
        <v>Cargo</v>
      </c>
      <c r="G21" s="111"/>
      <c r="H21" s="26" t="str">
        <f>'C-E'!E5</f>
        <v>Área</v>
      </c>
    </row>
    <row r="22" spans="2:11" ht="30" customHeight="1" thickTop="1" thickBot="1" x14ac:dyDescent="0.3">
      <c r="B22" s="1">
        <v>34</v>
      </c>
      <c r="C22" s="4" t="str">
        <f ca="1">IFERROR(VLOOKUP(SMALL('C-E'!$B$6:$B$994,RC_EXAM!$B35),'C-E'!$B$6:$K$994,C$19,FALSE),"")</f>
        <v/>
      </c>
      <c r="D22" s="4" t="str">
        <f ca="1">IFERROR(VLOOKUP(SMALL('C-E'!$B$6:$B$994,RC_EXAM!$B35),'C-E'!$B$6:$K$994,D$19,FALSE),"")</f>
        <v/>
      </c>
      <c r="E22" s="4" t="str">
        <f ca="1">IFERROR(VLOOKUP(SMALL('C-E'!$B$6:$B$994,RC_EXAM!$B35),'C-E'!$B$6:$K$994,E$19,FALSE),"")</f>
        <v/>
      </c>
      <c r="F22" s="42" t="str">
        <f ca="1">IFERROR(VLOOKUP(SMALL('C-E'!$B$6:$B$994,RC_EXAM!$B35),'C-E'!$B$6:$K$994,F$19,FALSE),"")</f>
        <v/>
      </c>
      <c r="G22" s="43"/>
      <c r="H22" s="4" t="str">
        <f ca="1">IFERROR(VLOOKUP(SMALL('C-E'!$B$6:$B$994,RC_EXAM!$B35),'C-E'!$B$6:$K$994,H$19,FALSE),"")</f>
        <v/>
      </c>
    </row>
    <row r="23" spans="2:11" ht="30" customHeight="1" thickTop="1" thickBot="1" x14ac:dyDescent="0.3">
      <c r="B23" s="1">
        <v>5</v>
      </c>
      <c r="C23" s="4" t="str">
        <f ca="1">IFERROR(VLOOKUP(SMALL('C-E'!$B$6:$B$994,RC_EXAM!$B36),'C-E'!$B$6:$K$994,C$19,FALSE),"")</f>
        <v/>
      </c>
      <c r="D23" s="4" t="str">
        <f ca="1">IFERROR(VLOOKUP(SMALL('C-E'!$B$6:$B$994,RC_EXAM!$B36),'C-E'!$B$6:$K$994,D$19,FALSE),"")</f>
        <v/>
      </c>
      <c r="E23" s="4" t="str">
        <f ca="1">IFERROR(VLOOKUP(SMALL('C-E'!$B$6:$B$994,RC_EXAM!$B36),'C-E'!$B$6:$K$994,E$19,FALSE),"")</f>
        <v/>
      </c>
      <c r="F23" s="42" t="str">
        <f ca="1">IFERROR(VLOOKUP(SMALL('C-E'!$B$6:$B$994,RC_EXAM!$B36),'C-E'!$B$6:$K$994,F$19,FALSE),"")</f>
        <v/>
      </c>
      <c r="G23" s="43"/>
      <c r="H23" s="4" t="str">
        <f ca="1">IFERROR(VLOOKUP(SMALL('C-E'!$B$6:$B$994,RC_EXAM!$B36),'C-E'!$B$6:$K$994,H$19,FALSE),"")</f>
        <v/>
      </c>
    </row>
    <row r="24" spans="2:11" ht="30" customHeight="1" thickTop="1" thickBot="1" x14ac:dyDescent="0.3">
      <c r="B24" s="1">
        <v>6</v>
      </c>
      <c r="C24" s="4" t="str">
        <f ca="1">IFERROR(VLOOKUP(SMALL('C-E'!$B$6:$B$994,RC_EXAM!$B37),'C-E'!$B$6:$K$994,C$19,FALSE),"")</f>
        <v/>
      </c>
      <c r="D24" s="4" t="str">
        <f ca="1">IFERROR(VLOOKUP(SMALL('C-E'!$B$6:$B$994,RC_EXAM!$B37),'C-E'!$B$6:$K$994,D$19,FALSE),"")</f>
        <v/>
      </c>
      <c r="E24" s="4" t="str">
        <f ca="1">IFERROR(VLOOKUP(SMALL('C-E'!$B$6:$B$994,RC_EXAM!$B37),'C-E'!$B$6:$K$994,E$19,FALSE),"")</f>
        <v/>
      </c>
      <c r="F24" s="42" t="str">
        <f ca="1">IFERROR(VLOOKUP(SMALL('C-E'!$B$6:$B$994,RC_EXAM!$B37),'C-E'!$B$6:$K$994,F$19,FALSE),"")</f>
        <v/>
      </c>
      <c r="G24" s="43"/>
      <c r="H24" s="4" t="str">
        <f ca="1">IFERROR(VLOOKUP(SMALL('C-E'!$B$6:$B$994,RC_EXAM!$B37),'C-E'!$B$6:$K$994,H$19,FALSE),"")</f>
        <v/>
      </c>
    </row>
    <row r="25" spans="2:11" ht="30" customHeight="1" thickTop="1" thickBot="1" x14ac:dyDescent="0.3">
      <c r="B25" s="1">
        <v>7</v>
      </c>
      <c r="C25" s="4" t="str">
        <f ca="1">IFERROR(VLOOKUP(SMALL('C-E'!$B$6:$B$994,RC_EXAM!$B38),'C-E'!$B$6:$K$994,C$19,FALSE),"")</f>
        <v/>
      </c>
      <c r="D25" s="4" t="str">
        <f ca="1">IFERROR(VLOOKUP(SMALL('C-E'!$B$6:$B$994,RC_EXAM!$B38),'C-E'!$B$6:$K$994,D$19,FALSE),"")</f>
        <v/>
      </c>
      <c r="E25" s="4" t="str">
        <f ca="1">IFERROR(VLOOKUP(SMALL('C-E'!$B$6:$B$994,RC_EXAM!$B38),'C-E'!$B$6:$K$994,E$19,FALSE),"")</f>
        <v/>
      </c>
      <c r="F25" s="42" t="str">
        <f ca="1">IFERROR(VLOOKUP(SMALL('C-E'!$B$6:$B$994,RC_EXAM!$B38),'C-E'!$B$6:$K$994,F$19,FALSE),"")</f>
        <v/>
      </c>
      <c r="G25" s="43"/>
      <c r="H25" s="4" t="str">
        <f ca="1">IFERROR(VLOOKUP(SMALL('C-E'!$B$6:$B$994,RC_EXAM!$B38),'C-E'!$B$6:$K$994,H$19,FALSE),"")</f>
        <v/>
      </c>
    </row>
    <row r="26" spans="2:11" ht="30" customHeight="1" thickTop="1" thickBot="1" x14ac:dyDescent="0.3">
      <c r="B26" s="1">
        <v>8</v>
      </c>
      <c r="C26" s="4" t="str">
        <f ca="1">IFERROR(VLOOKUP(SMALL('C-E'!$B$6:$B$994,RC_EXAM!$B39),'C-E'!$B$6:$K$994,C$19,FALSE),"")</f>
        <v/>
      </c>
      <c r="D26" s="4" t="str">
        <f ca="1">IFERROR(VLOOKUP(SMALL('C-E'!$B$6:$B$994,RC_EXAM!$B39),'C-E'!$B$6:$K$994,D$19,FALSE),"")</f>
        <v/>
      </c>
      <c r="E26" s="4" t="str">
        <f ca="1">IFERROR(VLOOKUP(SMALL('C-E'!$B$6:$B$994,RC_EXAM!$B39),'C-E'!$B$6:$K$994,E$19,FALSE),"")</f>
        <v/>
      </c>
      <c r="F26" s="42" t="str">
        <f ca="1">IFERROR(VLOOKUP(SMALL('C-E'!$B$6:$B$994,RC_EXAM!$B39),'C-E'!$B$6:$K$994,F$19,FALSE),"")</f>
        <v/>
      </c>
      <c r="G26" s="43"/>
      <c r="H26" s="4" t="str">
        <f ca="1">IFERROR(VLOOKUP(SMALL('C-E'!$B$6:$B$994,RC_EXAM!$B39),'C-E'!$B$6:$K$994,H$19,FALSE),"")</f>
        <v/>
      </c>
    </row>
    <row r="27" spans="2:11" ht="30" customHeight="1" thickTop="1" thickBot="1" x14ac:dyDescent="0.3">
      <c r="B27" s="1">
        <v>9</v>
      </c>
      <c r="C27" s="4" t="str">
        <f ca="1">IFERROR(VLOOKUP(SMALL('C-E'!$B$6:$B$994,RC_EXAM!$B40),'C-E'!$B$6:$K$994,C$19,FALSE),"")</f>
        <v/>
      </c>
      <c r="D27" s="4" t="str">
        <f ca="1">IFERROR(VLOOKUP(SMALL('C-E'!$B$6:$B$994,RC_EXAM!$B40),'C-E'!$B$6:$K$994,D$19,FALSE),"")</f>
        <v/>
      </c>
      <c r="E27" s="4" t="str">
        <f ca="1">IFERROR(VLOOKUP(SMALL('C-E'!$B$6:$B$994,RC_EXAM!$B40),'C-E'!$B$6:$K$994,E$19,FALSE),"")</f>
        <v/>
      </c>
      <c r="F27" s="42" t="str">
        <f ca="1">IFERROR(VLOOKUP(SMALL('C-E'!$B$6:$B$994,RC_EXAM!$B40),'C-E'!$B$6:$K$994,F$19,FALSE),"")</f>
        <v/>
      </c>
      <c r="G27" s="43"/>
      <c r="H27" s="4" t="str">
        <f ca="1">IFERROR(VLOOKUP(SMALL('C-E'!$B$6:$B$994,RC_EXAM!$B40),'C-E'!$B$6:$K$994,H$19,FALSE),"")</f>
        <v/>
      </c>
    </row>
    <row r="28" spans="2:11" ht="30" customHeight="1" thickTop="1" thickBot="1" x14ac:dyDescent="0.3">
      <c r="B28" s="1">
        <v>9</v>
      </c>
      <c r="C28" s="4" t="str">
        <f ca="1">IFERROR(VLOOKUP(SMALL('C-E'!$B$6:$B$994,RC_EXAM!$B41),'C-E'!$B$6:$K$994,C$19,FALSE),"")</f>
        <v/>
      </c>
      <c r="D28" s="4" t="str">
        <f ca="1">IFERROR(VLOOKUP(SMALL('C-E'!$B$6:$B$994,RC_EXAM!$B41),'C-E'!$B$6:$K$994,D$19,FALSE),"")</f>
        <v/>
      </c>
      <c r="E28" s="4" t="str">
        <f ca="1">IFERROR(VLOOKUP(SMALL('C-E'!$B$6:$B$994,RC_EXAM!$B41),'C-E'!$B$6:$K$994,E$19,FALSE),"")</f>
        <v/>
      </c>
      <c r="F28" s="42" t="str">
        <f ca="1">IFERROR(VLOOKUP(SMALL('C-E'!$B$6:$B$994,RC_EXAM!$B41),'C-E'!$B$6:$K$994,F$19,FALSE),"")</f>
        <v/>
      </c>
      <c r="G28" s="43"/>
      <c r="H28" s="4" t="str">
        <f ca="1">IFERROR(VLOOKUP(SMALL('C-E'!$B$6:$B$994,RC_EXAM!$B41),'C-E'!$B$6:$K$994,H$19,FALSE),"")</f>
        <v/>
      </c>
    </row>
    <row r="29" spans="2:11" ht="30" customHeight="1" thickTop="1" thickBot="1" x14ac:dyDescent="0.3">
      <c r="B29" s="1">
        <v>10</v>
      </c>
      <c r="C29" s="4" t="str">
        <f ca="1">IFERROR(VLOOKUP(SMALL('C-E'!$B$6:$B$994,RC_EXAM!$B42),'C-E'!$B$6:$K$994,C$19,FALSE),"")</f>
        <v/>
      </c>
      <c r="D29" s="4" t="str">
        <f ca="1">IFERROR(VLOOKUP(SMALL('C-E'!$B$6:$B$994,RC_EXAM!$B42),'C-E'!$B$6:$K$994,D$19,FALSE),"")</f>
        <v/>
      </c>
      <c r="E29" s="4" t="str">
        <f ca="1">IFERROR(VLOOKUP(SMALL('C-E'!$B$6:$B$994,RC_EXAM!$B42),'C-E'!$B$6:$K$994,E$19,FALSE),"")</f>
        <v/>
      </c>
      <c r="F29" s="42" t="str">
        <f ca="1">IFERROR(VLOOKUP(SMALL('C-E'!$B$6:$B$994,RC_EXAM!$B42),'C-E'!$B$6:$K$994,F$19,FALSE),"")</f>
        <v/>
      </c>
      <c r="G29" s="43"/>
      <c r="H29" s="4" t="str">
        <f ca="1">IFERROR(VLOOKUP(SMALL('C-E'!$B$6:$B$994,RC_EXAM!$B42),'C-E'!$B$6:$K$994,H$19,FALSE),"")</f>
        <v/>
      </c>
    </row>
    <row r="30" spans="2:11" ht="30" customHeight="1" thickTop="1" thickBot="1" x14ac:dyDescent="0.3">
      <c r="B30" s="1">
        <v>11</v>
      </c>
      <c r="C30" s="4" t="str">
        <f ca="1">IFERROR(VLOOKUP(SMALL('C-E'!$B$6:$B$994,RC_EXAM!$B43),'C-E'!$B$6:$K$994,C$19,FALSE),"")</f>
        <v/>
      </c>
      <c r="D30" s="4" t="str">
        <f ca="1">IFERROR(VLOOKUP(SMALL('C-E'!$B$6:$B$994,RC_EXAM!$B43),'C-E'!$B$6:$K$994,D$19,FALSE),"")</f>
        <v/>
      </c>
      <c r="E30" s="4" t="str">
        <f ca="1">IFERROR(VLOOKUP(SMALL('C-E'!$B$6:$B$994,RC_EXAM!$B43),'C-E'!$B$6:$K$994,E$19,FALSE),"")</f>
        <v/>
      </c>
      <c r="F30" s="42" t="str">
        <f ca="1">IFERROR(VLOOKUP(SMALL('C-E'!$B$6:$B$994,RC_EXAM!$B43),'C-E'!$B$6:$K$994,F$19,FALSE),"")</f>
        <v/>
      </c>
      <c r="G30" s="43"/>
      <c r="H30" s="4" t="str">
        <f ca="1">IFERROR(VLOOKUP(SMALL('C-E'!$B$6:$B$994,RC_EXAM!$B43),'C-E'!$B$6:$K$994,H$19,FALSE),"")</f>
        <v/>
      </c>
    </row>
    <row r="31" spans="2:11" ht="30" customHeight="1" thickTop="1" thickBot="1" x14ac:dyDescent="0.3">
      <c r="B31" s="1">
        <v>12</v>
      </c>
      <c r="C31" s="4" t="str">
        <f ca="1">IFERROR(VLOOKUP(SMALL('C-E'!$B$6:$B$994,RC_EXAM!$B44),'C-E'!$B$6:$K$994,C$19,FALSE),"")</f>
        <v/>
      </c>
      <c r="D31" s="4" t="str">
        <f ca="1">IFERROR(VLOOKUP(SMALL('C-E'!$B$6:$B$994,RC_EXAM!$B44),'C-E'!$B$6:$K$994,D$19,FALSE),"")</f>
        <v/>
      </c>
      <c r="E31" s="4" t="str">
        <f ca="1">IFERROR(VLOOKUP(SMALL('C-E'!$B$6:$B$994,RC_EXAM!$B44),'C-E'!$B$6:$K$994,E$19,FALSE),"")</f>
        <v/>
      </c>
      <c r="F31" s="42" t="str">
        <f ca="1">IFERROR(VLOOKUP(SMALL('C-E'!$B$6:$B$994,RC_EXAM!$B44),'C-E'!$B$6:$K$994,F$19,FALSE),"")</f>
        <v/>
      </c>
      <c r="G31" s="43"/>
      <c r="H31" s="4" t="str">
        <f ca="1">IFERROR(VLOOKUP(SMALL('C-E'!$B$6:$B$994,RC_EXAM!$B44),'C-E'!$B$6:$K$994,H$19,FALSE),"")</f>
        <v/>
      </c>
    </row>
    <row r="32" spans="2:11" ht="30" customHeight="1" thickTop="1" thickBot="1" x14ac:dyDescent="0.3">
      <c r="C32" s="4" t="str">
        <f ca="1">IFERROR(VLOOKUP(SMALL('C-E'!$B$6:$B$994,RC_EXAM!$B45),'C-E'!$B$6:$K$994,C$19,FALSE),"")</f>
        <v/>
      </c>
      <c r="D32" s="4" t="str">
        <f ca="1">IFERROR(VLOOKUP(SMALL('C-E'!$B$6:$B$994,RC_EXAM!$B45),'C-E'!$B$6:$K$994,D$19,FALSE),"")</f>
        <v/>
      </c>
      <c r="E32" s="4" t="str">
        <f ca="1">IFERROR(VLOOKUP(SMALL('C-E'!$B$6:$B$994,RC_EXAM!$B45),'C-E'!$B$6:$K$994,E$19,FALSE),"")</f>
        <v/>
      </c>
      <c r="F32" s="42" t="str">
        <f ca="1">IFERROR(VLOOKUP(SMALL('C-E'!$B$6:$B$994,RC_EXAM!$B45),'C-E'!$B$6:$K$994,F$19,FALSE),"")</f>
        <v/>
      </c>
      <c r="G32" s="43"/>
      <c r="H32" s="4" t="str">
        <f ca="1">IFERROR(VLOOKUP(SMALL('C-E'!$B$6:$B$994,RC_EXAM!$B45),'C-E'!$B$6:$K$994,H$19,FALSE),"")</f>
        <v/>
      </c>
    </row>
    <row r="33" spans="2:8" ht="30" customHeight="1" thickTop="1" thickBot="1" x14ac:dyDescent="0.3">
      <c r="C33" s="4" t="str">
        <f ca="1">IFERROR(VLOOKUP(SMALL('C-E'!$B$6:$B$994,RC_EXAM!$B46),'C-E'!$B$6:$K$994,C$19,FALSE),"")</f>
        <v/>
      </c>
      <c r="D33" s="4" t="str">
        <f ca="1">IFERROR(VLOOKUP(SMALL('C-E'!$B$6:$B$994,RC_EXAM!$B46),'C-E'!$B$6:$K$994,D$19,FALSE),"")</f>
        <v/>
      </c>
      <c r="E33" s="4" t="str">
        <f ca="1">IFERROR(VLOOKUP(SMALL('C-E'!$B$6:$B$994,RC_EXAM!$B46),'C-E'!$B$6:$K$994,E$19,FALSE),"")</f>
        <v/>
      </c>
      <c r="F33" s="42" t="str">
        <f ca="1">IFERROR(VLOOKUP(SMALL('C-E'!$B$6:$B$994,RC_EXAM!$B46),'C-E'!$B$6:$K$994,F$19,FALSE),"")</f>
        <v/>
      </c>
      <c r="G33" s="43"/>
      <c r="H33" s="4" t="str">
        <f ca="1">IFERROR(VLOOKUP(SMALL('C-E'!$B$6:$B$994,RC_EXAM!$B46),'C-E'!$B$6:$K$994,H$19,FALSE),"")</f>
        <v/>
      </c>
    </row>
    <row r="34" spans="2:8" ht="30" customHeight="1" thickTop="1" thickBot="1" x14ac:dyDescent="0.3">
      <c r="C34" s="4" t="str">
        <f ca="1">IFERROR(VLOOKUP(SMALL('C-E'!$B$6:$B$994,RC_EXAM!$B47),'C-E'!$B$6:$K$994,C$19,FALSE),"")</f>
        <v/>
      </c>
      <c r="D34" s="4" t="str">
        <f ca="1">IFERROR(VLOOKUP(SMALL('C-E'!$B$6:$B$994,RC_EXAM!$B47),'C-E'!$B$6:$K$994,D$19,FALSE),"")</f>
        <v/>
      </c>
      <c r="E34" s="4" t="str">
        <f ca="1">IFERROR(VLOOKUP(SMALL('C-E'!$B$6:$B$994,RC_EXAM!$B47),'C-E'!$B$6:$K$994,E$19,FALSE),"")</f>
        <v/>
      </c>
      <c r="F34" s="42" t="str">
        <f ca="1">IFERROR(VLOOKUP(SMALL('C-E'!$B$6:$B$994,RC_EXAM!$B47),'C-E'!$B$6:$K$994,F$19,FALSE),"")</f>
        <v/>
      </c>
      <c r="G34" s="43"/>
      <c r="H34" s="4" t="str">
        <f ca="1">IFERROR(VLOOKUP(SMALL('C-E'!$B$6:$B$994,RC_EXAM!$B47),'C-E'!$B$6:$K$994,H$19,FALSE),"")</f>
        <v/>
      </c>
    </row>
    <row r="35" spans="2:8" ht="30" customHeight="1" thickTop="1" thickBot="1" x14ac:dyDescent="0.3">
      <c r="B35" s="1">
        <v>1</v>
      </c>
      <c r="C35" s="4" t="str">
        <f ca="1">IFERROR(VLOOKUP(SMALL('C-E'!$B$6:$B$994,RC_EXAM!$B48),'C-E'!$B$6:$K$994,C$19,FALSE),"")</f>
        <v/>
      </c>
      <c r="D35" s="4" t="str">
        <f ca="1">IFERROR(VLOOKUP(SMALL('C-E'!$B$6:$B$994,RC_EXAM!$B48),'C-E'!$B$6:$K$994,D$19,FALSE),"")</f>
        <v/>
      </c>
      <c r="E35" s="4" t="str">
        <f ca="1">IFERROR(VLOOKUP(SMALL('C-E'!$B$6:$B$994,RC_EXAM!$B48),'C-E'!$B$6:$K$994,E$19,FALSE),"")</f>
        <v/>
      </c>
      <c r="F35" s="42" t="str">
        <f ca="1">IFERROR(VLOOKUP(SMALL('C-E'!$B$6:$B$994,RC_EXAM!$B48),'C-E'!$B$6:$K$994,F$19,FALSE),"")</f>
        <v/>
      </c>
      <c r="G35" s="43"/>
      <c r="H35" s="4" t="str">
        <f ca="1">IFERROR(VLOOKUP(SMALL('C-E'!$B$6:$B$994,RC_EXAM!$B48),'C-E'!$B$6:$K$994,H$19,FALSE),"")</f>
        <v/>
      </c>
    </row>
    <row r="36" spans="2:8" ht="30" customHeight="1" thickTop="1" thickBot="1" x14ac:dyDescent="0.3">
      <c r="B36" s="1">
        <v>2</v>
      </c>
      <c r="C36" s="4" t="str">
        <f ca="1">IFERROR(VLOOKUP(SMALL('C-E'!$B$6:$B$994,RC_EXAM!$B49),'C-E'!$B$6:$K$994,C$19,FALSE),"")</f>
        <v/>
      </c>
      <c r="D36" s="4" t="str">
        <f ca="1">IFERROR(VLOOKUP(SMALL('C-E'!$B$6:$B$994,RC_EXAM!$B49),'C-E'!$B$6:$K$994,D$19,FALSE),"")</f>
        <v/>
      </c>
      <c r="E36" s="4" t="str">
        <f ca="1">IFERROR(VLOOKUP(SMALL('C-E'!$B$6:$B$994,RC_EXAM!$B49),'C-E'!$B$6:$K$994,E$19,FALSE),"")</f>
        <v/>
      </c>
      <c r="F36" s="42" t="str">
        <f ca="1">IFERROR(VLOOKUP(SMALL('C-E'!$B$6:$B$994,RC_EXAM!$B49),'C-E'!$B$6:$K$994,F$19,FALSE),"")</f>
        <v/>
      </c>
      <c r="G36" s="43"/>
      <c r="H36" s="4" t="str">
        <f ca="1">IFERROR(VLOOKUP(SMALL('C-E'!$B$6:$B$994,RC_EXAM!$B49),'C-E'!$B$6:$K$994,H$19,FALSE),"")</f>
        <v/>
      </c>
    </row>
    <row r="37" spans="2:8" ht="30" customHeight="1" thickTop="1" thickBot="1" x14ac:dyDescent="0.3">
      <c r="B37" s="1">
        <v>3</v>
      </c>
      <c r="C37" s="4" t="str">
        <f ca="1">IFERROR(VLOOKUP(SMALL('C-E'!$B$6:$B$994,RC_EXAM!$B50),'C-E'!$B$6:$K$994,C$19,FALSE),"")</f>
        <v/>
      </c>
      <c r="D37" s="4" t="str">
        <f ca="1">IFERROR(VLOOKUP(SMALL('C-E'!$B$6:$B$994,RC_EXAM!$B50),'C-E'!$B$6:$K$994,D$19,FALSE),"")</f>
        <v/>
      </c>
      <c r="E37" s="4" t="str">
        <f ca="1">IFERROR(VLOOKUP(SMALL('C-E'!$B$6:$B$994,RC_EXAM!$B50),'C-E'!$B$6:$K$994,E$19,FALSE),"")</f>
        <v/>
      </c>
      <c r="F37" s="42" t="str">
        <f ca="1">IFERROR(VLOOKUP(SMALL('C-E'!$B$6:$B$994,RC_EXAM!$B50),'C-E'!$B$6:$K$994,F$19,FALSE),"")</f>
        <v/>
      </c>
      <c r="G37" s="43"/>
      <c r="H37" s="4" t="str">
        <f ca="1">IFERROR(VLOOKUP(SMALL('C-E'!$B$6:$B$994,RC_EXAM!$B50),'C-E'!$B$6:$K$994,H$19,FALSE),"")</f>
        <v/>
      </c>
    </row>
    <row r="38" spans="2:8" ht="30" customHeight="1" thickTop="1" thickBot="1" x14ac:dyDescent="0.3">
      <c r="B38" s="1">
        <v>4</v>
      </c>
      <c r="C38" s="4" t="str">
        <f ca="1">IFERROR(VLOOKUP(SMALL('C-E'!$B$6:$B$994,RC_EXAM!$B51),'C-E'!$B$6:$K$994,C$19,FALSE),"")</f>
        <v/>
      </c>
      <c r="D38" s="4" t="str">
        <f ca="1">IFERROR(VLOOKUP(SMALL('C-E'!$B$6:$B$994,RC_EXAM!$B51),'C-E'!$B$6:$K$994,D$19,FALSE),"")</f>
        <v/>
      </c>
      <c r="E38" s="4" t="str">
        <f ca="1">IFERROR(VLOOKUP(SMALL('C-E'!$B$6:$B$994,RC_EXAM!$B51),'C-E'!$B$6:$K$994,E$19,FALSE),"")</f>
        <v/>
      </c>
      <c r="F38" s="42" t="str">
        <f ca="1">IFERROR(VLOOKUP(SMALL('C-E'!$B$6:$B$994,RC_EXAM!$B51),'C-E'!$B$6:$K$994,F$19,FALSE),"")</f>
        <v/>
      </c>
      <c r="G38" s="43"/>
      <c r="H38" s="4" t="str">
        <f ca="1">IFERROR(VLOOKUP(SMALL('C-E'!$B$6:$B$994,RC_EXAM!$B51),'C-E'!$B$6:$K$994,H$19,FALSE),"")</f>
        <v/>
      </c>
    </row>
    <row r="39" spans="2:8" ht="30" customHeight="1" thickTop="1" thickBot="1" x14ac:dyDescent="0.3">
      <c r="B39" s="1">
        <v>5</v>
      </c>
      <c r="C39" s="4" t="str">
        <f ca="1">IFERROR(VLOOKUP(SMALL('C-E'!$B$6:$B$994,RC_EXAM!$B52),'C-E'!$B$6:$K$994,C$19,FALSE),"")</f>
        <v/>
      </c>
      <c r="D39" s="4" t="str">
        <f ca="1">IFERROR(VLOOKUP(SMALL('C-E'!$B$6:$B$994,RC_EXAM!$B52),'C-E'!$B$6:$K$994,D$19,FALSE),"")</f>
        <v/>
      </c>
      <c r="E39" s="4" t="str">
        <f ca="1">IFERROR(VLOOKUP(SMALL('C-E'!$B$6:$B$994,RC_EXAM!$B52),'C-E'!$B$6:$K$994,E$19,FALSE),"")</f>
        <v/>
      </c>
      <c r="F39" s="42" t="str">
        <f ca="1">IFERROR(VLOOKUP(SMALL('C-E'!$B$6:$B$994,RC_EXAM!$B52),'C-E'!$B$6:$K$994,F$19,FALSE),"")</f>
        <v/>
      </c>
      <c r="G39" s="43"/>
      <c r="H39" s="4" t="str">
        <f ca="1">IFERROR(VLOOKUP(SMALL('C-E'!$B$6:$B$994,RC_EXAM!$B52),'C-E'!$B$6:$K$994,H$19,FALSE),"")</f>
        <v/>
      </c>
    </row>
    <row r="40" spans="2:8" ht="30" customHeight="1" thickTop="1" thickBot="1" x14ac:dyDescent="0.3">
      <c r="B40" s="1">
        <v>6</v>
      </c>
      <c r="C40" s="4" t="str">
        <f ca="1">IFERROR(VLOOKUP(SMALL('C-E'!$B$6:$B$994,RC_EXAM!$B53),'C-E'!$B$6:$K$994,C$19,FALSE),"")</f>
        <v/>
      </c>
      <c r="D40" s="4" t="str">
        <f ca="1">IFERROR(VLOOKUP(SMALL('C-E'!$B$6:$B$994,RC_EXAM!$B53),'C-E'!$B$6:$K$994,D$19,FALSE),"")</f>
        <v/>
      </c>
      <c r="E40" s="4" t="str">
        <f ca="1">IFERROR(VLOOKUP(SMALL('C-E'!$B$6:$B$994,RC_EXAM!$B53),'C-E'!$B$6:$K$994,E$19,FALSE),"")</f>
        <v/>
      </c>
      <c r="F40" s="42" t="str">
        <f ca="1">IFERROR(VLOOKUP(SMALL('C-E'!$B$6:$B$994,RC_EXAM!$B53),'C-E'!$B$6:$K$994,F$19,FALSE),"")</f>
        <v/>
      </c>
      <c r="G40" s="43"/>
      <c r="H40" s="4" t="str">
        <f ca="1">IFERROR(VLOOKUP(SMALL('C-E'!$B$6:$B$994,RC_EXAM!$B53),'C-E'!$B$6:$K$994,H$19,FALSE),"")</f>
        <v/>
      </c>
    </row>
    <row r="41" spans="2:8" ht="30" customHeight="1" thickTop="1" thickBot="1" x14ac:dyDescent="0.3">
      <c r="B41" s="1">
        <v>7</v>
      </c>
      <c r="C41" s="4" t="str">
        <f ca="1">IFERROR(VLOOKUP(SMALL('C-E'!$B$6:$B$994,RC_EXAM!$B54),'C-E'!$B$6:$K$994,C$19,FALSE),"")</f>
        <v/>
      </c>
      <c r="D41" s="4" t="str">
        <f ca="1">IFERROR(VLOOKUP(SMALL('C-E'!$B$6:$B$994,RC_EXAM!$B54),'C-E'!$B$6:$K$994,D$19,FALSE),"")</f>
        <v/>
      </c>
      <c r="E41" s="4" t="str">
        <f ca="1">IFERROR(VLOOKUP(SMALL('C-E'!$B$6:$B$994,RC_EXAM!$B54),'C-E'!$B$6:$K$994,E$19,FALSE),"")</f>
        <v/>
      </c>
      <c r="F41" s="42" t="str">
        <f ca="1">IFERROR(VLOOKUP(SMALL('C-E'!$B$6:$B$994,RC_EXAM!$B54),'C-E'!$B$6:$K$994,F$19,FALSE),"")</f>
        <v/>
      </c>
      <c r="G41" s="43"/>
      <c r="H41" s="4" t="str">
        <f ca="1">IFERROR(VLOOKUP(SMALL('C-E'!$B$6:$B$994,RC_EXAM!$B54),'C-E'!$B$6:$K$994,H$19,FALSE),"")</f>
        <v/>
      </c>
    </row>
    <row r="42" spans="2:8" ht="30" customHeight="1" thickTop="1" thickBot="1" x14ac:dyDescent="0.3">
      <c r="B42" s="1">
        <v>8</v>
      </c>
      <c r="C42" s="4" t="str">
        <f ca="1">IFERROR(VLOOKUP(SMALL('C-E'!$B$6:$B$994,RC_EXAM!$B55),'C-E'!$B$6:$K$994,C$19,FALSE),"")</f>
        <v/>
      </c>
      <c r="D42" s="4" t="str">
        <f ca="1">IFERROR(VLOOKUP(SMALL('C-E'!$B$6:$B$994,RC_EXAM!$B55),'C-E'!$B$6:$K$994,D$19,FALSE),"")</f>
        <v/>
      </c>
      <c r="E42" s="4" t="str">
        <f ca="1">IFERROR(VLOOKUP(SMALL('C-E'!$B$6:$B$994,RC_EXAM!$B55),'C-E'!$B$6:$K$994,E$19,FALSE),"")</f>
        <v/>
      </c>
      <c r="F42" s="42" t="str">
        <f ca="1">IFERROR(VLOOKUP(SMALL('C-E'!$B$6:$B$994,RC_EXAM!$B55),'C-E'!$B$6:$K$994,F$19,FALSE),"")</f>
        <v/>
      </c>
      <c r="G42" s="43"/>
      <c r="H42" s="4" t="str">
        <f ca="1">IFERROR(VLOOKUP(SMALL('C-E'!$B$6:$B$994,RC_EXAM!$B55),'C-E'!$B$6:$K$994,H$19,FALSE),"")</f>
        <v/>
      </c>
    </row>
    <row r="43" spans="2:8" ht="30" customHeight="1" thickTop="1" thickBot="1" x14ac:dyDescent="0.3">
      <c r="B43" s="1">
        <v>9</v>
      </c>
      <c r="C43" s="4" t="str">
        <f ca="1">IFERROR(VLOOKUP(SMALL('C-E'!$B$6:$B$994,RC_EXAM!$B56),'C-E'!$B$6:$K$994,C$19,FALSE),"")</f>
        <v/>
      </c>
      <c r="D43" s="4" t="str">
        <f ca="1">IFERROR(VLOOKUP(SMALL('C-E'!$B$6:$B$994,RC_EXAM!$B56),'C-E'!$B$6:$K$994,D$19,FALSE),"")</f>
        <v/>
      </c>
      <c r="E43" s="4" t="str">
        <f ca="1">IFERROR(VLOOKUP(SMALL('C-E'!$B$6:$B$994,RC_EXAM!$B56),'C-E'!$B$6:$K$994,E$19,FALSE),"")</f>
        <v/>
      </c>
      <c r="F43" s="42" t="str">
        <f ca="1">IFERROR(VLOOKUP(SMALL('C-E'!$B$6:$B$994,RC_EXAM!$B56),'C-E'!$B$6:$K$994,F$19,FALSE),"")</f>
        <v/>
      </c>
      <c r="G43" s="43"/>
      <c r="H43" s="4" t="str">
        <f ca="1">IFERROR(VLOOKUP(SMALL('C-E'!$B$6:$B$994,RC_EXAM!$B56),'C-E'!$B$6:$K$994,H$19,FALSE),"")</f>
        <v/>
      </c>
    </row>
    <row r="44" spans="2:8" ht="30" customHeight="1" thickTop="1" thickBot="1" x14ac:dyDescent="0.3">
      <c r="B44" s="1">
        <v>10</v>
      </c>
      <c r="C44" s="4" t="str">
        <f ca="1">IFERROR(VLOOKUP(SMALL('C-E'!$B$6:$B$994,RC_EXAM!$B57),'C-E'!$B$6:$K$994,C$19,FALSE),"")</f>
        <v/>
      </c>
      <c r="D44" s="4" t="str">
        <f ca="1">IFERROR(VLOOKUP(SMALL('C-E'!$B$6:$B$994,RC_EXAM!$B57),'C-E'!$B$6:$K$994,D$19,FALSE),"")</f>
        <v/>
      </c>
      <c r="E44" s="4" t="str">
        <f ca="1">IFERROR(VLOOKUP(SMALL('C-E'!$B$6:$B$994,RC_EXAM!$B57),'C-E'!$B$6:$K$994,E$19,FALSE),"")</f>
        <v/>
      </c>
      <c r="F44" s="42" t="str">
        <f ca="1">IFERROR(VLOOKUP(SMALL('C-E'!$B$6:$B$994,RC_EXAM!$B57),'C-E'!$B$6:$K$994,F$19,FALSE),"")</f>
        <v/>
      </c>
      <c r="G44" s="43"/>
      <c r="H44" s="4" t="str">
        <f ca="1">IFERROR(VLOOKUP(SMALL('C-E'!$B$6:$B$994,RC_EXAM!$B57),'C-E'!$B$6:$K$994,H$19,FALSE),"")</f>
        <v/>
      </c>
    </row>
    <row r="45" spans="2:8" ht="30" customHeight="1" thickTop="1" thickBot="1" x14ac:dyDescent="0.3">
      <c r="B45" s="1">
        <v>11</v>
      </c>
      <c r="C45" s="4" t="str">
        <f ca="1">IFERROR(VLOOKUP(SMALL('C-E'!$B$6:$B$994,RC_EXAM!$B58),'C-E'!$B$6:$K$994,C$19,FALSE),"")</f>
        <v/>
      </c>
      <c r="D45" s="4" t="str">
        <f ca="1">IFERROR(VLOOKUP(SMALL('C-E'!$B$6:$B$994,RC_EXAM!$B58),'C-E'!$B$6:$K$994,D$19,FALSE),"")</f>
        <v/>
      </c>
      <c r="E45" s="4" t="str">
        <f ca="1">IFERROR(VLOOKUP(SMALL('C-E'!$B$6:$B$994,RC_EXAM!$B58),'C-E'!$B$6:$K$994,E$19,FALSE),"")</f>
        <v/>
      </c>
      <c r="F45" s="42" t="str">
        <f ca="1">IFERROR(VLOOKUP(SMALL('C-E'!$B$6:$B$994,RC_EXAM!$B58),'C-E'!$B$6:$K$994,F$19,FALSE),"")</f>
        <v/>
      </c>
      <c r="G45" s="43"/>
      <c r="H45" s="4" t="str">
        <f ca="1">IFERROR(VLOOKUP(SMALL('C-E'!$B$6:$B$994,RC_EXAM!$B58),'C-E'!$B$6:$K$994,H$19,FALSE),"")</f>
        <v/>
      </c>
    </row>
    <row r="46" spans="2:8" ht="30" customHeight="1" thickTop="1" thickBot="1" x14ac:dyDescent="0.3">
      <c r="B46" s="1">
        <v>12</v>
      </c>
      <c r="C46" s="4" t="str">
        <f ca="1">IFERROR(VLOOKUP(SMALL('C-E'!$B$6:$B$994,RC_EXAM!$B59),'C-E'!$B$6:$K$994,C$19,FALSE),"")</f>
        <v/>
      </c>
      <c r="D46" s="4" t="str">
        <f ca="1">IFERROR(VLOOKUP(SMALL('C-E'!$B$6:$B$994,RC_EXAM!$B59),'C-E'!$B$6:$K$994,D$19,FALSE),"")</f>
        <v/>
      </c>
      <c r="E46" s="4" t="str">
        <f ca="1">IFERROR(VLOOKUP(SMALL('C-E'!$B$6:$B$994,RC_EXAM!$B59),'C-E'!$B$6:$K$994,E$19,FALSE),"")</f>
        <v/>
      </c>
      <c r="F46" s="42" t="str">
        <f ca="1">IFERROR(VLOOKUP(SMALL('C-E'!$B$6:$B$994,RC_EXAM!$B59),'C-E'!$B$6:$K$994,F$19,FALSE),"")</f>
        <v/>
      </c>
      <c r="G46" s="43"/>
      <c r="H46" s="4" t="str">
        <f ca="1">IFERROR(VLOOKUP(SMALL('C-E'!$B$6:$B$994,RC_EXAM!$B59),'C-E'!$B$6:$K$994,H$19,FALSE),"")</f>
        <v/>
      </c>
    </row>
    <row r="47" spans="2:8" ht="30" customHeight="1" thickTop="1" thickBot="1" x14ac:dyDescent="0.3">
      <c r="B47" s="1">
        <v>13</v>
      </c>
      <c r="C47" s="4" t="str">
        <f ca="1">IFERROR(VLOOKUP(SMALL('C-E'!$B$6:$B$994,RC_EXAM!$B60),'C-E'!$B$6:$K$994,C$19,FALSE),"")</f>
        <v/>
      </c>
      <c r="D47" s="4" t="str">
        <f ca="1">IFERROR(VLOOKUP(SMALL('C-E'!$B$6:$B$994,RC_EXAM!$B60),'C-E'!$B$6:$K$994,D$19,FALSE),"")</f>
        <v/>
      </c>
      <c r="E47" s="4" t="str">
        <f ca="1">IFERROR(VLOOKUP(SMALL('C-E'!$B$6:$B$994,RC_EXAM!$B60),'C-E'!$B$6:$K$994,E$19,FALSE),"")</f>
        <v/>
      </c>
      <c r="F47" s="42" t="str">
        <f ca="1">IFERROR(VLOOKUP(SMALL('C-E'!$B$6:$B$994,RC_EXAM!$B60),'C-E'!$B$6:$K$994,F$19,FALSE),"")</f>
        <v/>
      </c>
      <c r="G47" s="43"/>
      <c r="H47" s="4" t="str">
        <f ca="1">IFERROR(VLOOKUP(SMALL('C-E'!$B$6:$B$994,RC_EXAM!$B60),'C-E'!$B$6:$K$994,H$19,FALSE),"")</f>
        <v/>
      </c>
    </row>
    <row r="48" spans="2:8" ht="30" customHeight="1" thickTop="1" thickBot="1" x14ac:dyDescent="0.3">
      <c r="B48" s="1">
        <v>14</v>
      </c>
      <c r="C48" s="4" t="str">
        <f ca="1">IFERROR(VLOOKUP(SMALL('C-E'!$B$6:$B$994,RC_EXAM!$B61),'C-E'!$B$6:$K$994,C$19,FALSE),"")</f>
        <v/>
      </c>
      <c r="D48" s="4" t="str">
        <f ca="1">IFERROR(VLOOKUP(SMALL('C-E'!$B$6:$B$994,RC_EXAM!$B61),'C-E'!$B$6:$K$994,D$19,FALSE),"")</f>
        <v/>
      </c>
      <c r="E48" s="4" t="str">
        <f ca="1">IFERROR(VLOOKUP(SMALL('C-E'!$B$6:$B$994,RC_EXAM!$B61),'C-E'!$B$6:$K$994,E$19,FALSE),"")</f>
        <v/>
      </c>
      <c r="F48" s="42" t="str">
        <f ca="1">IFERROR(VLOOKUP(SMALL('C-E'!$B$6:$B$994,RC_EXAM!$B61),'C-E'!$B$6:$K$994,F$19,FALSE),"")</f>
        <v/>
      </c>
      <c r="G48" s="43"/>
      <c r="H48" s="4" t="str">
        <f ca="1">IFERROR(VLOOKUP(SMALL('C-E'!$B$6:$B$994,RC_EXAM!$B61),'C-E'!$B$6:$K$994,H$19,FALSE),"")</f>
        <v/>
      </c>
    </row>
    <row r="49" spans="2:8" ht="30" customHeight="1" thickTop="1" thickBot="1" x14ac:dyDescent="0.3">
      <c r="B49" s="1">
        <v>15</v>
      </c>
      <c r="C49" s="4" t="str">
        <f ca="1">IFERROR(VLOOKUP(SMALL('C-E'!$B$6:$B$994,RC_EXAM!$B62),'C-E'!$B$6:$K$994,C$19,FALSE),"")</f>
        <v/>
      </c>
      <c r="D49" s="4" t="str">
        <f ca="1">IFERROR(VLOOKUP(SMALL('C-E'!$B$6:$B$994,RC_EXAM!$B62),'C-E'!$B$6:$K$994,D$19,FALSE),"")</f>
        <v/>
      </c>
      <c r="E49" s="4" t="str">
        <f ca="1">IFERROR(VLOOKUP(SMALL('C-E'!$B$6:$B$994,RC_EXAM!$B62),'C-E'!$B$6:$K$994,E$19,FALSE),"")</f>
        <v/>
      </c>
      <c r="F49" s="42" t="str">
        <f ca="1">IFERROR(VLOOKUP(SMALL('C-E'!$B$6:$B$994,RC_EXAM!$B62),'C-E'!$B$6:$K$994,F$19,FALSE),"")</f>
        <v/>
      </c>
      <c r="G49" s="43"/>
      <c r="H49" s="4" t="str">
        <f ca="1">IFERROR(VLOOKUP(SMALL('C-E'!$B$6:$B$994,RC_EXAM!$B62),'C-E'!$B$6:$K$994,H$19,FALSE),"")</f>
        <v/>
      </c>
    </row>
    <row r="50" spans="2:8" ht="30" customHeight="1" thickTop="1" thickBot="1" x14ac:dyDescent="0.3">
      <c r="B50" s="1">
        <v>16</v>
      </c>
      <c r="C50" s="4" t="str">
        <f ca="1">IFERROR(VLOOKUP(SMALL('C-E'!$B$6:$B$994,RC_EXAM!$B63),'C-E'!$B$6:$K$994,C$19,FALSE),"")</f>
        <v/>
      </c>
      <c r="D50" s="4" t="str">
        <f ca="1">IFERROR(VLOOKUP(SMALL('C-E'!$B$6:$B$994,RC_EXAM!$B63),'C-E'!$B$6:$K$994,D$19,FALSE),"")</f>
        <v/>
      </c>
      <c r="E50" s="4" t="str">
        <f ca="1">IFERROR(VLOOKUP(SMALL('C-E'!$B$6:$B$994,RC_EXAM!$B63),'C-E'!$B$6:$K$994,E$19,FALSE),"")</f>
        <v/>
      </c>
      <c r="F50" s="42" t="str">
        <f ca="1">IFERROR(VLOOKUP(SMALL('C-E'!$B$6:$B$994,RC_EXAM!$B63),'C-E'!$B$6:$K$994,F$19,FALSE),"")</f>
        <v/>
      </c>
      <c r="G50" s="43"/>
      <c r="H50" s="4" t="str">
        <f ca="1">IFERROR(VLOOKUP(SMALL('C-E'!$B$6:$B$994,RC_EXAM!$B63),'C-E'!$B$6:$K$994,H$19,FALSE),"")</f>
        <v/>
      </c>
    </row>
    <row r="51" spans="2:8" ht="30" customHeight="1" thickTop="1" thickBot="1" x14ac:dyDescent="0.3">
      <c r="B51" s="1">
        <v>17</v>
      </c>
      <c r="C51" s="4" t="str">
        <f ca="1">IFERROR(VLOOKUP(SMALL('C-E'!$B$6:$B$994,RC_EXAM!$B64),'C-E'!$B$6:$K$994,C$19,FALSE),"")</f>
        <v/>
      </c>
      <c r="D51" s="4" t="str">
        <f ca="1">IFERROR(VLOOKUP(SMALL('C-E'!$B$6:$B$994,RC_EXAM!$B64),'C-E'!$B$6:$K$994,D$19,FALSE),"")</f>
        <v/>
      </c>
      <c r="E51" s="4" t="str">
        <f ca="1">IFERROR(VLOOKUP(SMALL('C-E'!$B$6:$B$994,RC_EXAM!$B64),'C-E'!$B$6:$K$994,E$19,FALSE),"")</f>
        <v/>
      </c>
      <c r="F51" s="42" t="str">
        <f ca="1">IFERROR(VLOOKUP(SMALL('C-E'!$B$6:$B$994,RC_EXAM!$B64),'C-E'!$B$6:$K$994,F$19,FALSE),"")</f>
        <v/>
      </c>
      <c r="G51" s="43"/>
      <c r="H51" s="4" t="str">
        <f ca="1">IFERROR(VLOOKUP(SMALL('C-E'!$B$6:$B$994,RC_EXAM!$B64),'C-E'!$B$6:$K$994,H$19,FALSE),"")</f>
        <v/>
      </c>
    </row>
    <row r="52" spans="2:8" ht="30" customHeight="1" thickTop="1" thickBot="1" x14ac:dyDescent="0.3">
      <c r="B52" s="1">
        <v>18</v>
      </c>
      <c r="C52" s="4" t="str">
        <f ca="1">IFERROR(VLOOKUP(SMALL('C-E'!$B$6:$B$994,RC_EXAM!$B65),'C-E'!$B$6:$K$994,C$19,FALSE),"")</f>
        <v/>
      </c>
      <c r="D52" s="4" t="str">
        <f ca="1">IFERROR(VLOOKUP(SMALL('C-E'!$B$6:$B$994,RC_EXAM!$B65),'C-E'!$B$6:$K$994,D$19,FALSE),"")</f>
        <v/>
      </c>
      <c r="E52" s="4" t="str">
        <f ca="1">IFERROR(VLOOKUP(SMALL('C-E'!$B$6:$B$994,RC_EXAM!$B65),'C-E'!$B$6:$K$994,E$19,FALSE),"")</f>
        <v/>
      </c>
      <c r="F52" s="42" t="str">
        <f ca="1">IFERROR(VLOOKUP(SMALL('C-E'!$B$6:$B$994,RC_EXAM!$B65),'C-E'!$B$6:$K$994,F$19,FALSE),"")</f>
        <v/>
      </c>
      <c r="G52" s="43"/>
      <c r="H52" s="4" t="str">
        <f ca="1">IFERROR(VLOOKUP(SMALL('C-E'!$B$6:$B$994,RC_EXAM!$B65),'C-E'!$B$6:$K$994,H$19,FALSE),"")</f>
        <v/>
      </c>
    </row>
    <row r="53" spans="2:8" ht="30" customHeight="1" thickTop="1" thickBot="1" x14ac:dyDescent="0.3">
      <c r="B53" s="1">
        <v>19</v>
      </c>
      <c r="C53" s="4" t="str">
        <f ca="1">IFERROR(VLOOKUP(SMALL('C-E'!$B$6:$B$994,RC_EXAM!$B66),'C-E'!$B$6:$K$994,C$19,FALSE),"")</f>
        <v/>
      </c>
      <c r="D53" s="4" t="str">
        <f ca="1">IFERROR(VLOOKUP(SMALL('C-E'!$B$6:$B$994,RC_EXAM!$B66),'C-E'!$B$6:$K$994,D$19,FALSE),"")</f>
        <v/>
      </c>
      <c r="E53" s="4" t="str">
        <f ca="1">IFERROR(VLOOKUP(SMALL('C-E'!$B$6:$B$994,RC_EXAM!$B66),'C-E'!$B$6:$K$994,E$19,FALSE),"")</f>
        <v/>
      </c>
      <c r="F53" s="42" t="str">
        <f ca="1">IFERROR(VLOOKUP(SMALL('C-E'!$B$6:$B$994,RC_EXAM!$B66),'C-E'!$B$6:$K$994,F$19,FALSE),"")</f>
        <v/>
      </c>
      <c r="G53" s="43"/>
      <c r="H53" s="4" t="str">
        <f ca="1">IFERROR(VLOOKUP(SMALL('C-E'!$B$6:$B$994,RC_EXAM!$B66),'C-E'!$B$6:$K$994,H$19,FALSE),"")</f>
        <v/>
      </c>
    </row>
    <row r="54" spans="2:8" ht="30" customHeight="1" thickTop="1" thickBot="1" x14ac:dyDescent="0.3">
      <c r="B54" s="1">
        <v>20</v>
      </c>
      <c r="C54" s="4" t="str">
        <f ca="1">IFERROR(VLOOKUP(SMALL('C-E'!$B$6:$B$994,RC_EXAM!$B67),'C-E'!$B$6:$K$994,C$19,FALSE),"")</f>
        <v/>
      </c>
      <c r="D54" s="4" t="str">
        <f ca="1">IFERROR(VLOOKUP(SMALL('C-E'!$B$6:$B$994,RC_EXAM!$B67),'C-E'!$B$6:$K$994,D$19,FALSE),"")</f>
        <v/>
      </c>
      <c r="E54" s="4" t="str">
        <f ca="1">IFERROR(VLOOKUP(SMALL('C-E'!$B$6:$B$994,RC_EXAM!$B67),'C-E'!$B$6:$K$994,E$19,FALSE),"")</f>
        <v/>
      </c>
      <c r="F54" s="42" t="str">
        <f ca="1">IFERROR(VLOOKUP(SMALL('C-E'!$B$6:$B$994,RC_EXAM!$B67),'C-E'!$B$6:$K$994,F$19,FALSE),"")</f>
        <v/>
      </c>
      <c r="G54" s="43"/>
      <c r="H54" s="4" t="str">
        <f ca="1">IFERROR(VLOOKUP(SMALL('C-E'!$B$6:$B$994,RC_EXAM!$B67),'C-E'!$B$6:$K$994,H$19,FALSE),"")</f>
        <v/>
      </c>
    </row>
    <row r="55" spans="2:8" ht="30" customHeight="1" thickTop="1" thickBot="1" x14ac:dyDescent="0.3">
      <c r="B55" s="1">
        <v>21</v>
      </c>
      <c r="C55" s="4" t="str">
        <f ca="1">IFERROR(VLOOKUP(SMALL('C-E'!$B$6:$B$994,RC_EXAM!$B68),'C-E'!$B$6:$K$994,C$19,FALSE),"")</f>
        <v/>
      </c>
      <c r="D55" s="4" t="str">
        <f ca="1">IFERROR(VLOOKUP(SMALL('C-E'!$B$6:$B$994,RC_EXAM!$B68),'C-E'!$B$6:$K$994,D$19,FALSE),"")</f>
        <v/>
      </c>
      <c r="E55" s="4" t="str">
        <f ca="1">IFERROR(VLOOKUP(SMALL('C-E'!$B$6:$B$994,RC_EXAM!$B68),'C-E'!$B$6:$K$994,E$19,FALSE),"")</f>
        <v/>
      </c>
      <c r="F55" s="42" t="str">
        <f ca="1">IFERROR(VLOOKUP(SMALL('C-E'!$B$6:$B$994,RC_EXAM!$B68),'C-E'!$B$6:$K$994,F$19,FALSE),"")</f>
        <v/>
      </c>
      <c r="G55" s="43"/>
      <c r="H55" s="4" t="str">
        <f ca="1">IFERROR(VLOOKUP(SMALL('C-E'!$B$6:$B$994,RC_EXAM!$B68),'C-E'!$B$6:$K$994,H$19,FALSE),"")</f>
        <v/>
      </c>
    </row>
    <row r="56" spans="2:8" ht="30" customHeight="1" thickTop="1" thickBot="1" x14ac:dyDescent="0.3">
      <c r="B56" s="1">
        <v>22</v>
      </c>
      <c r="C56" s="4" t="str">
        <f ca="1">IFERROR(VLOOKUP(SMALL('C-E'!$B$6:$B$994,RC_EXAM!$B69),'C-E'!$B$6:$K$994,C$19,FALSE),"")</f>
        <v/>
      </c>
      <c r="D56" s="4" t="str">
        <f ca="1">IFERROR(VLOOKUP(SMALL('C-E'!$B$6:$B$994,RC_EXAM!$B69),'C-E'!$B$6:$K$994,D$19,FALSE),"")</f>
        <v/>
      </c>
      <c r="E56" s="4" t="str">
        <f ca="1">IFERROR(VLOOKUP(SMALL('C-E'!$B$6:$B$994,RC_EXAM!$B69),'C-E'!$B$6:$K$994,E$19,FALSE),"")</f>
        <v/>
      </c>
      <c r="F56" s="42" t="str">
        <f ca="1">IFERROR(VLOOKUP(SMALL('C-E'!$B$6:$B$994,RC_EXAM!$B69),'C-E'!$B$6:$K$994,F$19,FALSE),"")</f>
        <v/>
      </c>
      <c r="G56" s="43"/>
      <c r="H56" s="4" t="str">
        <f ca="1">IFERROR(VLOOKUP(SMALL('C-E'!$B$6:$B$994,RC_EXAM!$B69),'C-E'!$B$6:$K$994,H$19,FALSE),"")</f>
        <v/>
      </c>
    </row>
    <row r="57" spans="2:8" ht="30" customHeight="1" thickTop="1" thickBot="1" x14ac:dyDescent="0.3">
      <c r="B57" s="1">
        <v>23</v>
      </c>
      <c r="C57" s="4" t="str">
        <f ca="1">IFERROR(VLOOKUP(SMALL('C-E'!$B$6:$B$994,RC_EXAM!$B70),'C-E'!$B$6:$K$994,C$19,FALSE),"")</f>
        <v/>
      </c>
      <c r="D57" s="4" t="str">
        <f ca="1">IFERROR(VLOOKUP(SMALL('C-E'!$B$6:$B$994,RC_EXAM!$B70),'C-E'!$B$6:$K$994,D$19,FALSE),"")</f>
        <v/>
      </c>
      <c r="E57" s="4" t="str">
        <f ca="1">IFERROR(VLOOKUP(SMALL('C-E'!$B$6:$B$994,RC_EXAM!$B70),'C-E'!$B$6:$K$994,E$19,FALSE),"")</f>
        <v/>
      </c>
      <c r="F57" s="42" t="str">
        <f ca="1">IFERROR(VLOOKUP(SMALL('C-E'!$B$6:$B$994,RC_EXAM!$B70),'C-E'!$B$6:$K$994,F$19,FALSE),"")</f>
        <v/>
      </c>
      <c r="G57" s="43"/>
      <c r="H57" s="4" t="str">
        <f ca="1">IFERROR(VLOOKUP(SMALL('C-E'!$B$6:$B$994,RC_EXAM!$B70),'C-E'!$B$6:$K$994,H$19,FALSE),"")</f>
        <v/>
      </c>
    </row>
    <row r="58" spans="2:8" ht="30" customHeight="1" thickTop="1" thickBot="1" x14ac:dyDescent="0.3">
      <c r="B58" s="1">
        <v>24</v>
      </c>
      <c r="C58" s="4" t="str">
        <f ca="1">IFERROR(VLOOKUP(SMALL('C-E'!$B$6:$B$994,RC_EXAM!$B71),'C-E'!$B$6:$K$994,C$19,FALSE),"")</f>
        <v/>
      </c>
      <c r="D58" s="4" t="str">
        <f ca="1">IFERROR(VLOOKUP(SMALL('C-E'!$B$6:$B$994,RC_EXAM!$B71),'C-E'!$B$6:$K$994,D$19,FALSE),"")</f>
        <v/>
      </c>
      <c r="E58" s="4" t="str">
        <f ca="1">IFERROR(VLOOKUP(SMALL('C-E'!$B$6:$B$994,RC_EXAM!$B71),'C-E'!$B$6:$K$994,E$19,FALSE),"")</f>
        <v/>
      </c>
      <c r="F58" s="42" t="str">
        <f ca="1">IFERROR(VLOOKUP(SMALL('C-E'!$B$6:$B$994,RC_EXAM!$B71),'C-E'!$B$6:$K$994,F$19,FALSE),"")</f>
        <v/>
      </c>
      <c r="G58" s="43"/>
      <c r="H58" s="4" t="str">
        <f ca="1">IFERROR(VLOOKUP(SMALL('C-E'!$B$6:$B$994,RC_EXAM!$B71),'C-E'!$B$6:$K$994,H$19,FALSE),"")</f>
        <v/>
      </c>
    </row>
    <row r="59" spans="2:8" ht="30" customHeight="1" thickTop="1" thickBot="1" x14ac:dyDescent="0.3">
      <c r="B59" s="1">
        <v>25</v>
      </c>
      <c r="C59" s="4" t="str">
        <f ca="1">IFERROR(VLOOKUP(SMALL('C-E'!$B$6:$B$994,RC_EXAM!$B72),'C-E'!$B$6:$K$994,C$19,FALSE),"")</f>
        <v/>
      </c>
      <c r="D59" s="4" t="str">
        <f ca="1">IFERROR(VLOOKUP(SMALL('C-E'!$B$6:$B$994,RC_EXAM!$B72),'C-E'!$B$6:$K$994,D$19,FALSE),"")</f>
        <v/>
      </c>
      <c r="E59" s="4" t="str">
        <f ca="1">IFERROR(VLOOKUP(SMALL('C-E'!$B$6:$B$994,RC_EXAM!$B72),'C-E'!$B$6:$K$994,E$19,FALSE),"")</f>
        <v/>
      </c>
      <c r="F59" s="42" t="str">
        <f ca="1">IFERROR(VLOOKUP(SMALL('C-E'!$B$6:$B$994,RC_EXAM!$B72),'C-E'!$B$6:$K$994,F$19,FALSE),"")</f>
        <v/>
      </c>
      <c r="G59" s="43"/>
      <c r="H59" s="4" t="str">
        <f ca="1">IFERROR(VLOOKUP(SMALL('C-E'!$B$6:$B$994,RC_EXAM!$B72),'C-E'!$B$6:$K$994,H$19,FALSE),"")</f>
        <v/>
      </c>
    </row>
    <row r="60" spans="2:8" ht="30" customHeight="1" thickTop="1" thickBot="1" x14ac:dyDescent="0.3">
      <c r="B60" s="1">
        <v>26</v>
      </c>
      <c r="C60" s="4" t="str">
        <f ca="1">IFERROR(VLOOKUP(SMALL('C-E'!$B$6:$B$994,RC_EXAM!$B73),'C-E'!$B$6:$K$994,C$19,FALSE),"")</f>
        <v/>
      </c>
      <c r="D60" s="4" t="str">
        <f ca="1">IFERROR(VLOOKUP(SMALL('C-E'!$B$6:$B$994,RC_EXAM!$B73),'C-E'!$B$6:$K$994,D$19,FALSE),"")</f>
        <v/>
      </c>
      <c r="E60" s="4" t="str">
        <f ca="1">IFERROR(VLOOKUP(SMALL('C-E'!$B$6:$B$994,RC_EXAM!$B73),'C-E'!$B$6:$K$994,E$19,FALSE),"")</f>
        <v/>
      </c>
      <c r="F60" s="42" t="str">
        <f ca="1">IFERROR(VLOOKUP(SMALL('C-E'!$B$6:$B$994,RC_EXAM!$B73),'C-E'!$B$6:$K$994,F$19,FALSE),"")</f>
        <v/>
      </c>
      <c r="G60" s="43"/>
      <c r="H60" s="4" t="str">
        <f ca="1">IFERROR(VLOOKUP(SMALL('C-E'!$B$6:$B$994,RC_EXAM!$B73),'C-E'!$B$6:$K$994,H$19,FALSE),"")</f>
        <v/>
      </c>
    </row>
    <row r="61" spans="2:8" ht="30" customHeight="1" thickTop="1" thickBot="1" x14ac:dyDescent="0.3">
      <c r="B61" s="1">
        <v>27</v>
      </c>
      <c r="C61" s="4" t="str">
        <f ca="1">IFERROR(VLOOKUP(SMALL('C-E'!$B$6:$B$994,RC_EXAM!$B74),'C-E'!$B$6:$K$994,C$19,FALSE),"")</f>
        <v/>
      </c>
      <c r="D61" s="4" t="str">
        <f ca="1">IFERROR(VLOOKUP(SMALL('C-E'!$B$6:$B$994,RC_EXAM!$B74),'C-E'!$B$6:$K$994,D$19,FALSE),"")</f>
        <v/>
      </c>
      <c r="E61" s="4" t="str">
        <f ca="1">IFERROR(VLOOKUP(SMALL('C-E'!$B$6:$B$994,RC_EXAM!$B74),'C-E'!$B$6:$K$994,E$19,FALSE),"")</f>
        <v/>
      </c>
      <c r="F61" s="42" t="str">
        <f ca="1">IFERROR(VLOOKUP(SMALL('C-E'!$B$6:$B$994,RC_EXAM!$B74),'C-E'!$B$6:$K$994,F$19,FALSE),"")</f>
        <v/>
      </c>
      <c r="G61" s="43"/>
      <c r="H61" s="4" t="str">
        <f ca="1">IFERROR(VLOOKUP(SMALL('C-E'!$B$6:$B$994,RC_EXAM!$B74),'C-E'!$B$6:$K$994,H$19,FALSE),"")</f>
        <v/>
      </c>
    </row>
    <row r="62" spans="2:8" ht="30" customHeight="1" thickTop="1" thickBot="1" x14ac:dyDescent="0.3">
      <c r="B62" s="1">
        <v>28</v>
      </c>
      <c r="C62" s="4" t="str">
        <f ca="1">IFERROR(VLOOKUP(SMALL('C-E'!$B$6:$B$994,RC_EXAM!$B75),'C-E'!$B$6:$K$994,C$19,FALSE),"")</f>
        <v/>
      </c>
      <c r="D62" s="4" t="str">
        <f ca="1">IFERROR(VLOOKUP(SMALL('C-E'!$B$6:$B$994,RC_EXAM!$B75),'C-E'!$B$6:$K$994,D$19,FALSE),"")</f>
        <v/>
      </c>
      <c r="E62" s="4" t="str">
        <f ca="1">IFERROR(VLOOKUP(SMALL('C-E'!$B$6:$B$994,RC_EXAM!$B75),'C-E'!$B$6:$K$994,E$19,FALSE),"")</f>
        <v/>
      </c>
      <c r="F62" s="42" t="str">
        <f ca="1">IFERROR(VLOOKUP(SMALL('C-E'!$B$6:$B$994,RC_EXAM!$B75),'C-E'!$B$6:$K$994,F$19,FALSE),"")</f>
        <v/>
      </c>
      <c r="G62" s="43"/>
      <c r="H62" s="4" t="str">
        <f ca="1">IFERROR(VLOOKUP(SMALL('C-E'!$B$6:$B$994,RC_EXAM!$B75),'C-E'!$B$6:$K$994,H$19,FALSE),"")</f>
        <v/>
      </c>
    </row>
    <row r="63" spans="2:8" ht="30" customHeight="1" thickTop="1" thickBot="1" x14ac:dyDescent="0.3">
      <c r="B63" s="1">
        <v>29</v>
      </c>
      <c r="C63" s="4" t="str">
        <f ca="1">IFERROR(VLOOKUP(SMALL('C-E'!$B$6:$B$994,RC_EXAM!$B76),'C-E'!$B$6:$K$994,C$19,FALSE),"")</f>
        <v/>
      </c>
      <c r="D63" s="4" t="str">
        <f ca="1">IFERROR(VLOOKUP(SMALL('C-E'!$B$6:$B$994,RC_EXAM!$B76),'C-E'!$B$6:$K$994,D$19,FALSE),"")</f>
        <v/>
      </c>
      <c r="E63" s="4" t="str">
        <f ca="1">IFERROR(VLOOKUP(SMALL('C-E'!$B$6:$B$994,RC_EXAM!$B76),'C-E'!$B$6:$K$994,E$19,FALSE),"")</f>
        <v/>
      </c>
      <c r="F63" s="42" t="str">
        <f ca="1">IFERROR(VLOOKUP(SMALL('C-E'!$B$6:$B$994,RC_EXAM!$B76),'C-E'!$B$6:$K$994,F$19,FALSE),"")</f>
        <v/>
      </c>
      <c r="G63" s="43"/>
      <c r="H63" s="4" t="str">
        <f ca="1">IFERROR(VLOOKUP(SMALL('C-E'!$B$6:$B$994,RC_EXAM!$B76),'C-E'!$B$6:$K$994,H$19,FALSE),"")</f>
        <v/>
      </c>
    </row>
    <row r="64" spans="2:8" ht="30" customHeight="1" thickTop="1" thickBot="1" x14ac:dyDescent="0.3">
      <c r="B64" s="1">
        <v>30</v>
      </c>
      <c r="C64" s="4" t="str">
        <f ca="1">IFERROR(VLOOKUP(SMALL('C-E'!$B$6:$B$994,RC_EXAM!$B77),'C-E'!$B$6:$K$994,C$19,FALSE),"")</f>
        <v/>
      </c>
      <c r="D64" s="4" t="str">
        <f ca="1">IFERROR(VLOOKUP(SMALL('C-E'!$B$6:$B$994,RC_EXAM!$B77),'C-E'!$B$6:$K$994,D$19,FALSE),"")</f>
        <v/>
      </c>
      <c r="E64" s="4" t="str">
        <f ca="1">IFERROR(VLOOKUP(SMALL('C-E'!$B$6:$B$994,RC_EXAM!$B77),'C-E'!$B$6:$K$994,E$19,FALSE),"")</f>
        <v/>
      </c>
      <c r="F64" s="42" t="str">
        <f ca="1">IFERROR(VLOOKUP(SMALL('C-E'!$B$6:$B$994,RC_EXAM!$B77),'C-E'!$B$6:$K$994,F$19,FALSE),"")</f>
        <v/>
      </c>
      <c r="G64" s="43"/>
      <c r="H64" s="4" t="str">
        <f ca="1">IFERROR(VLOOKUP(SMALL('C-E'!$B$6:$B$994,RC_EXAM!$B77),'C-E'!$B$6:$K$994,H$19,FALSE),"")</f>
        <v/>
      </c>
    </row>
    <row r="65" spans="2:8" ht="30" customHeight="1" thickTop="1" thickBot="1" x14ac:dyDescent="0.3">
      <c r="B65" s="1">
        <v>31</v>
      </c>
      <c r="C65" s="4" t="str">
        <f ca="1">IFERROR(VLOOKUP(SMALL('C-E'!$B$6:$B$994,RC_EXAM!$B78),'C-E'!$B$6:$K$994,C$19,FALSE),"")</f>
        <v/>
      </c>
      <c r="D65" s="4" t="str">
        <f ca="1">IFERROR(VLOOKUP(SMALL('C-E'!$B$6:$B$994,RC_EXAM!$B78),'C-E'!$B$6:$K$994,D$19,FALSE),"")</f>
        <v/>
      </c>
      <c r="E65" s="4" t="str">
        <f ca="1">IFERROR(VLOOKUP(SMALL('C-E'!$B$6:$B$994,RC_EXAM!$B78),'C-E'!$B$6:$K$994,E$19,FALSE),"")</f>
        <v/>
      </c>
      <c r="F65" s="42" t="str">
        <f ca="1">IFERROR(VLOOKUP(SMALL('C-E'!$B$6:$B$994,RC_EXAM!$B78),'C-E'!$B$6:$K$994,F$19,FALSE),"")</f>
        <v/>
      </c>
      <c r="G65" s="43"/>
      <c r="H65" s="4" t="str">
        <f ca="1">IFERROR(VLOOKUP(SMALL('C-E'!$B$6:$B$994,RC_EXAM!$B78),'C-E'!$B$6:$K$994,H$19,FALSE),"")</f>
        <v/>
      </c>
    </row>
    <row r="66" spans="2:8" ht="30" customHeight="1" thickTop="1" thickBot="1" x14ac:dyDescent="0.3">
      <c r="B66" s="1">
        <v>32</v>
      </c>
      <c r="C66" s="4" t="str">
        <f ca="1">IFERROR(VLOOKUP(SMALL('C-E'!$B$6:$B$994,RC_EXAM!$B79),'C-E'!$B$6:$K$994,C$19,FALSE),"")</f>
        <v/>
      </c>
      <c r="D66" s="4" t="str">
        <f ca="1">IFERROR(VLOOKUP(SMALL('C-E'!$B$6:$B$994,RC_EXAM!$B79),'C-E'!$B$6:$K$994,D$19,FALSE),"")</f>
        <v/>
      </c>
      <c r="E66" s="4" t="str">
        <f ca="1">IFERROR(VLOOKUP(SMALL('C-E'!$B$6:$B$994,RC_EXAM!$B79),'C-E'!$B$6:$K$994,E$19,FALSE),"")</f>
        <v/>
      </c>
      <c r="F66" s="42" t="str">
        <f ca="1">IFERROR(VLOOKUP(SMALL('C-E'!$B$6:$B$994,RC_EXAM!$B79),'C-E'!$B$6:$K$994,F$19,FALSE),"")</f>
        <v/>
      </c>
      <c r="G66" s="43"/>
      <c r="H66" s="4" t="str">
        <f ca="1">IFERROR(VLOOKUP(SMALL('C-E'!$B$6:$B$994,RC_EXAM!$B79),'C-E'!$B$6:$K$994,H$19,FALSE),"")</f>
        <v/>
      </c>
    </row>
    <row r="67" spans="2:8" ht="30" customHeight="1" thickTop="1" thickBot="1" x14ac:dyDescent="0.3">
      <c r="B67" s="1">
        <v>33</v>
      </c>
      <c r="C67" s="4" t="str">
        <f ca="1">IFERROR(VLOOKUP(SMALL('C-E'!$B$6:$B$994,RC_EXAM!$B80),'C-E'!$B$6:$K$994,C$19,FALSE),"")</f>
        <v/>
      </c>
      <c r="D67" s="4" t="str">
        <f ca="1">IFERROR(VLOOKUP(SMALL('C-E'!$B$6:$B$994,RC_EXAM!$B80),'C-E'!$B$6:$K$994,D$19,FALSE),"")</f>
        <v/>
      </c>
      <c r="E67" s="4" t="str">
        <f ca="1">IFERROR(VLOOKUP(SMALL('C-E'!$B$6:$B$994,RC_EXAM!$B80),'C-E'!$B$6:$K$994,E$19,FALSE),"")</f>
        <v/>
      </c>
      <c r="F67" s="42" t="str">
        <f ca="1">IFERROR(VLOOKUP(SMALL('C-E'!$B$6:$B$994,RC_EXAM!$B80),'C-E'!$B$6:$K$994,F$19,FALSE),"")</f>
        <v/>
      </c>
      <c r="G67" s="43"/>
      <c r="H67" s="4" t="str">
        <f ca="1">IFERROR(VLOOKUP(SMALL('C-E'!$B$6:$B$994,RC_EXAM!$B80),'C-E'!$B$6:$K$994,H$19,FALSE),"")</f>
        <v/>
      </c>
    </row>
    <row r="68" spans="2:8" ht="30" customHeight="1" thickTop="1" thickBot="1" x14ac:dyDescent="0.3">
      <c r="B68" s="1">
        <v>34</v>
      </c>
      <c r="C68" s="4" t="str">
        <f ca="1">IFERROR(VLOOKUP(SMALL('C-E'!$B$6:$B$994,RC_EXAM!$B81),'C-E'!$B$6:$K$994,C$19,FALSE),"")</f>
        <v/>
      </c>
      <c r="D68" s="4" t="str">
        <f ca="1">IFERROR(VLOOKUP(SMALL('C-E'!$B$6:$B$994,RC_EXAM!$B81),'C-E'!$B$6:$K$994,D$19,FALSE),"")</f>
        <v/>
      </c>
      <c r="E68" s="4" t="str">
        <f ca="1">IFERROR(VLOOKUP(SMALL('C-E'!$B$6:$B$994,RC_EXAM!$B81),'C-E'!$B$6:$K$994,E$19,FALSE),"")</f>
        <v/>
      </c>
      <c r="F68" s="42" t="str">
        <f ca="1">IFERROR(VLOOKUP(SMALL('C-E'!$B$6:$B$994,RC_EXAM!$B81),'C-E'!$B$6:$K$994,F$19,FALSE),"")</f>
        <v/>
      </c>
      <c r="G68" s="43"/>
      <c r="H68" s="4" t="str">
        <f ca="1">IFERROR(VLOOKUP(SMALL('C-E'!$B$6:$B$994,RC_EXAM!$B81),'C-E'!$B$6:$K$994,H$19,FALSE),"")</f>
        <v/>
      </c>
    </row>
    <row r="69" spans="2:8" ht="30" customHeight="1" thickTop="1" thickBot="1" x14ac:dyDescent="0.3">
      <c r="B69" s="1">
        <v>35</v>
      </c>
      <c r="C69" s="4" t="str">
        <f ca="1">IFERROR(VLOOKUP(SMALL('C-E'!$B$6:$B$994,RC_EXAM!$B82),'C-E'!$B$6:$K$994,C$19,FALSE),"")</f>
        <v/>
      </c>
      <c r="D69" s="4" t="str">
        <f ca="1">IFERROR(VLOOKUP(SMALL('C-E'!$B$6:$B$994,RC_EXAM!$B82),'C-E'!$B$6:$K$994,D$19,FALSE),"")</f>
        <v/>
      </c>
      <c r="E69" s="4" t="str">
        <f ca="1">IFERROR(VLOOKUP(SMALL('C-E'!$B$6:$B$994,RC_EXAM!$B82),'C-E'!$B$6:$K$994,E$19,FALSE),"")</f>
        <v/>
      </c>
      <c r="F69" s="42" t="str">
        <f ca="1">IFERROR(VLOOKUP(SMALL('C-E'!$B$6:$B$994,RC_EXAM!$B82),'C-E'!$B$6:$K$994,F$19,FALSE),"")</f>
        <v/>
      </c>
      <c r="G69" s="43"/>
      <c r="H69" s="4" t="str">
        <f ca="1">IFERROR(VLOOKUP(SMALL('C-E'!$B$6:$B$994,RC_EXAM!$B82),'C-E'!$B$6:$K$994,H$19,FALSE),"")</f>
        <v/>
      </c>
    </row>
    <row r="70" spans="2:8" ht="30" customHeight="1" thickTop="1" thickBot="1" x14ac:dyDescent="0.3">
      <c r="B70" s="1">
        <v>36</v>
      </c>
      <c r="C70" s="4" t="str">
        <f ca="1">IFERROR(VLOOKUP(SMALL('C-E'!$B$6:$B$994,RC_EXAM!$B83),'C-E'!$B$6:$K$994,C$19,FALSE),"")</f>
        <v/>
      </c>
      <c r="D70" s="4" t="str">
        <f ca="1">IFERROR(VLOOKUP(SMALL('C-E'!$B$6:$B$994,RC_EXAM!$B83),'C-E'!$B$6:$K$994,D$19,FALSE),"")</f>
        <v/>
      </c>
      <c r="E70" s="4" t="str">
        <f ca="1">IFERROR(VLOOKUP(SMALL('C-E'!$B$6:$B$994,RC_EXAM!$B83),'C-E'!$B$6:$K$994,E$19,FALSE),"")</f>
        <v/>
      </c>
      <c r="F70" s="42" t="str">
        <f ca="1">IFERROR(VLOOKUP(SMALL('C-E'!$B$6:$B$994,RC_EXAM!$B83),'C-E'!$B$6:$K$994,F$19,FALSE),"")</f>
        <v/>
      </c>
      <c r="G70" s="43"/>
      <c r="H70" s="4" t="str">
        <f ca="1">IFERROR(VLOOKUP(SMALL('C-E'!$B$6:$B$994,RC_EXAM!$B83),'C-E'!$B$6:$K$994,H$19,FALSE),"")</f>
        <v/>
      </c>
    </row>
    <row r="71" spans="2:8" ht="30" customHeight="1" thickTop="1" thickBot="1" x14ac:dyDescent="0.3">
      <c r="B71" s="1">
        <v>37</v>
      </c>
      <c r="C71" s="4" t="str">
        <f ca="1">IFERROR(VLOOKUP(SMALL('C-E'!$B$6:$B$994,RC_EXAM!$B84),'C-E'!$B$6:$K$994,C$19,FALSE),"")</f>
        <v/>
      </c>
      <c r="D71" s="4" t="str">
        <f ca="1">IFERROR(VLOOKUP(SMALL('C-E'!$B$6:$B$994,RC_EXAM!$B84),'C-E'!$B$6:$K$994,D$19,FALSE),"")</f>
        <v/>
      </c>
      <c r="E71" s="4" t="str">
        <f ca="1">IFERROR(VLOOKUP(SMALL('C-E'!$B$6:$B$994,RC_EXAM!$B84),'C-E'!$B$6:$K$994,E$19,FALSE),"")</f>
        <v/>
      </c>
      <c r="F71" s="42" t="str">
        <f ca="1">IFERROR(VLOOKUP(SMALL('C-E'!$B$6:$B$994,RC_EXAM!$B84),'C-E'!$B$6:$K$994,F$19,FALSE),"")</f>
        <v/>
      </c>
      <c r="G71" s="43"/>
      <c r="H71" s="4" t="str">
        <f ca="1">IFERROR(VLOOKUP(SMALL('C-E'!$B$6:$B$994,RC_EXAM!$B84),'C-E'!$B$6:$K$994,H$19,FALSE),"")</f>
        <v/>
      </c>
    </row>
    <row r="72" spans="2:8" ht="30" customHeight="1" thickTop="1" thickBot="1" x14ac:dyDescent="0.3">
      <c r="B72" s="1">
        <v>38</v>
      </c>
      <c r="C72" s="4" t="str">
        <f ca="1">IFERROR(VLOOKUP(SMALL('C-E'!$B$6:$B$994,RC_EXAM!$B85),'C-E'!$B$6:$K$994,C$19,FALSE),"")</f>
        <v/>
      </c>
      <c r="D72" s="4" t="str">
        <f ca="1">IFERROR(VLOOKUP(SMALL('C-E'!$B$6:$B$994,RC_EXAM!$B85),'C-E'!$B$6:$K$994,D$19,FALSE),"")</f>
        <v/>
      </c>
      <c r="E72" s="4" t="str">
        <f ca="1">IFERROR(VLOOKUP(SMALL('C-E'!$B$6:$B$994,RC_EXAM!$B85),'C-E'!$B$6:$K$994,E$19,FALSE),"")</f>
        <v/>
      </c>
      <c r="F72" s="42" t="str">
        <f ca="1">IFERROR(VLOOKUP(SMALL('C-E'!$B$6:$B$994,RC_EXAM!$B85),'C-E'!$B$6:$K$994,F$19,FALSE),"")</f>
        <v/>
      </c>
      <c r="G72" s="43"/>
      <c r="H72" s="4" t="str">
        <f ca="1">IFERROR(VLOOKUP(SMALL('C-E'!$B$6:$B$994,RC_EXAM!$B85),'C-E'!$B$6:$K$994,H$19,FALSE),"")</f>
        <v/>
      </c>
    </row>
    <row r="73" spans="2:8" ht="30" customHeight="1" thickTop="1" thickBot="1" x14ac:dyDescent="0.3">
      <c r="B73" s="1">
        <v>39</v>
      </c>
      <c r="C73" s="4" t="str">
        <f ca="1">IFERROR(VLOOKUP(SMALL('C-E'!$B$6:$B$994,RC_EXAM!$B86),'C-E'!$B$6:$K$994,C$19,FALSE),"")</f>
        <v/>
      </c>
      <c r="D73" s="4" t="str">
        <f ca="1">IFERROR(VLOOKUP(SMALL('C-E'!$B$6:$B$994,RC_EXAM!$B86),'C-E'!$B$6:$K$994,D$19,FALSE),"")</f>
        <v/>
      </c>
      <c r="E73" s="4" t="str">
        <f ca="1">IFERROR(VLOOKUP(SMALL('C-E'!$B$6:$B$994,RC_EXAM!$B86),'C-E'!$B$6:$K$994,E$19,FALSE),"")</f>
        <v/>
      </c>
      <c r="F73" s="42" t="str">
        <f ca="1">IFERROR(VLOOKUP(SMALL('C-E'!$B$6:$B$994,RC_EXAM!$B86),'C-E'!$B$6:$K$994,F$19,FALSE),"")</f>
        <v/>
      </c>
      <c r="G73" s="43"/>
      <c r="H73" s="4" t="str">
        <f ca="1">IFERROR(VLOOKUP(SMALL('C-E'!$B$6:$B$994,RC_EXAM!$B86),'C-E'!$B$6:$K$994,H$19,FALSE),"")</f>
        <v/>
      </c>
    </row>
    <row r="74" spans="2:8" ht="30" customHeight="1" thickTop="1" thickBot="1" x14ac:dyDescent="0.3">
      <c r="B74" s="1">
        <v>40</v>
      </c>
      <c r="C74" s="4" t="str">
        <f ca="1">IFERROR(VLOOKUP(SMALL('C-E'!$B$6:$B$994,RC_EXAM!$B87),'C-E'!$B$6:$K$994,C$19,FALSE),"")</f>
        <v/>
      </c>
      <c r="D74" s="4" t="str">
        <f ca="1">IFERROR(VLOOKUP(SMALL('C-E'!$B$6:$B$994,RC_EXAM!$B87),'C-E'!$B$6:$K$994,D$19,FALSE),"")</f>
        <v/>
      </c>
      <c r="E74" s="4" t="str">
        <f ca="1">IFERROR(VLOOKUP(SMALL('C-E'!$B$6:$B$994,RC_EXAM!$B87),'C-E'!$B$6:$K$994,E$19,FALSE),"")</f>
        <v/>
      </c>
      <c r="F74" s="42" t="str">
        <f ca="1">IFERROR(VLOOKUP(SMALL('C-E'!$B$6:$B$994,RC_EXAM!$B87),'C-E'!$B$6:$K$994,F$19,FALSE),"")</f>
        <v/>
      </c>
      <c r="G74" s="43"/>
      <c r="H74" s="4" t="str">
        <f ca="1">IFERROR(VLOOKUP(SMALL('C-E'!$B$6:$B$994,RC_EXAM!$B87),'C-E'!$B$6:$K$994,H$19,FALSE),"")</f>
        <v/>
      </c>
    </row>
    <row r="75" spans="2:8" ht="30" customHeight="1" thickTop="1" thickBot="1" x14ac:dyDescent="0.3">
      <c r="B75" s="1">
        <v>41</v>
      </c>
      <c r="C75" s="4" t="str">
        <f ca="1">IFERROR(VLOOKUP(SMALL('C-E'!$B$6:$B$994,RC_EXAM!$B88),'C-E'!$B$6:$K$994,C$19,FALSE),"")</f>
        <v/>
      </c>
      <c r="D75" s="4" t="str">
        <f ca="1">IFERROR(VLOOKUP(SMALL('C-E'!$B$6:$B$994,RC_EXAM!$B88),'C-E'!$B$6:$K$994,D$19,FALSE),"")</f>
        <v/>
      </c>
      <c r="E75" s="4" t="str">
        <f ca="1">IFERROR(VLOOKUP(SMALL('C-E'!$B$6:$B$994,RC_EXAM!$B88),'C-E'!$B$6:$K$994,E$19,FALSE),"")</f>
        <v/>
      </c>
      <c r="F75" s="42" t="str">
        <f ca="1">IFERROR(VLOOKUP(SMALL('C-E'!$B$6:$B$994,RC_EXAM!$B88),'C-E'!$B$6:$K$994,F$19,FALSE),"")</f>
        <v/>
      </c>
      <c r="G75" s="43"/>
      <c r="H75" s="4" t="str">
        <f ca="1">IFERROR(VLOOKUP(SMALL('C-E'!$B$6:$B$994,RC_EXAM!$B88),'C-E'!$B$6:$K$994,H$19,FALSE),"")</f>
        <v/>
      </c>
    </row>
    <row r="76" spans="2:8" ht="30" customHeight="1" thickTop="1" thickBot="1" x14ac:dyDescent="0.3">
      <c r="B76" s="1">
        <v>42</v>
      </c>
      <c r="C76" s="4" t="str">
        <f ca="1">IFERROR(VLOOKUP(SMALL('C-E'!$B$6:$B$994,RC_EXAM!$B89),'C-E'!$B$6:$K$994,C$19,FALSE),"")</f>
        <v/>
      </c>
      <c r="D76" s="4" t="str">
        <f ca="1">IFERROR(VLOOKUP(SMALL('C-E'!$B$6:$B$994,RC_EXAM!$B89),'C-E'!$B$6:$K$994,D$19,FALSE),"")</f>
        <v/>
      </c>
      <c r="E76" s="4" t="str">
        <f ca="1">IFERROR(VLOOKUP(SMALL('C-E'!$B$6:$B$994,RC_EXAM!$B89),'C-E'!$B$6:$K$994,E$19,FALSE),"")</f>
        <v/>
      </c>
      <c r="F76" s="42" t="str">
        <f ca="1">IFERROR(VLOOKUP(SMALL('C-E'!$B$6:$B$994,RC_EXAM!$B89),'C-E'!$B$6:$K$994,F$19,FALSE),"")</f>
        <v/>
      </c>
      <c r="G76" s="43"/>
      <c r="H76" s="4" t="str">
        <f ca="1">IFERROR(VLOOKUP(SMALL('C-E'!$B$6:$B$994,RC_EXAM!$B89),'C-E'!$B$6:$K$994,H$19,FALSE),"")</f>
        <v/>
      </c>
    </row>
    <row r="77" spans="2:8" ht="30" customHeight="1" thickTop="1" thickBot="1" x14ac:dyDescent="0.3">
      <c r="B77" s="1">
        <v>43</v>
      </c>
      <c r="C77" s="4" t="str">
        <f ca="1">IFERROR(VLOOKUP(SMALL('C-E'!$B$6:$B$994,RC_EXAM!$B90),'C-E'!$B$6:$K$994,C$19,FALSE),"")</f>
        <v/>
      </c>
      <c r="D77" s="4" t="str">
        <f ca="1">IFERROR(VLOOKUP(SMALL('C-E'!$B$6:$B$994,RC_EXAM!$B90),'C-E'!$B$6:$K$994,D$19,FALSE),"")</f>
        <v/>
      </c>
      <c r="E77" s="4" t="str">
        <f ca="1">IFERROR(VLOOKUP(SMALL('C-E'!$B$6:$B$994,RC_EXAM!$B90),'C-E'!$B$6:$K$994,E$19,FALSE),"")</f>
        <v/>
      </c>
      <c r="F77" s="42" t="str">
        <f ca="1">IFERROR(VLOOKUP(SMALL('C-E'!$B$6:$B$994,RC_EXAM!$B90),'C-E'!$B$6:$K$994,F$19,FALSE),"")</f>
        <v/>
      </c>
      <c r="G77" s="43"/>
      <c r="H77" s="4" t="str">
        <f ca="1">IFERROR(VLOOKUP(SMALL('C-E'!$B$6:$B$994,RC_EXAM!$B90),'C-E'!$B$6:$K$994,H$19,FALSE),"")</f>
        <v/>
      </c>
    </row>
    <row r="78" spans="2:8" ht="30" customHeight="1" thickTop="1" thickBot="1" x14ac:dyDescent="0.3">
      <c r="B78" s="1">
        <v>44</v>
      </c>
      <c r="C78" s="4" t="str">
        <f ca="1">IFERROR(VLOOKUP(SMALL('C-E'!$B$6:$B$994,RC_EXAM!$B91),'C-E'!$B$6:$K$994,C$19,FALSE),"")</f>
        <v/>
      </c>
      <c r="D78" s="4" t="str">
        <f ca="1">IFERROR(VLOOKUP(SMALL('C-E'!$B$6:$B$994,RC_EXAM!$B91),'C-E'!$B$6:$K$994,D$19,FALSE),"")</f>
        <v/>
      </c>
      <c r="E78" s="4" t="str">
        <f ca="1">IFERROR(VLOOKUP(SMALL('C-E'!$B$6:$B$994,RC_EXAM!$B91),'C-E'!$B$6:$K$994,E$19,FALSE),"")</f>
        <v/>
      </c>
      <c r="F78" s="42" t="str">
        <f ca="1">IFERROR(VLOOKUP(SMALL('C-E'!$B$6:$B$994,RC_EXAM!$B91),'C-E'!$B$6:$K$994,F$19,FALSE),"")</f>
        <v/>
      </c>
      <c r="G78" s="43"/>
      <c r="H78" s="4" t="str">
        <f ca="1">IFERROR(VLOOKUP(SMALL('C-E'!$B$6:$B$994,RC_EXAM!$B91),'C-E'!$B$6:$K$994,H$19,FALSE),"")</f>
        <v/>
      </c>
    </row>
    <row r="79" spans="2:8" ht="30" customHeight="1" thickTop="1" thickBot="1" x14ac:dyDescent="0.3">
      <c r="B79" s="1">
        <v>45</v>
      </c>
      <c r="C79" s="4" t="str">
        <f ca="1">IFERROR(VLOOKUP(SMALL('C-E'!$B$6:$B$994,RC_EXAM!$B92),'C-E'!$B$6:$K$994,C$19,FALSE),"")</f>
        <v/>
      </c>
      <c r="D79" s="4" t="str">
        <f ca="1">IFERROR(VLOOKUP(SMALL('C-E'!$B$6:$B$994,RC_EXAM!$B92),'C-E'!$B$6:$K$994,D$19,FALSE),"")</f>
        <v/>
      </c>
      <c r="E79" s="4" t="str">
        <f ca="1">IFERROR(VLOOKUP(SMALL('C-E'!$B$6:$B$994,RC_EXAM!$B92),'C-E'!$B$6:$K$994,E$19,FALSE),"")</f>
        <v/>
      </c>
      <c r="F79" s="42" t="str">
        <f ca="1">IFERROR(VLOOKUP(SMALL('C-E'!$B$6:$B$994,RC_EXAM!$B92),'C-E'!$B$6:$K$994,F$19,FALSE),"")</f>
        <v/>
      </c>
      <c r="G79" s="43"/>
      <c r="H79" s="4" t="str">
        <f ca="1">IFERROR(VLOOKUP(SMALL('C-E'!$B$6:$B$994,RC_EXAM!$B92),'C-E'!$B$6:$K$994,H$19,FALSE),"")</f>
        <v/>
      </c>
    </row>
    <row r="80" spans="2:8" ht="30" customHeight="1" thickTop="1" thickBot="1" x14ac:dyDescent="0.3">
      <c r="B80" s="1">
        <v>46</v>
      </c>
      <c r="C80" s="4" t="str">
        <f ca="1">IFERROR(VLOOKUP(SMALL('C-E'!$B$6:$B$994,RC_EXAM!$B93),'C-E'!$B$6:$K$994,C$19,FALSE),"")</f>
        <v/>
      </c>
      <c r="D80" s="4" t="str">
        <f ca="1">IFERROR(VLOOKUP(SMALL('C-E'!$B$6:$B$994,RC_EXAM!$B93),'C-E'!$B$6:$K$994,D$19,FALSE),"")</f>
        <v/>
      </c>
      <c r="E80" s="4" t="str">
        <f ca="1">IFERROR(VLOOKUP(SMALL('C-E'!$B$6:$B$994,RC_EXAM!$B93),'C-E'!$B$6:$K$994,E$19,FALSE),"")</f>
        <v/>
      </c>
      <c r="F80" s="42" t="str">
        <f ca="1">IFERROR(VLOOKUP(SMALL('C-E'!$B$6:$B$994,RC_EXAM!$B93),'C-E'!$B$6:$K$994,F$19,FALSE),"")</f>
        <v/>
      </c>
      <c r="G80" s="43"/>
      <c r="H80" s="4" t="str">
        <f ca="1">IFERROR(VLOOKUP(SMALL('C-E'!$B$6:$B$994,RC_EXAM!$B93),'C-E'!$B$6:$K$994,H$19,FALSE),"")</f>
        <v/>
      </c>
    </row>
    <row r="81" spans="2:8" ht="30" customHeight="1" thickTop="1" thickBot="1" x14ac:dyDescent="0.3">
      <c r="B81" s="1">
        <v>47</v>
      </c>
      <c r="C81" s="4" t="str">
        <f ca="1">IFERROR(VLOOKUP(SMALL('C-E'!$B$6:$B$994,RC_EXAM!$B94),'C-E'!$B$6:$K$994,C$19,FALSE),"")</f>
        <v/>
      </c>
      <c r="D81" s="4" t="str">
        <f ca="1">IFERROR(VLOOKUP(SMALL('C-E'!$B$6:$B$994,RC_EXAM!$B94),'C-E'!$B$6:$K$994,D$19,FALSE),"")</f>
        <v/>
      </c>
      <c r="E81" s="4" t="str">
        <f ca="1">IFERROR(VLOOKUP(SMALL('C-E'!$B$6:$B$994,RC_EXAM!$B94),'C-E'!$B$6:$K$994,E$19,FALSE),"")</f>
        <v/>
      </c>
      <c r="F81" s="42" t="str">
        <f ca="1">IFERROR(VLOOKUP(SMALL('C-E'!$B$6:$B$994,RC_EXAM!$B94),'C-E'!$B$6:$K$994,F$19,FALSE),"")</f>
        <v/>
      </c>
      <c r="G81" s="43"/>
      <c r="H81" s="4" t="str">
        <f ca="1">IFERROR(VLOOKUP(SMALL('C-E'!$B$6:$B$994,RC_EXAM!$B94),'C-E'!$B$6:$K$994,H$19,FALSE),"")</f>
        <v/>
      </c>
    </row>
    <row r="82" spans="2:8" ht="30" customHeight="1" thickTop="1" thickBot="1" x14ac:dyDescent="0.3">
      <c r="B82" s="1">
        <v>48</v>
      </c>
      <c r="C82" s="4" t="str">
        <f ca="1">IFERROR(VLOOKUP(SMALL('C-E'!$B$6:$B$994,RC_EXAM!$B95),'C-E'!$B$6:$K$994,C$19,FALSE),"")</f>
        <v/>
      </c>
      <c r="D82" s="4" t="str">
        <f ca="1">IFERROR(VLOOKUP(SMALL('C-E'!$B$6:$B$994,RC_EXAM!$B95),'C-E'!$B$6:$K$994,D$19,FALSE),"")</f>
        <v/>
      </c>
      <c r="E82" s="4" t="str">
        <f ca="1">IFERROR(VLOOKUP(SMALL('C-E'!$B$6:$B$994,RC_EXAM!$B95),'C-E'!$B$6:$K$994,E$19,FALSE),"")</f>
        <v/>
      </c>
      <c r="F82" s="42" t="str">
        <f ca="1">IFERROR(VLOOKUP(SMALL('C-E'!$B$6:$B$994,RC_EXAM!$B95),'C-E'!$B$6:$K$994,F$19,FALSE),"")</f>
        <v/>
      </c>
      <c r="G82" s="43"/>
      <c r="H82" s="4" t="str">
        <f ca="1">IFERROR(VLOOKUP(SMALL('C-E'!$B$6:$B$994,RC_EXAM!$B95),'C-E'!$B$6:$K$994,H$19,FALSE),"")</f>
        <v/>
      </c>
    </row>
    <row r="83" spans="2:8" ht="30" customHeight="1" thickTop="1" thickBot="1" x14ac:dyDescent="0.3">
      <c r="B83" s="1">
        <v>49</v>
      </c>
      <c r="C83" s="4" t="str">
        <f ca="1">IFERROR(VLOOKUP(SMALL('C-E'!$B$6:$B$994,RC_EXAM!$B96),'C-E'!$B$6:$K$994,C$19,FALSE),"")</f>
        <v/>
      </c>
      <c r="D83" s="4" t="str">
        <f ca="1">IFERROR(VLOOKUP(SMALL('C-E'!$B$6:$B$994,RC_EXAM!$B96),'C-E'!$B$6:$K$994,D$19,FALSE),"")</f>
        <v/>
      </c>
      <c r="E83" s="4" t="str">
        <f ca="1">IFERROR(VLOOKUP(SMALL('C-E'!$B$6:$B$994,RC_EXAM!$B96),'C-E'!$B$6:$K$994,E$19,FALSE),"")</f>
        <v/>
      </c>
      <c r="F83" s="42" t="str">
        <f ca="1">IFERROR(VLOOKUP(SMALL('C-E'!$B$6:$B$994,RC_EXAM!$B96),'C-E'!$B$6:$K$994,F$19,FALSE),"")</f>
        <v/>
      </c>
      <c r="G83" s="43"/>
      <c r="H83" s="4" t="str">
        <f ca="1">IFERROR(VLOOKUP(SMALL('C-E'!$B$6:$B$994,RC_EXAM!$B96),'C-E'!$B$6:$K$994,H$19,FALSE),"")</f>
        <v/>
      </c>
    </row>
    <row r="84" spans="2:8" ht="30" customHeight="1" thickTop="1" thickBot="1" x14ac:dyDescent="0.3">
      <c r="B84" s="1">
        <v>50</v>
      </c>
      <c r="C84" s="4" t="str">
        <f ca="1">IFERROR(VLOOKUP(SMALL('C-E'!$B$6:$B$994,RC_EXAM!$B97),'C-E'!$B$6:$K$994,C$19,FALSE),"")</f>
        <v/>
      </c>
      <c r="D84" s="4" t="str">
        <f ca="1">IFERROR(VLOOKUP(SMALL('C-E'!$B$6:$B$994,RC_EXAM!$B97),'C-E'!$B$6:$K$994,D$19,FALSE),"")</f>
        <v/>
      </c>
      <c r="E84" s="4" t="str">
        <f ca="1">IFERROR(VLOOKUP(SMALL('C-E'!$B$6:$B$994,RC_EXAM!$B97),'C-E'!$B$6:$K$994,E$19,FALSE),"")</f>
        <v/>
      </c>
      <c r="F84" s="42" t="str">
        <f ca="1">IFERROR(VLOOKUP(SMALL('C-E'!$B$6:$B$994,RC_EXAM!$B97),'C-E'!$B$6:$K$994,F$19,FALSE),"")</f>
        <v/>
      </c>
      <c r="G84" s="43"/>
      <c r="H84" s="4" t="str">
        <f ca="1">IFERROR(VLOOKUP(SMALL('C-E'!$B$6:$B$994,RC_EXAM!$B97),'C-E'!$B$6:$K$994,H$19,FALSE),"")</f>
        <v/>
      </c>
    </row>
    <row r="85" spans="2:8" ht="30" customHeight="1" thickTop="1" thickBot="1" x14ac:dyDescent="0.3">
      <c r="B85" s="1">
        <v>51</v>
      </c>
      <c r="C85" s="4" t="str">
        <f ca="1">IFERROR(VLOOKUP(SMALL('C-E'!$B$6:$B$994,RC_EXAM!$B98),'C-E'!$B$6:$K$994,C$19,FALSE),"")</f>
        <v/>
      </c>
      <c r="D85" s="4" t="str">
        <f ca="1">IFERROR(VLOOKUP(SMALL('C-E'!$B$6:$B$994,RC_EXAM!$B98),'C-E'!$B$6:$K$994,D$19,FALSE),"")</f>
        <v/>
      </c>
      <c r="E85" s="4" t="str">
        <f ca="1">IFERROR(VLOOKUP(SMALL('C-E'!$B$6:$B$994,RC_EXAM!$B98),'C-E'!$B$6:$K$994,E$19,FALSE),"")</f>
        <v/>
      </c>
      <c r="F85" s="42" t="str">
        <f ca="1">IFERROR(VLOOKUP(SMALL('C-E'!$B$6:$B$994,RC_EXAM!$B98),'C-E'!$B$6:$K$994,F$19,FALSE),"")</f>
        <v/>
      </c>
      <c r="G85" s="43"/>
      <c r="H85" s="4" t="str">
        <f ca="1">IFERROR(VLOOKUP(SMALL('C-E'!$B$6:$B$994,RC_EXAM!$B98),'C-E'!$B$6:$K$994,H$19,FALSE),"")</f>
        <v/>
      </c>
    </row>
    <row r="86" spans="2:8" ht="30" customHeight="1" thickTop="1" thickBot="1" x14ac:dyDescent="0.3">
      <c r="B86" s="1">
        <v>52</v>
      </c>
      <c r="C86" s="4" t="str">
        <f ca="1">IFERROR(VLOOKUP(SMALL('C-E'!$B$6:$B$994,RC_EXAM!$B99),'C-E'!$B$6:$K$994,C$19,FALSE),"")</f>
        <v/>
      </c>
      <c r="D86" s="4" t="str">
        <f ca="1">IFERROR(VLOOKUP(SMALL('C-E'!$B$6:$B$994,RC_EXAM!$B99),'C-E'!$B$6:$K$994,D$19,FALSE),"")</f>
        <v/>
      </c>
      <c r="E86" s="4" t="str">
        <f ca="1">IFERROR(VLOOKUP(SMALL('C-E'!$B$6:$B$994,RC_EXAM!$B99),'C-E'!$B$6:$K$994,E$19,FALSE),"")</f>
        <v/>
      </c>
      <c r="F86" s="42" t="str">
        <f ca="1">IFERROR(VLOOKUP(SMALL('C-E'!$B$6:$B$994,RC_EXAM!$B99),'C-E'!$B$6:$K$994,F$19,FALSE),"")</f>
        <v/>
      </c>
      <c r="G86" s="43"/>
      <c r="H86" s="4" t="str">
        <f ca="1">IFERROR(VLOOKUP(SMALL('C-E'!$B$6:$B$994,RC_EXAM!$B99),'C-E'!$B$6:$K$994,H$19,FALSE),"")</f>
        <v/>
      </c>
    </row>
    <row r="87" spans="2:8" ht="30" customHeight="1" thickTop="1" thickBot="1" x14ac:dyDescent="0.3">
      <c r="B87" s="1">
        <v>53</v>
      </c>
      <c r="C87" s="4" t="str">
        <f ca="1">IFERROR(VLOOKUP(SMALL('C-E'!$B$6:$B$994,RC_EXAM!$B100),'C-E'!$B$6:$K$994,C$19,FALSE),"")</f>
        <v/>
      </c>
      <c r="D87" s="4" t="str">
        <f ca="1">IFERROR(VLOOKUP(SMALL('C-E'!$B$6:$B$994,RC_EXAM!$B100),'C-E'!$B$6:$K$994,D$19,FALSE),"")</f>
        <v/>
      </c>
      <c r="E87" s="4" t="str">
        <f ca="1">IFERROR(VLOOKUP(SMALL('C-E'!$B$6:$B$994,RC_EXAM!$B100),'C-E'!$B$6:$K$994,E$19,FALSE),"")</f>
        <v/>
      </c>
      <c r="F87" s="42" t="str">
        <f ca="1">IFERROR(VLOOKUP(SMALL('C-E'!$B$6:$B$994,RC_EXAM!$B100),'C-E'!$B$6:$K$994,F$19,FALSE),"")</f>
        <v/>
      </c>
      <c r="G87" s="43"/>
      <c r="H87" s="4" t="str">
        <f ca="1">IFERROR(VLOOKUP(SMALL('C-E'!$B$6:$B$994,RC_EXAM!$B100),'C-E'!$B$6:$K$994,H$19,FALSE),"")</f>
        <v/>
      </c>
    </row>
    <row r="88" spans="2:8" ht="30" customHeight="1" thickTop="1" thickBot="1" x14ac:dyDescent="0.3">
      <c r="B88" s="1">
        <v>54</v>
      </c>
      <c r="C88" s="4" t="str">
        <f ca="1">IFERROR(VLOOKUP(SMALL('C-E'!$B$6:$B$994,RC_EXAM!$B101),'C-E'!$B$6:$K$994,C$19,FALSE),"")</f>
        <v/>
      </c>
      <c r="D88" s="4" t="str">
        <f ca="1">IFERROR(VLOOKUP(SMALL('C-E'!$B$6:$B$994,RC_EXAM!$B101),'C-E'!$B$6:$K$994,D$19,FALSE),"")</f>
        <v/>
      </c>
      <c r="E88" s="4" t="str">
        <f ca="1">IFERROR(VLOOKUP(SMALL('C-E'!$B$6:$B$994,RC_EXAM!$B101),'C-E'!$B$6:$K$994,E$19,FALSE),"")</f>
        <v/>
      </c>
      <c r="F88" s="42" t="str">
        <f ca="1">IFERROR(VLOOKUP(SMALL('C-E'!$B$6:$B$994,RC_EXAM!$B101),'C-E'!$B$6:$K$994,F$19,FALSE),"")</f>
        <v/>
      </c>
      <c r="G88" s="43"/>
      <c r="H88" s="4" t="str">
        <f ca="1">IFERROR(VLOOKUP(SMALL('C-E'!$B$6:$B$994,RC_EXAM!$B101),'C-E'!$B$6:$K$994,H$19,FALSE),"")</f>
        <v/>
      </c>
    </row>
    <row r="89" spans="2:8" ht="30" customHeight="1" thickTop="1" thickBot="1" x14ac:dyDescent="0.3">
      <c r="B89" s="1">
        <v>55</v>
      </c>
      <c r="C89" s="4" t="str">
        <f ca="1">IFERROR(VLOOKUP(SMALL('C-E'!$B$6:$B$994,RC_EXAM!$B102),'C-E'!$B$6:$K$994,C$19,FALSE),"")</f>
        <v/>
      </c>
      <c r="D89" s="4" t="str">
        <f ca="1">IFERROR(VLOOKUP(SMALL('C-E'!$B$6:$B$994,RC_EXAM!$B102),'C-E'!$B$6:$K$994,D$19,FALSE),"")</f>
        <v/>
      </c>
      <c r="E89" s="4" t="str">
        <f ca="1">IFERROR(VLOOKUP(SMALL('C-E'!$B$6:$B$994,RC_EXAM!$B102),'C-E'!$B$6:$K$994,E$19,FALSE),"")</f>
        <v/>
      </c>
      <c r="F89" s="42" t="str">
        <f ca="1">IFERROR(VLOOKUP(SMALL('C-E'!$B$6:$B$994,RC_EXAM!$B102),'C-E'!$B$6:$K$994,F$19,FALSE),"")</f>
        <v/>
      </c>
      <c r="G89" s="43"/>
      <c r="H89" s="4" t="str">
        <f ca="1">IFERROR(VLOOKUP(SMALL('C-E'!$B$6:$B$994,RC_EXAM!$B102),'C-E'!$B$6:$K$994,H$19,FALSE),"")</f>
        <v/>
      </c>
    </row>
    <row r="90" spans="2:8" ht="30" customHeight="1" thickTop="1" thickBot="1" x14ac:dyDescent="0.3">
      <c r="B90" s="1">
        <v>56</v>
      </c>
      <c r="C90" s="4" t="str">
        <f ca="1">IFERROR(VLOOKUP(SMALL('C-E'!$B$6:$B$994,RC_EXAM!$B103),'C-E'!$B$6:$K$994,C$19,FALSE),"")</f>
        <v/>
      </c>
      <c r="D90" s="4" t="str">
        <f ca="1">IFERROR(VLOOKUP(SMALL('C-E'!$B$6:$B$994,RC_EXAM!$B103),'C-E'!$B$6:$K$994,D$19,FALSE),"")</f>
        <v/>
      </c>
      <c r="E90" s="4" t="str">
        <f ca="1">IFERROR(VLOOKUP(SMALL('C-E'!$B$6:$B$994,RC_EXAM!$B103),'C-E'!$B$6:$K$994,E$19,FALSE),"")</f>
        <v/>
      </c>
      <c r="F90" s="42" t="str">
        <f ca="1">IFERROR(VLOOKUP(SMALL('C-E'!$B$6:$B$994,RC_EXAM!$B103),'C-E'!$B$6:$K$994,F$19,FALSE),"")</f>
        <v/>
      </c>
      <c r="G90" s="43"/>
      <c r="H90" s="4" t="str">
        <f ca="1">IFERROR(VLOOKUP(SMALL('C-E'!$B$6:$B$994,RC_EXAM!$B103),'C-E'!$B$6:$K$994,H$19,FALSE),"")</f>
        <v/>
      </c>
    </row>
    <row r="91" spans="2:8" ht="30" customHeight="1" thickTop="1" thickBot="1" x14ac:dyDescent="0.3">
      <c r="B91" s="1">
        <v>57</v>
      </c>
      <c r="C91" s="4" t="str">
        <f ca="1">IFERROR(VLOOKUP(SMALL('C-E'!$B$6:$B$994,RC_EXAM!$B104),'C-E'!$B$6:$K$994,C$19,FALSE),"")</f>
        <v/>
      </c>
      <c r="D91" s="4" t="str">
        <f ca="1">IFERROR(VLOOKUP(SMALL('C-E'!$B$6:$B$994,RC_EXAM!$B104),'C-E'!$B$6:$K$994,D$19,FALSE),"")</f>
        <v/>
      </c>
      <c r="E91" s="4" t="str">
        <f ca="1">IFERROR(VLOOKUP(SMALL('C-E'!$B$6:$B$994,RC_EXAM!$B104),'C-E'!$B$6:$K$994,E$19,FALSE),"")</f>
        <v/>
      </c>
      <c r="F91" s="42" t="str">
        <f ca="1">IFERROR(VLOOKUP(SMALL('C-E'!$B$6:$B$994,RC_EXAM!$B104),'C-E'!$B$6:$K$994,F$19,FALSE),"")</f>
        <v/>
      </c>
      <c r="G91" s="43"/>
      <c r="H91" s="4" t="str">
        <f ca="1">IFERROR(VLOOKUP(SMALL('C-E'!$B$6:$B$994,RC_EXAM!$B104),'C-E'!$B$6:$K$994,H$19,FALSE),"")</f>
        <v/>
      </c>
    </row>
    <row r="92" spans="2:8" ht="30" customHeight="1" thickTop="1" thickBot="1" x14ac:dyDescent="0.3">
      <c r="B92" s="1">
        <v>58</v>
      </c>
      <c r="C92" s="4" t="str">
        <f ca="1">IFERROR(VLOOKUP(SMALL('C-E'!$B$6:$B$994,RC_EXAM!$B105),'C-E'!$B$6:$K$994,C$19,FALSE),"")</f>
        <v/>
      </c>
      <c r="D92" s="4" t="str">
        <f ca="1">IFERROR(VLOOKUP(SMALL('C-E'!$B$6:$B$994,RC_EXAM!$B105),'C-E'!$B$6:$K$994,D$19,FALSE),"")</f>
        <v/>
      </c>
      <c r="E92" s="4" t="str">
        <f ca="1">IFERROR(VLOOKUP(SMALL('C-E'!$B$6:$B$994,RC_EXAM!$B105),'C-E'!$B$6:$K$994,E$19,FALSE),"")</f>
        <v/>
      </c>
      <c r="F92" s="42" t="str">
        <f ca="1">IFERROR(VLOOKUP(SMALL('C-E'!$B$6:$B$994,RC_EXAM!$B105),'C-E'!$B$6:$K$994,F$19,FALSE),"")</f>
        <v/>
      </c>
      <c r="G92" s="43"/>
      <c r="H92" s="4" t="str">
        <f ca="1">IFERROR(VLOOKUP(SMALL('C-E'!$B$6:$B$994,RC_EXAM!$B105),'C-E'!$B$6:$K$994,H$19,FALSE),"")</f>
        <v/>
      </c>
    </row>
    <row r="93" spans="2:8" ht="30" customHeight="1" thickTop="1" thickBot="1" x14ac:dyDescent="0.3">
      <c r="B93" s="1">
        <v>59</v>
      </c>
      <c r="C93" s="4" t="str">
        <f ca="1">IFERROR(VLOOKUP(SMALL('C-E'!$B$6:$B$994,RC_EXAM!$B106),'C-E'!$B$6:$K$994,C$19,FALSE),"")</f>
        <v/>
      </c>
      <c r="D93" s="4" t="str">
        <f ca="1">IFERROR(VLOOKUP(SMALL('C-E'!$B$6:$B$994,RC_EXAM!$B106),'C-E'!$B$6:$K$994,D$19,FALSE),"")</f>
        <v/>
      </c>
      <c r="E93" s="4" t="str">
        <f ca="1">IFERROR(VLOOKUP(SMALL('C-E'!$B$6:$B$994,RC_EXAM!$B106),'C-E'!$B$6:$K$994,E$19,FALSE),"")</f>
        <v/>
      </c>
      <c r="F93" s="42" t="str">
        <f ca="1">IFERROR(VLOOKUP(SMALL('C-E'!$B$6:$B$994,RC_EXAM!$B106),'C-E'!$B$6:$K$994,F$19,FALSE),"")</f>
        <v/>
      </c>
      <c r="G93" s="43"/>
      <c r="H93" s="4" t="str">
        <f ca="1">IFERROR(VLOOKUP(SMALL('C-E'!$B$6:$B$994,RC_EXAM!$B106),'C-E'!$B$6:$K$994,H$19,FALSE),"")</f>
        <v/>
      </c>
    </row>
    <row r="94" spans="2:8" ht="30" customHeight="1" thickTop="1" thickBot="1" x14ac:dyDescent="0.3">
      <c r="B94" s="1">
        <v>60</v>
      </c>
      <c r="C94" s="4" t="str">
        <f ca="1">IFERROR(VLOOKUP(SMALL('C-E'!$B$6:$B$994,RC_EXAM!$B107),'C-E'!$B$6:$K$994,C$19,FALSE),"")</f>
        <v/>
      </c>
      <c r="D94" s="4" t="str">
        <f ca="1">IFERROR(VLOOKUP(SMALL('C-E'!$B$6:$B$994,RC_EXAM!$B107),'C-E'!$B$6:$K$994,D$19,FALSE),"")</f>
        <v/>
      </c>
      <c r="E94" s="4" t="str">
        <f ca="1">IFERROR(VLOOKUP(SMALL('C-E'!$B$6:$B$994,RC_EXAM!$B107),'C-E'!$B$6:$K$994,E$19,FALSE),"")</f>
        <v/>
      </c>
      <c r="F94" s="42" t="str">
        <f ca="1">IFERROR(VLOOKUP(SMALL('C-E'!$B$6:$B$994,RC_EXAM!$B107),'C-E'!$B$6:$K$994,F$19,FALSE),"")</f>
        <v/>
      </c>
      <c r="G94" s="43"/>
      <c r="H94" s="4" t="str">
        <f ca="1">IFERROR(VLOOKUP(SMALL('C-E'!$B$6:$B$994,RC_EXAM!$B107),'C-E'!$B$6:$K$994,H$19,FALSE),"")</f>
        <v/>
      </c>
    </row>
    <row r="95" spans="2:8" ht="30" customHeight="1" thickTop="1" thickBot="1" x14ac:dyDescent="0.3">
      <c r="B95" s="1">
        <v>61</v>
      </c>
      <c r="C95" s="4" t="str">
        <f ca="1">IFERROR(VLOOKUP(SMALL('C-E'!$B$6:$B$994,RC_EXAM!$B108),'C-E'!$B$6:$K$994,C$19,FALSE),"")</f>
        <v/>
      </c>
      <c r="D95" s="4" t="str">
        <f ca="1">IFERROR(VLOOKUP(SMALL('C-E'!$B$6:$B$994,RC_EXAM!$B108),'C-E'!$B$6:$K$994,D$19,FALSE),"")</f>
        <v/>
      </c>
      <c r="E95" s="4" t="str">
        <f ca="1">IFERROR(VLOOKUP(SMALL('C-E'!$B$6:$B$994,RC_EXAM!$B108),'C-E'!$B$6:$K$994,E$19,FALSE),"")</f>
        <v/>
      </c>
      <c r="F95" s="42" t="str">
        <f ca="1">IFERROR(VLOOKUP(SMALL('C-E'!$B$6:$B$994,RC_EXAM!$B108),'C-E'!$B$6:$K$994,F$19,FALSE),"")</f>
        <v/>
      </c>
      <c r="G95" s="43"/>
      <c r="H95" s="4" t="str">
        <f ca="1">IFERROR(VLOOKUP(SMALL('C-E'!$B$6:$B$994,RC_EXAM!$B108),'C-E'!$B$6:$K$994,H$19,FALSE),"")</f>
        <v/>
      </c>
    </row>
    <row r="96" spans="2:8" ht="30" customHeight="1" thickTop="1" thickBot="1" x14ac:dyDescent="0.3">
      <c r="B96" s="1">
        <v>62</v>
      </c>
      <c r="C96" s="4" t="str">
        <f ca="1">IFERROR(VLOOKUP(SMALL('C-E'!$B$6:$B$994,RC_EXAM!$B109),'C-E'!$B$6:$K$994,C$19,FALSE),"")</f>
        <v/>
      </c>
      <c r="D96" s="4" t="str">
        <f ca="1">IFERROR(VLOOKUP(SMALL('C-E'!$B$6:$B$994,RC_EXAM!$B109),'C-E'!$B$6:$K$994,D$19,FALSE),"")</f>
        <v/>
      </c>
      <c r="E96" s="4" t="str">
        <f ca="1">IFERROR(VLOOKUP(SMALL('C-E'!$B$6:$B$994,RC_EXAM!$B109),'C-E'!$B$6:$K$994,E$19,FALSE),"")</f>
        <v/>
      </c>
      <c r="F96" s="42" t="str">
        <f ca="1">IFERROR(VLOOKUP(SMALL('C-E'!$B$6:$B$994,RC_EXAM!$B109),'C-E'!$B$6:$K$994,F$19,FALSE),"")</f>
        <v/>
      </c>
      <c r="G96" s="43"/>
      <c r="H96" s="4" t="str">
        <f ca="1">IFERROR(VLOOKUP(SMALL('C-E'!$B$6:$B$994,RC_EXAM!$B109),'C-E'!$B$6:$K$994,H$19,FALSE),"")</f>
        <v/>
      </c>
    </row>
    <row r="97" spans="2:8" ht="30" customHeight="1" thickTop="1" thickBot="1" x14ac:dyDescent="0.3">
      <c r="B97" s="1">
        <v>63</v>
      </c>
      <c r="C97" s="4" t="str">
        <f ca="1">IFERROR(VLOOKUP(SMALL('C-E'!$B$6:$B$994,RC_EXAM!$B110),'C-E'!$B$6:$K$994,C$19,FALSE),"")</f>
        <v/>
      </c>
      <c r="D97" s="4" t="str">
        <f ca="1">IFERROR(VLOOKUP(SMALL('C-E'!$B$6:$B$994,RC_EXAM!$B110),'C-E'!$B$6:$K$994,D$19,FALSE),"")</f>
        <v/>
      </c>
      <c r="E97" s="4" t="str">
        <f ca="1">IFERROR(VLOOKUP(SMALL('C-E'!$B$6:$B$994,RC_EXAM!$B110),'C-E'!$B$6:$K$994,E$19,FALSE),"")</f>
        <v/>
      </c>
      <c r="F97" s="42" t="str">
        <f ca="1">IFERROR(VLOOKUP(SMALL('C-E'!$B$6:$B$994,RC_EXAM!$B110),'C-E'!$B$6:$K$994,F$19,FALSE),"")</f>
        <v/>
      </c>
      <c r="G97" s="43"/>
      <c r="H97" s="4" t="str">
        <f ca="1">IFERROR(VLOOKUP(SMALL('C-E'!$B$6:$B$994,RC_EXAM!$B110),'C-E'!$B$6:$K$994,H$19,FALSE),"")</f>
        <v/>
      </c>
    </row>
    <row r="98" spans="2:8" ht="30" customHeight="1" thickTop="1" thickBot="1" x14ac:dyDescent="0.3">
      <c r="B98" s="1">
        <v>64</v>
      </c>
      <c r="C98" s="4" t="str">
        <f ca="1">IFERROR(VLOOKUP(SMALL('C-E'!$B$6:$B$994,RC_EXAM!$B111),'C-E'!$B$6:$K$994,C$19,FALSE),"")</f>
        <v/>
      </c>
      <c r="D98" s="4" t="str">
        <f ca="1">IFERROR(VLOOKUP(SMALL('C-E'!$B$6:$B$994,RC_EXAM!$B111),'C-E'!$B$6:$K$994,D$19,FALSE),"")</f>
        <v/>
      </c>
      <c r="E98" s="4" t="str">
        <f ca="1">IFERROR(VLOOKUP(SMALL('C-E'!$B$6:$B$994,RC_EXAM!$B111),'C-E'!$B$6:$K$994,E$19,FALSE),"")</f>
        <v/>
      </c>
      <c r="F98" s="42" t="str">
        <f ca="1">IFERROR(VLOOKUP(SMALL('C-E'!$B$6:$B$994,RC_EXAM!$B111),'C-E'!$B$6:$K$994,F$19,FALSE),"")</f>
        <v/>
      </c>
      <c r="G98" s="43"/>
      <c r="H98" s="4" t="str">
        <f ca="1">IFERROR(VLOOKUP(SMALL('C-E'!$B$6:$B$994,RC_EXAM!$B111),'C-E'!$B$6:$K$994,H$19,FALSE),"")</f>
        <v/>
      </c>
    </row>
    <row r="99" spans="2:8" ht="30" customHeight="1" thickTop="1" thickBot="1" x14ac:dyDescent="0.3">
      <c r="B99" s="1">
        <v>65</v>
      </c>
      <c r="C99" s="4" t="str">
        <f ca="1">IFERROR(VLOOKUP(SMALL('C-E'!$B$6:$B$994,RC_EXAM!$B112),'C-E'!$B$6:$K$994,C$19,FALSE),"")</f>
        <v/>
      </c>
      <c r="D99" s="4" t="str">
        <f ca="1">IFERROR(VLOOKUP(SMALL('C-E'!$B$6:$B$994,RC_EXAM!$B112),'C-E'!$B$6:$K$994,D$19,FALSE),"")</f>
        <v/>
      </c>
      <c r="E99" s="4" t="str">
        <f ca="1">IFERROR(VLOOKUP(SMALL('C-E'!$B$6:$B$994,RC_EXAM!$B112),'C-E'!$B$6:$K$994,E$19,FALSE),"")</f>
        <v/>
      </c>
      <c r="F99" s="42" t="str">
        <f ca="1">IFERROR(VLOOKUP(SMALL('C-E'!$B$6:$B$994,RC_EXAM!$B112),'C-E'!$B$6:$K$994,F$19,FALSE),"")</f>
        <v/>
      </c>
      <c r="G99" s="43"/>
      <c r="H99" s="4" t="str">
        <f ca="1">IFERROR(VLOOKUP(SMALL('C-E'!$B$6:$B$994,RC_EXAM!$B112),'C-E'!$B$6:$K$994,H$19,FALSE),"")</f>
        <v/>
      </c>
    </row>
    <row r="100" spans="2:8" ht="30" customHeight="1" thickTop="1" thickBot="1" x14ac:dyDescent="0.3">
      <c r="B100" s="1">
        <v>66</v>
      </c>
      <c r="C100" s="4" t="str">
        <f ca="1">IFERROR(VLOOKUP(SMALL('C-E'!$B$6:$B$994,RC_EXAM!$B113),'C-E'!$B$6:$K$994,C$19,FALSE),"")</f>
        <v/>
      </c>
      <c r="D100" s="4" t="str">
        <f ca="1">IFERROR(VLOOKUP(SMALL('C-E'!$B$6:$B$994,RC_EXAM!$B113),'C-E'!$B$6:$K$994,D$19,FALSE),"")</f>
        <v/>
      </c>
      <c r="E100" s="4" t="str">
        <f ca="1">IFERROR(VLOOKUP(SMALL('C-E'!$B$6:$B$994,RC_EXAM!$B113),'C-E'!$B$6:$K$994,E$19,FALSE),"")</f>
        <v/>
      </c>
      <c r="F100" s="42" t="str">
        <f ca="1">IFERROR(VLOOKUP(SMALL('C-E'!$B$6:$B$994,RC_EXAM!$B113),'C-E'!$B$6:$K$994,F$19,FALSE),"")</f>
        <v/>
      </c>
      <c r="G100" s="43"/>
      <c r="H100" s="4" t="str">
        <f ca="1">IFERROR(VLOOKUP(SMALL('C-E'!$B$6:$B$994,RC_EXAM!$B113),'C-E'!$B$6:$K$994,H$19,FALSE),"")</f>
        <v/>
      </c>
    </row>
    <row r="101" spans="2:8" ht="30" customHeight="1" thickTop="1" thickBot="1" x14ac:dyDescent="0.3">
      <c r="B101" s="1">
        <v>67</v>
      </c>
      <c r="C101" s="4" t="str">
        <f ca="1">IFERROR(VLOOKUP(SMALL('C-E'!$B$6:$B$994,RC_EXAM!$B114),'C-E'!$B$6:$K$994,C$19,FALSE),"")</f>
        <v/>
      </c>
      <c r="D101" s="4" t="str">
        <f ca="1">IFERROR(VLOOKUP(SMALL('C-E'!$B$6:$B$994,RC_EXAM!$B114),'C-E'!$B$6:$K$994,D$19,FALSE),"")</f>
        <v/>
      </c>
      <c r="E101" s="4" t="str">
        <f ca="1">IFERROR(VLOOKUP(SMALL('C-E'!$B$6:$B$994,RC_EXAM!$B114),'C-E'!$B$6:$K$994,E$19,FALSE),"")</f>
        <v/>
      </c>
      <c r="F101" s="42" t="str">
        <f ca="1">IFERROR(VLOOKUP(SMALL('C-E'!$B$6:$B$994,RC_EXAM!$B114),'C-E'!$B$6:$K$994,F$19,FALSE),"")</f>
        <v/>
      </c>
      <c r="G101" s="43"/>
      <c r="H101" s="4" t="str">
        <f ca="1">IFERROR(VLOOKUP(SMALL('C-E'!$B$6:$B$994,RC_EXAM!$B114),'C-E'!$B$6:$K$994,H$19,FALSE),"")</f>
        <v/>
      </c>
    </row>
    <row r="102" spans="2:8" ht="30" customHeight="1" thickTop="1" thickBot="1" x14ac:dyDescent="0.3">
      <c r="B102" s="1">
        <v>68</v>
      </c>
      <c r="C102" s="4" t="str">
        <f ca="1">IFERROR(VLOOKUP(SMALL('C-E'!$B$6:$B$994,RC_EXAM!$B115),'C-E'!$B$6:$K$994,C$19,FALSE),"")</f>
        <v/>
      </c>
      <c r="D102" s="4" t="str">
        <f ca="1">IFERROR(VLOOKUP(SMALL('C-E'!$B$6:$B$994,RC_EXAM!$B115),'C-E'!$B$6:$K$994,D$19,FALSE),"")</f>
        <v/>
      </c>
      <c r="E102" s="4" t="str">
        <f ca="1">IFERROR(VLOOKUP(SMALL('C-E'!$B$6:$B$994,RC_EXAM!$B115),'C-E'!$B$6:$K$994,E$19,FALSE),"")</f>
        <v/>
      </c>
      <c r="F102" s="42" t="str">
        <f ca="1">IFERROR(VLOOKUP(SMALL('C-E'!$B$6:$B$994,RC_EXAM!$B115),'C-E'!$B$6:$K$994,F$19,FALSE),"")</f>
        <v/>
      </c>
      <c r="G102" s="43"/>
      <c r="H102" s="4" t="str">
        <f ca="1">IFERROR(VLOOKUP(SMALL('C-E'!$B$6:$B$994,RC_EXAM!$B115),'C-E'!$B$6:$K$994,H$19,FALSE),"")</f>
        <v/>
      </c>
    </row>
    <row r="103" spans="2:8" ht="30" customHeight="1" thickTop="1" thickBot="1" x14ac:dyDescent="0.3">
      <c r="B103" s="1">
        <v>69</v>
      </c>
      <c r="C103" s="4" t="str">
        <f ca="1">IFERROR(VLOOKUP(SMALL('C-E'!$B$6:$B$994,RC_EXAM!$B116),'C-E'!$B$6:$K$994,C$19,FALSE),"")</f>
        <v/>
      </c>
      <c r="D103" s="4" t="str">
        <f ca="1">IFERROR(VLOOKUP(SMALL('C-E'!$B$6:$B$994,RC_EXAM!$B116),'C-E'!$B$6:$K$994,D$19,FALSE),"")</f>
        <v/>
      </c>
      <c r="E103" s="4" t="str">
        <f ca="1">IFERROR(VLOOKUP(SMALL('C-E'!$B$6:$B$994,RC_EXAM!$B116),'C-E'!$B$6:$K$994,E$19,FALSE),"")</f>
        <v/>
      </c>
      <c r="F103" s="42" t="str">
        <f ca="1">IFERROR(VLOOKUP(SMALL('C-E'!$B$6:$B$994,RC_EXAM!$B116),'C-E'!$B$6:$K$994,F$19,FALSE),"")</f>
        <v/>
      </c>
      <c r="G103" s="43"/>
      <c r="H103" s="4" t="str">
        <f ca="1">IFERROR(VLOOKUP(SMALL('C-E'!$B$6:$B$994,RC_EXAM!$B116),'C-E'!$B$6:$K$994,H$19,FALSE),"")</f>
        <v/>
      </c>
    </row>
    <row r="104" spans="2:8" ht="30" customHeight="1" thickTop="1" thickBot="1" x14ac:dyDescent="0.3">
      <c r="B104" s="1">
        <v>70</v>
      </c>
      <c r="C104" s="4" t="str">
        <f ca="1">IFERROR(VLOOKUP(SMALL('C-E'!$B$6:$B$994,RC_EXAM!$B117),'C-E'!$B$6:$K$994,C$19,FALSE),"")</f>
        <v/>
      </c>
      <c r="D104" s="4" t="str">
        <f ca="1">IFERROR(VLOOKUP(SMALL('C-E'!$B$6:$B$994,RC_EXAM!$B117),'C-E'!$B$6:$K$994,D$19,FALSE),"")</f>
        <v/>
      </c>
      <c r="E104" s="4" t="str">
        <f ca="1">IFERROR(VLOOKUP(SMALL('C-E'!$B$6:$B$994,RC_EXAM!$B117),'C-E'!$B$6:$K$994,E$19,FALSE),"")</f>
        <v/>
      </c>
      <c r="F104" s="42" t="str">
        <f ca="1">IFERROR(VLOOKUP(SMALL('C-E'!$B$6:$B$994,RC_EXAM!$B117),'C-E'!$B$6:$K$994,F$19,FALSE),"")</f>
        <v/>
      </c>
      <c r="G104" s="43"/>
      <c r="H104" s="4" t="str">
        <f ca="1">IFERROR(VLOOKUP(SMALL('C-E'!$B$6:$B$994,RC_EXAM!$B117),'C-E'!$B$6:$K$994,H$19,FALSE),"")</f>
        <v/>
      </c>
    </row>
    <row r="105" spans="2:8" ht="30" customHeight="1" thickTop="1" thickBot="1" x14ac:dyDescent="0.3">
      <c r="B105" s="1">
        <v>71</v>
      </c>
      <c r="C105" s="4" t="str">
        <f ca="1">IFERROR(VLOOKUP(SMALL('C-E'!$B$6:$B$994,RC_EXAM!$B118),'C-E'!$B$6:$K$994,C$19,FALSE),"")</f>
        <v/>
      </c>
      <c r="D105" s="4" t="str">
        <f ca="1">IFERROR(VLOOKUP(SMALL('C-E'!$B$6:$B$994,RC_EXAM!$B118),'C-E'!$B$6:$K$994,D$19,FALSE),"")</f>
        <v/>
      </c>
      <c r="E105" s="4" t="str">
        <f ca="1">IFERROR(VLOOKUP(SMALL('C-E'!$B$6:$B$994,RC_EXAM!$B118),'C-E'!$B$6:$K$994,E$19,FALSE),"")</f>
        <v/>
      </c>
      <c r="F105" s="42" t="str">
        <f ca="1">IFERROR(VLOOKUP(SMALL('C-E'!$B$6:$B$994,RC_EXAM!$B118),'C-E'!$B$6:$K$994,F$19,FALSE),"")</f>
        <v/>
      </c>
      <c r="G105" s="43"/>
      <c r="H105" s="4" t="str">
        <f ca="1">IFERROR(VLOOKUP(SMALL('C-E'!$B$6:$B$994,RC_EXAM!$B118),'C-E'!$B$6:$K$994,H$19,FALSE),"")</f>
        <v/>
      </c>
    </row>
    <row r="106" spans="2:8" ht="30" customHeight="1" thickTop="1" thickBot="1" x14ac:dyDescent="0.3">
      <c r="B106" s="1">
        <v>72</v>
      </c>
      <c r="C106" s="4" t="str">
        <f ca="1">IFERROR(VLOOKUP(SMALL('C-E'!$B$6:$B$994,RC_EXAM!$B119),'C-E'!$B$6:$K$994,C$19,FALSE),"")</f>
        <v/>
      </c>
      <c r="D106" s="4" t="str">
        <f ca="1">IFERROR(VLOOKUP(SMALL('C-E'!$B$6:$B$994,RC_EXAM!$B119),'C-E'!$B$6:$K$994,D$19,FALSE),"")</f>
        <v/>
      </c>
      <c r="E106" s="4" t="str">
        <f ca="1">IFERROR(VLOOKUP(SMALL('C-E'!$B$6:$B$994,RC_EXAM!$B119),'C-E'!$B$6:$K$994,E$19,FALSE),"")</f>
        <v/>
      </c>
      <c r="F106" s="42" t="str">
        <f ca="1">IFERROR(VLOOKUP(SMALL('C-E'!$B$6:$B$994,RC_EXAM!$B119),'C-E'!$B$6:$K$994,F$19,FALSE),"")</f>
        <v/>
      </c>
      <c r="G106" s="43"/>
      <c r="H106" s="4" t="str">
        <f ca="1">IFERROR(VLOOKUP(SMALL('C-E'!$B$6:$B$994,RC_EXAM!$B119),'C-E'!$B$6:$K$994,H$19,FALSE),"")</f>
        <v/>
      </c>
    </row>
    <row r="107" spans="2:8" ht="30" customHeight="1" thickTop="1" thickBot="1" x14ac:dyDescent="0.3">
      <c r="B107" s="1">
        <v>73</v>
      </c>
      <c r="C107" s="4" t="str">
        <f ca="1">IFERROR(VLOOKUP(SMALL('C-E'!$B$6:$B$994,RC_EXAM!$B120),'C-E'!$B$6:$K$994,C$19,FALSE),"")</f>
        <v/>
      </c>
      <c r="D107" s="4" t="str">
        <f ca="1">IFERROR(VLOOKUP(SMALL('C-E'!$B$6:$B$994,RC_EXAM!$B120),'C-E'!$B$6:$K$994,D$19,FALSE),"")</f>
        <v/>
      </c>
      <c r="E107" s="4" t="str">
        <f ca="1">IFERROR(VLOOKUP(SMALL('C-E'!$B$6:$B$994,RC_EXAM!$B120),'C-E'!$B$6:$K$994,E$19,FALSE),"")</f>
        <v/>
      </c>
      <c r="F107" s="42" t="str">
        <f ca="1">IFERROR(VLOOKUP(SMALL('C-E'!$B$6:$B$994,RC_EXAM!$B120),'C-E'!$B$6:$K$994,F$19,FALSE),"")</f>
        <v/>
      </c>
      <c r="G107" s="43"/>
      <c r="H107" s="4" t="str">
        <f ca="1">IFERROR(VLOOKUP(SMALL('C-E'!$B$6:$B$994,RC_EXAM!$B120),'C-E'!$B$6:$K$994,H$19,FALSE),"")</f>
        <v/>
      </c>
    </row>
    <row r="108" spans="2:8" ht="30" customHeight="1" thickTop="1" thickBot="1" x14ac:dyDescent="0.3">
      <c r="B108" s="1">
        <v>74</v>
      </c>
      <c r="C108" s="4" t="str">
        <f ca="1">IFERROR(VLOOKUP(SMALL('C-E'!$B$6:$B$994,RC_EXAM!$B121),'C-E'!$B$6:$K$994,C$19,FALSE),"")</f>
        <v/>
      </c>
      <c r="D108" s="4" t="str">
        <f ca="1">IFERROR(VLOOKUP(SMALL('C-E'!$B$6:$B$994,RC_EXAM!$B121),'C-E'!$B$6:$K$994,D$19,FALSE),"")</f>
        <v/>
      </c>
      <c r="E108" s="4" t="str">
        <f ca="1">IFERROR(VLOOKUP(SMALL('C-E'!$B$6:$B$994,RC_EXAM!$B121),'C-E'!$B$6:$K$994,E$19,FALSE),"")</f>
        <v/>
      </c>
      <c r="F108" s="42" t="str">
        <f ca="1">IFERROR(VLOOKUP(SMALL('C-E'!$B$6:$B$994,RC_EXAM!$B121),'C-E'!$B$6:$K$994,F$19,FALSE),"")</f>
        <v/>
      </c>
      <c r="G108" s="43"/>
      <c r="H108" s="4" t="str">
        <f ca="1">IFERROR(VLOOKUP(SMALL('C-E'!$B$6:$B$994,RC_EXAM!$B121),'C-E'!$B$6:$K$994,H$19,FALSE),"")</f>
        <v/>
      </c>
    </row>
    <row r="109" spans="2:8" ht="30" customHeight="1" thickTop="1" thickBot="1" x14ac:dyDescent="0.3">
      <c r="B109" s="1">
        <v>75</v>
      </c>
      <c r="C109" s="4" t="str">
        <f ca="1">IFERROR(VLOOKUP(SMALL('C-E'!$B$6:$B$994,RC_EXAM!$B122),'C-E'!$B$6:$K$994,C$19,FALSE),"")</f>
        <v/>
      </c>
      <c r="D109" s="4" t="str">
        <f ca="1">IFERROR(VLOOKUP(SMALL('C-E'!$B$6:$B$994,RC_EXAM!$B122),'C-E'!$B$6:$K$994,D$19,FALSE),"")</f>
        <v/>
      </c>
      <c r="E109" s="4" t="str">
        <f ca="1">IFERROR(VLOOKUP(SMALL('C-E'!$B$6:$B$994,RC_EXAM!$B122),'C-E'!$B$6:$K$994,E$19,FALSE),"")</f>
        <v/>
      </c>
      <c r="F109" s="42" t="str">
        <f ca="1">IFERROR(VLOOKUP(SMALL('C-E'!$B$6:$B$994,RC_EXAM!$B122),'C-E'!$B$6:$K$994,F$19,FALSE),"")</f>
        <v/>
      </c>
      <c r="G109" s="43"/>
      <c r="H109" s="4" t="str">
        <f ca="1">IFERROR(VLOOKUP(SMALL('C-E'!$B$6:$B$994,RC_EXAM!$B122),'C-E'!$B$6:$K$994,H$19,FALSE),"")</f>
        <v/>
      </c>
    </row>
    <row r="110" spans="2:8" ht="30" customHeight="1" thickTop="1" thickBot="1" x14ac:dyDescent="0.3">
      <c r="B110" s="1">
        <v>76</v>
      </c>
      <c r="C110" s="4" t="str">
        <f ca="1">IFERROR(VLOOKUP(SMALL('C-E'!$B$6:$B$994,RC_EXAM!$B123),'C-E'!$B$6:$K$994,C$19,FALSE),"")</f>
        <v/>
      </c>
      <c r="D110" s="4" t="str">
        <f ca="1">IFERROR(VLOOKUP(SMALL('C-E'!$B$6:$B$994,RC_EXAM!$B123),'C-E'!$B$6:$K$994,D$19,FALSE),"")</f>
        <v/>
      </c>
      <c r="E110" s="4" t="str">
        <f ca="1">IFERROR(VLOOKUP(SMALL('C-E'!$B$6:$B$994,RC_EXAM!$B123),'C-E'!$B$6:$K$994,E$19,FALSE),"")</f>
        <v/>
      </c>
      <c r="F110" s="42" t="str">
        <f ca="1">IFERROR(VLOOKUP(SMALL('C-E'!$B$6:$B$994,RC_EXAM!$B123),'C-E'!$B$6:$K$994,F$19,FALSE),"")</f>
        <v/>
      </c>
      <c r="G110" s="43"/>
      <c r="H110" s="4" t="str">
        <f ca="1">IFERROR(VLOOKUP(SMALL('C-E'!$B$6:$B$994,RC_EXAM!$B123),'C-E'!$B$6:$K$994,H$19,FALSE),"")</f>
        <v/>
      </c>
    </row>
    <row r="111" spans="2:8" ht="30" customHeight="1" thickTop="1" thickBot="1" x14ac:dyDescent="0.3">
      <c r="B111" s="1">
        <v>77</v>
      </c>
      <c r="C111" s="4" t="str">
        <f ca="1">IFERROR(VLOOKUP(SMALL('C-E'!$B$6:$B$994,RC_EXAM!$B124),'C-E'!$B$6:$K$994,C$19,FALSE),"")</f>
        <v/>
      </c>
      <c r="D111" s="4" t="str">
        <f ca="1">IFERROR(VLOOKUP(SMALL('C-E'!$B$6:$B$994,RC_EXAM!$B124),'C-E'!$B$6:$K$994,D$19,FALSE),"")</f>
        <v/>
      </c>
      <c r="E111" s="4" t="str">
        <f ca="1">IFERROR(VLOOKUP(SMALL('C-E'!$B$6:$B$994,RC_EXAM!$B124),'C-E'!$B$6:$K$994,E$19,FALSE),"")</f>
        <v/>
      </c>
      <c r="F111" s="42" t="str">
        <f ca="1">IFERROR(VLOOKUP(SMALL('C-E'!$B$6:$B$994,RC_EXAM!$B124),'C-E'!$B$6:$K$994,F$19,FALSE),"")</f>
        <v/>
      </c>
      <c r="G111" s="43"/>
      <c r="H111" s="4" t="str">
        <f ca="1">IFERROR(VLOOKUP(SMALL('C-E'!$B$6:$B$994,RC_EXAM!$B124),'C-E'!$B$6:$K$994,H$19,FALSE),"")</f>
        <v/>
      </c>
    </row>
    <row r="112" spans="2:8" ht="30" customHeight="1" thickTop="1" thickBot="1" x14ac:dyDescent="0.3">
      <c r="B112" s="1">
        <v>78</v>
      </c>
      <c r="C112" s="4" t="str">
        <f ca="1">IFERROR(VLOOKUP(SMALL('C-E'!$B$6:$B$994,RC_EXAM!$B125),'C-E'!$B$6:$K$994,C$19,FALSE),"")</f>
        <v/>
      </c>
      <c r="D112" s="4" t="str">
        <f ca="1">IFERROR(VLOOKUP(SMALL('C-E'!$B$6:$B$994,RC_EXAM!$B125),'C-E'!$B$6:$K$994,D$19,FALSE),"")</f>
        <v/>
      </c>
      <c r="E112" s="4" t="str">
        <f ca="1">IFERROR(VLOOKUP(SMALL('C-E'!$B$6:$B$994,RC_EXAM!$B125),'C-E'!$B$6:$K$994,E$19,FALSE),"")</f>
        <v/>
      </c>
      <c r="F112" s="42" t="str">
        <f ca="1">IFERROR(VLOOKUP(SMALL('C-E'!$B$6:$B$994,RC_EXAM!$B125),'C-E'!$B$6:$K$994,F$19,FALSE),"")</f>
        <v/>
      </c>
      <c r="G112" s="43"/>
      <c r="H112" s="4" t="str">
        <f ca="1">IFERROR(VLOOKUP(SMALL('C-E'!$B$6:$B$994,RC_EXAM!$B125),'C-E'!$B$6:$K$994,H$19,FALSE),"")</f>
        <v/>
      </c>
    </row>
    <row r="113" spans="2:8" ht="30" customHeight="1" thickTop="1" thickBot="1" x14ac:dyDescent="0.3">
      <c r="B113" s="1">
        <v>79</v>
      </c>
      <c r="C113" s="4" t="str">
        <f ca="1">IFERROR(VLOOKUP(SMALL('C-E'!$B$6:$B$994,RC_EXAM!$B126),'C-E'!$B$6:$K$994,C$19,FALSE),"")</f>
        <v/>
      </c>
      <c r="D113" s="4" t="str">
        <f ca="1">IFERROR(VLOOKUP(SMALL('C-E'!$B$6:$B$994,RC_EXAM!$B126),'C-E'!$B$6:$K$994,D$19,FALSE),"")</f>
        <v/>
      </c>
      <c r="E113" s="4" t="str">
        <f ca="1">IFERROR(VLOOKUP(SMALL('C-E'!$B$6:$B$994,RC_EXAM!$B126),'C-E'!$B$6:$K$994,E$19,FALSE),"")</f>
        <v/>
      </c>
      <c r="F113" s="42" t="str">
        <f ca="1">IFERROR(VLOOKUP(SMALL('C-E'!$B$6:$B$994,RC_EXAM!$B126),'C-E'!$B$6:$K$994,F$19,FALSE),"")</f>
        <v/>
      </c>
      <c r="G113" s="43"/>
      <c r="H113" s="4" t="str">
        <f ca="1">IFERROR(VLOOKUP(SMALL('C-E'!$B$6:$B$994,RC_EXAM!$B126),'C-E'!$B$6:$K$994,H$19,FALSE),"")</f>
        <v/>
      </c>
    </row>
    <row r="114" spans="2:8" ht="30" customHeight="1" thickTop="1" thickBot="1" x14ac:dyDescent="0.3">
      <c r="B114" s="1">
        <v>80</v>
      </c>
      <c r="C114" s="4" t="str">
        <f ca="1">IFERROR(VLOOKUP(SMALL('C-E'!$B$6:$B$994,RC_EXAM!$B127),'C-E'!$B$6:$K$994,C$19,FALSE),"")</f>
        <v/>
      </c>
      <c r="D114" s="4" t="str">
        <f ca="1">IFERROR(VLOOKUP(SMALL('C-E'!$B$6:$B$994,RC_EXAM!$B127),'C-E'!$B$6:$K$994,D$19,FALSE),"")</f>
        <v/>
      </c>
      <c r="E114" s="4" t="str">
        <f ca="1">IFERROR(VLOOKUP(SMALL('C-E'!$B$6:$B$994,RC_EXAM!$B127),'C-E'!$B$6:$K$994,E$19,FALSE),"")</f>
        <v/>
      </c>
      <c r="F114" s="42" t="str">
        <f ca="1">IFERROR(VLOOKUP(SMALL('C-E'!$B$6:$B$994,RC_EXAM!$B127),'C-E'!$B$6:$K$994,F$19,FALSE),"")</f>
        <v/>
      </c>
      <c r="G114" s="43"/>
      <c r="H114" s="4" t="str">
        <f ca="1">IFERROR(VLOOKUP(SMALL('C-E'!$B$6:$B$994,RC_EXAM!$B127),'C-E'!$B$6:$K$994,H$19,FALSE),"")</f>
        <v/>
      </c>
    </row>
    <row r="115" spans="2:8" ht="30" customHeight="1" thickTop="1" thickBot="1" x14ac:dyDescent="0.3">
      <c r="B115" s="1">
        <v>81</v>
      </c>
      <c r="C115" s="4" t="str">
        <f ca="1">IFERROR(VLOOKUP(SMALL('C-E'!$B$6:$B$994,RC_EXAM!$B128),'C-E'!$B$6:$K$994,C$19,FALSE),"")</f>
        <v/>
      </c>
      <c r="D115" s="4" t="str">
        <f ca="1">IFERROR(VLOOKUP(SMALL('C-E'!$B$6:$B$994,RC_EXAM!$B128),'C-E'!$B$6:$K$994,D$19,FALSE),"")</f>
        <v/>
      </c>
      <c r="E115" s="4" t="str">
        <f ca="1">IFERROR(VLOOKUP(SMALL('C-E'!$B$6:$B$994,RC_EXAM!$B128),'C-E'!$B$6:$K$994,E$19,FALSE),"")</f>
        <v/>
      </c>
      <c r="F115" s="42" t="str">
        <f ca="1">IFERROR(VLOOKUP(SMALL('C-E'!$B$6:$B$994,RC_EXAM!$B128),'C-E'!$B$6:$K$994,F$19,FALSE),"")</f>
        <v/>
      </c>
      <c r="G115" s="43"/>
      <c r="H115" s="4" t="str">
        <f ca="1">IFERROR(VLOOKUP(SMALL('C-E'!$B$6:$B$994,RC_EXAM!$B128),'C-E'!$B$6:$K$994,H$19,FALSE),"")</f>
        <v/>
      </c>
    </row>
    <row r="116" spans="2:8" ht="30" customHeight="1" thickTop="1" thickBot="1" x14ac:dyDescent="0.3">
      <c r="B116" s="1">
        <v>82</v>
      </c>
      <c r="C116" s="4" t="str">
        <f ca="1">IFERROR(VLOOKUP(SMALL('C-E'!$B$6:$B$994,RC_EXAM!$B129),'C-E'!$B$6:$K$994,C$19,FALSE),"")</f>
        <v/>
      </c>
      <c r="D116" s="4" t="str">
        <f ca="1">IFERROR(VLOOKUP(SMALL('C-E'!$B$6:$B$994,RC_EXAM!$B129),'C-E'!$B$6:$K$994,D$19,FALSE),"")</f>
        <v/>
      </c>
      <c r="E116" s="4" t="str">
        <f ca="1">IFERROR(VLOOKUP(SMALL('C-E'!$B$6:$B$994,RC_EXAM!$B129),'C-E'!$B$6:$K$994,E$19,FALSE),"")</f>
        <v/>
      </c>
      <c r="F116" s="42" t="str">
        <f ca="1">IFERROR(VLOOKUP(SMALL('C-E'!$B$6:$B$994,RC_EXAM!$B129),'C-E'!$B$6:$K$994,F$19,FALSE),"")</f>
        <v/>
      </c>
      <c r="G116" s="43"/>
      <c r="H116" s="4" t="str">
        <f ca="1">IFERROR(VLOOKUP(SMALL('C-E'!$B$6:$B$994,RC_EXAM!$B129),'C-E'!$B$6:$K$994,H$19,FALSE),"")</f>
        <v/>
      </c>
    </row>
    <row r="117" spans="2:8" ht="30" customHeight="1" thickTop="1" thickBot="1" x14ac:dyDescent="0.3">
      <c r="B117" s="1">
        <v>83</v>
      </c>
      <c r="C117" s="4" t="str">
        <f ca="1">IFERROR(VLOOKUP(SMALL('C-E'!$B$6:$B$994,RC_EXAM!$B130),'C-E'!$B$6:$K$994,C$19,FALSE),"")</f>
        <v/>
      </c>
      <c r="D117" s="4" t="str">
        <f ca="1">IFERROR(VLOOKUP(SMALL('C-E'!$B$6:$B$994,RC_EXAM!$B130),'C-E'!$B$6:$K$994,D$19,FALSE),"")</f>
        <v/>
      </c>
      <c r="E117" s="4" t="str">
        <f ca="1">IFERROR(VLOOKUP(SMALL('C-E'!$B$6:$B$994,RC_EXAM!$B130),'C-E'!$B$6:$K$994,E$19,FALSE),"")</f>
        <v/>
      </c>
      <c r="F117" s="42" t="str">
        <f ca="1">IFERROR(VLOOKUP(SMALL('C-E'!$B$6:$B$994,RC_EXAM!$B130),'C-E'!$B$6:$K$994,F$19,FALSE),"")</f>
        <v/>
      </c>
      <c r="G117" s="43"/>
      <c r="H117" s="4" t="str">
        <f ca="1">IFERROR(VLOOKUP(SMALL('C-E'!$B$6:$B$994,RC_EXAM!$B130),'C-E'!$B$6:$K$994,H$19,FALSE),"")</f>
        <v/>
      </c>
    </row>
    <row r="118" spans="2:8" ht="30" customHeight="1" thickTop="1" thickBot="1" x14ac:dyDescent="0.3">
      <c r="B118" s="1">
        <v>84</v>
      </c>
      <c r="C118" s="4" t="str">
        <f ca="1">IFERROR(VLOOKUP(SMALL('C-E'!$B$6:$B$994,RC_EXAM!$B131),'C-E'!$B$6:$K$994,C$19,FALSE),"")</f>
        <v/>
      </c>
      <c r="D118" s="4" t="str">
        <f ca="1">IFERROR(VLOOKUP(SMALL('C-E'!$B$6:$B$994,RC_EXAM!$B131),'C-E'!$B$6:$K$994,D$19,FALSE),"")</f>
        <v/>
      </c>
      <c r="E118" s="4" t="str">
        <f ca="1">IFERROR(VLOOKUP(SMALL('C-E'!$B$6:$B$994,RC_EXAM!$B131),'C-E'!$B$6:$K$994,E$19,FALSE),"")</f>
        <v/>
      </c>
      <c r="F118" s="42" t="str">
        <f ca="1">IFERROR(VLOOKUP(SMALL('C-E'!$B$6:$B$994,RC_EXAM!$B131),'C-E'!$B$6:$K$994,F$19,FALSE),"")</f>
        <v/>
      </c>
      <c r="G118" s="43"/>
      <c r="H118" s="4" t="str">
        <f ca="1">IFERROR(VLOOKUP(SMALL('C-E'!$B$6:$B$994,RC_EXAM!$B131),'C-E'!$B$6:$K$994,H$19,FALSE),"")</f>
        <v/>
      </c>
    </row>
    <row r="119" spans="2:8" ht="30" customHeight="1" thickTop="1" thickBot="1" x14ac:dyDescent="0.3">
      <c r="B119" s="1">
        <v>85</v>
      </c>
      <c r="C119" s="4" t="str">
        <f ca="1">IFERROR(VLOOKUP(SMALL('C-E'!$B$6:$B$994,RC_EXAM!$B132),'C-E'!$B$6:$K$994,C$19,FALSE),"")</f>
        <v/>
      </c>
      <c r="D119" s="4" t="str">
        <f ca="1">IFERROR(VLOOKUP(SMALL('C-E'!$B$6:$B$994,RC_EXAM!$B132),'C-E'!$B$6:$K$994,D$19,FALSE),"")</f>
        <v/>
      </c>
      <c r="E119" s="4" t="str">
        <f ca="1">IFERROR(VLOOKUP(SMALL('C-E'!$B$6:$B$994,RC_EXAM!$B132),'C-E'!$B$6:$K$994,E$19,FALSE),"")</f>
        <v/>
      </c>
      <c r="F119" s="42" t="str">
        <f ca="1">IFERROR(VLOOKUP(SMALL('C-E'!$B$6:$B$994,RC_EXAM!$B132),'C-E'!$B$6:$K$994,F$19,FALSE),"")</f>
        <v/>
      </c>
      <c r="G119" s="43"/>
      <c r="H119" s="4" t="str">
        <f ca="1">IFERROR(VLOOKUP(SMALL('C-E'!$B$6:$B$994,RC_EXAM!$B132),'C-E'!$B$6:$K$994,H$19,FALSE),"")</f>
        <v/>
      </c>
    </row>
    <row r="120" spans="2:8" ht="30" customHeight="1" thickTop="1" thickBot="1" x14ac:dyDescent="0.3">
      <c r="B120" s="1">
        <v>86</v>
      </c>
      <c r="C120" s="4" t="str">
        <f ca="1">IFERROR(VLOOKUP(SMALL('C-E'!$B$6:$B$994,RC_EXAM!$B133),'C-E'!$B$6:$K$994,C$19,FALSE),"")</f>
        <v/>
      </c>
      <c r="D120" s="4" t="str">
        <f ca="1">IFERROR(VLOOKUP(SMALL('C-E'!$B$6:$B$994,RC_EXAM!$B133),'C-E'!$B$6:$K$994,D$19,FALSE),"")</f>
        <v/>
      </c>
      <c r="E120" s="4" t="str">
        <f ca="1">IFERROR(VLOOKUP(SMALL('C-E'!$B$6:$B$994,RC_EXAM!$B133),'C-E'!$B$6:$K$994,E$19,FALSE),"")</f>
        <v/>
      </c>
      <c r="F120" s="42" t="str">
        <f ca="1">IFERROR(VLOOKUP(SMALL('C-E'!$B$6:$B$994,RC_EXAM!$B133),'C-E'!$B$6:$K$994,F$19,FALSE),"")</f>
        <v/>
      </c>
      <c r="G120" s="43"/>
      <c r="H120" s="4" t="str">
        <f ca="1">IFERROR(VLOOKUP(SMALL('C-E'!$B$6:$B$994,RC_EXAM!$B133),'C-E'!$B$6:$K$994,H$19,FALSE),"")</f>
        <v/>
      </c>
    </row>
    <row r="121" spans="2:8" ht="30" customHeight="1" thickTop="1" thickBot="1" x14ac:dyDescent="0.3">
      <c r="B121" s="1">
        <v>87</v>
      </c>
      <c r="C121" s="4" t="str">
        <f ca="1">IFERROR(VLOOKUP(SMALL('C-E'!$B$6:$B$994,RC_EXAM!$B134),'C-E'!$B$6:$K$994,C$19,FALSE),"")</f>
        <v/>
      </c>
      <c r="D121" s="4" t="str">
        <f ca="1">IFERROR(VLOOKUP(SMALL('C-E'!$B$6:$B$994,RC_EXAM!$B134),'C-E'!$B$6:$K$994,D$19,FALSE),"")</f>
        <v/>
      </c>
      <c r="E121" s="4" t="str">
        <f ca="1">IFERROR(VLOOKUP(SMALL('C-E'!$B$6:$B$994,RC_EXAM!$B134),'C-E'!$B$6:$K$994,E$19,FALSE),"")</f>
        <v/>
      </c>
      <c r="F121" s="42" t="str">
        <f ca="1">IFERROR(VLOOKUP(SMALL('C-E'!$B$6:$B$994,RC_EXAM!$B134),'C-E'!$B$6:$K$994,F$19,FALSE),"")</f>
        <v/>
      </c>
      <c r="G121" s="43"/>
      <c r="H121" s="4" t="str">
        <f ca="1">IFERROR(VLOOKUP(SMALL('C-E'!$B$6:$B$994,RC_EXAM!$B134),'C-E'!$B$6:$K$994,H$19,FALSE),"")</f>
        <v/>
      </c>
    </row>
    <row r="122" spans="2:8" ht="30" customHeight="1" thickTop="1" thickBot="1" x14ac:dyDescent="0.3">
      <c r="B122" s="1">
        <v>88</v>
      </c>
      <c r="C122" s="4" t="str">
        <f ca="1">IFERROR(VLOOKUP(SMALL('C-E'!$B$6:$B$994,RC_EXAM!$B135),'C-E'!$B$6:$K$994,C$19,FALSE),"")</f>
        <v/>
      </c>
      <c r="D122" s="4" t="str">
        <f ca="1">IFERROR(VLOOKUP(SMALL('C-E'!$B$6:$B$994,RC_EXAM!$B135),'C-E'!$B$6:$K$994,D$19,FALSE),"")</f>
        <v/>
      </c>
      <c r="E122" s="4" t="str">
        <f ca="1">IFERROR(VLOOKUP(SMALL('C-E'!$B$6:$B$994,RC_EXAM!$B135),'C-E'!$B$6:$K$994,E$19,FALSE),"")</f>
        <v/>
      </c>
      <c r="F122" s="42" t="str">
        <f ca="1">IFERROR(VLOOKUP(SMALL('C-E'!$B$6:$B$994,RC_EXAM!$B135),'C-E'!$B$6:$K$994,F$19,FALSE),"")</f>
        <v/>
      </c>
      <c r="G122" s="43"/>
      <c r="H122" s="4" t="str">
        <f ca="1">IFERROR(VLOOKUP(SMALL('C-E'!$B$6:$B$994,RC_EXAM!$B135),'C-E'!$B$6:$K$994,H$19,FALSE),"")</f>
        <v/>
      </c>
    </row>
    <row r="123" spans="2:8" ht="30" customHeight="1" thickTop="1" thickBot="1" x14ac:dyDescent="0.3">
      <c r="B123" s="1">
        <v>89</v>
      </c>
      <c r="C123" s="4" t="str">
        <f ca="1">IFERROR(VLOOKUP(SMALL('C-E'!$B$6:$B$994,RC_EXAM!$B136),'C-E'!$B$6:$K$994,C$19,FALSE),"")</f>
        <v/>
      </c>
      <c r="D123" s="4" t="str">
        <f ca="1">IFERROR(VLOOKUP(SMALL('C-E'!$B$6:$B$994,RC_EXAM!$B136),'C-E'!$B$6:$K$994,D$19,FALSE),"")</f>
        <v/>
      </c>
      <c r="E123" s="4" t="str">
        <f ca="1">IFERROR(VLOOKUP(SMALL('C-E'!$B$6:$B$994,RC_EXAM!$B136),'C-E'!$B$6:$K$994,E$19,FALSE),"")</f>
        <v/>
      </c>
      <c r="F123" s="42" t="str">
        <f ca="1">IFERROR(VLOOKUP(SMALL('C-E'!$B$6:$B$994,RC_EXAM!$B136),'C-E'!$B$6:$K$994,F$19,FALSE),"")</f>
        <v/>
      </c>
      <c r="G123" s="43"/>
      <c r="H123" s="4" t="str">
        <f ca="1">IFERROR(VLOOKUP(SMALL('C-E'!$B$6:$B$994,RC_EXAM!$B136),'C-E'!$B$6:$K$994,H$19,FALSE),"")</f>
        <v/>
      </c>
    </row>
    <row r="124" spans="2:8" ht="30" customHeight="1" thickTop="1" thickBot="1" x14ac:dyDescent="0.3">
      <c r="B124" s="1">
        <v>90</v>
      </c>
      <c r="C124" s="4" t="str">
        <f ca="1">IFERROR(VLOOKUP(SMALL('C-E'!$B$6:$B$994,RC_EXAM!$B137),'C-E'!$B$6:$K$994,C$19,FALSE),"")</f>
        <v/>
      </c>
      <c r="D124" s="4" t="str">
        <f ca="1">IFERROR(VLOOKUP(SMALL('C-E'!$B$6:$B$994,RC_EXAM!$B137),'C-E'!$B$6:$K$994,D$19,FALSE),"")</f>
        <v/>
      </c>
      <c r="E124" s="4" t="str">
        <f ca="1">IFERROR(VLOOKUP(SMALL('C-E'!$B$6:$B$994,RC_EXAM!$B137),'C-E'!$B$6:$K$994,E$19,FALSE),"")</f>
        <v/>
      </c>
      <c r="F124" s="42" t="str">
        <f ca="1">IFERROR(VLOOKUP(SMALL('C-E'!$B$6:$B$994,RC_EXAM!$B137),'C-E'!$B$6:$K$994,F$19,FALSE),"")</f>
        <v/>
      </c>
      <c r="G124" s="43"/>
      <c r="H124" s="4" t="str">
        <f ca="1">IFERROR(VLOOKUP(SMALL('C-E'!$B$6:$B$994,RC_EXAM!$B137),'C-E'!$B$6:$K$994,H$19,FALSE),"")</f>
        <v/>
      </c>
    </row>
    <row r="125" spans="2:8" ht="30" customHeight="1" thickTop="1" thickBot="1" x14ac:dyDescent="0.3">
      <c r="B125" s="1">
        <v>91</v>
      </c>
      <c r="C125" s="4" t="str">
        <f ca="1">IFERROR(VLOOKUP(SMALL('C-E'!$B$6:$B$994,RC_EXAM!$B138),'C-E'!$B$6:$K$994,C$19,FALSE),"")</f>
        <v/>
      </c>
      <c r="D125" s="4" t="str">
        <f ca="1">IFERROR(VLOOKUP(SMALL('C-E'!$B$6:$B$994,RC_EXAM!$B138),'C-E'!$B$6:$K$994,D$19,FALSE),"")</f>
        <v/>
      </c>
      <c r="E125" s="4" t="str">
        <f ca="1">IFERROR(VLOOKUP(SMALL('C-E'!$B$6:$B$994,RC_EXAM!$B138),'C-E'!$B$6:$K$994,E$19,FALSE),"")</f>
        <v/>
      </c>
      <c r="F125" s="42" t="str">
        <f ca="1">IFERROR(VLOOKUP(SMALL('C-E'!$B$6:$B$994,RC_EXAM!$B138),'C-E'!$B$6:$K$994,F$19,FALSE),"")</f>
        <v/>
      </c>
      <c r="G125" s="43"/>
      <c r="H125" s="4" t="str">
        <f ca="1">IFERROR(VLOOKUP(SMALL('C-E'!$B$6:$B$994,RC_EXAM!$B138),'C-E'!$B$6:$K$994,H$19,FALSE),"")</f>
        <v/>
      </c>
    </row>
    <row r="126" spans="2:8" ht="30" customHeight="1" thickTop="1" thickBot="1" x14ac:dyDescent="0.3">
      <c r="B126" s="1">
        <v>92</v>
      </c>
      <c r="C126" s="4" t="str">
        <f ca="1">IFERROR(VLOOKUP(SMALL('C-E'!$B$6:$B$994,RC_EXAM!$B139),'C-E'!$B$6:$K$994,C$19,FALSE),"")</f>
        <v/>
      </c>
      <c r="D126" s="4" t="str">
        <f ca="1">IFERROR(VLOOKUP(SMALL('C-E'!$B$6:$B$994,RC_EXAM!$B139),'C-E'!$B$6:$K$994,D$19,FALSE),"")</f>
        <v/>
      </c>
      <c r="E126" s="4" t="str">
        <f ca="1">IFERROR(VLOOKUP(SMALL('C-E'!$B$6:$B$994,RC_EXAM!$B139),'C-E'!$B$6:$K$994,E$19,FALSE),"")</f>
        <v/>
      </c>
      <c r="F126" s="42" t="str">
        <f ca="1">IFERROR(VLOOKUP(SMALL('C-E'!$B$6:$B$994,RC_EXAM!$B139),'C-E'!$B$6:$K$994,F$19,FALSE),"")</f>
        <v/>
      </c>
      <c r="G126" s="43"/>
      <c r="H126" s="4" t="str">
        <f ca="1">IFERROR(VLOOKUP(SMALL('C-E'!$B$6:$B$994,RC_EXAM!$B139),'C-E'!$B$6:$K$994,H$19,FALSE),"")</f>
        <v/>
      </c>
    </row>
    <row r="127" spans="2:8" ht="30" customHeight="1" thickTop="1" thickBot="1" x14ac:dyDescent="0.3">
      <c r="B127" s="1">
        <v>93</v>
      </c>
      <c r="C127" s="4" t="str">
        <f ca="1">IFERROR(VLOOKUP(SMALL('C-E'!$B$6:$B$994,RC_EXAM!$B140),'C-E'!$B$6:$K$994,C$19,FALSE),"")</f>
        <v/>
      </c>
      <c r="D127" s="4" t="str">
        <f ca="1">IFERROR(VLOOKUP(SMALL('C-E'!$B$6:$B$994,RC_EXAM!$B140),'C-E'!$B$6:$K$994,D$19,FALSE),"")</f>
        <v/>
      </c>
      <c r="E127" s="4" t="str">
        <f ca="1">IFERROR(VLOOKUP(SMALL('C-E'!$B$6:$B$994,RC_EXAM!$B140),'C-E'!$B$6:$K$994,E$19,FALSE),"")</f>
        <v/>
      </c>
      <c r="F127" s="42" t="str">
        <f ca="1">IFERROR(VLOOKUP(SMALL('C-E'!$B$6:$B$994,RC_EXAM!$B140),'C-E'!$B$6:$K$994,F$19,FALSE),"")</f>
        <v/>
      </c>
      <c r="G127" s="43"/>
      <c r="H127" s="4" t="str">
        <f ca="1">IFERROR(VLOOKUP(SMALL('C-E'!$B$6:$B$994,RC_EXAM!$B140),'C-E'!$B$6:$K$994,H$19,FALSE),"")</f>
        <v/>
      </c>
    </row>
    <row r="128" spans="2:8" ht="30" customHeight="1" thickTop="1" thickBot="1" x14ac:dyDescent="0.3">
      <c r="B128" s="1">
        <v>94</v>
      </c>
      <c r="C128" s="4" t="str">
        <f ca="1">IFERROR(VLOOKUP(SMALL('C-E'!$B$6:$B$994,RC_EXAM!$B141),'C-E'!$B$6:$K$994,C$19,FALSE),"")</f>
        <v/>
      </c>
      <c r="D128" s="4" t="str">
        <f ca="1">IFERROR(VLOOKUP(SMALL('C-E'!$B$6:$B$994,RC_EXAM!$B141),'C-E'!$B$6:$K$994,D$19,FALSE),"")</f>
        <v/>
      </c>
      <c r="E128" s="4" t="str">
        <f ca="1">IFERROR(VLOOKUP(SMALL('C-E'!$B$6:$B$994,RC_EXAM!$B141),'C-E'!$B$6:$K$994,E$19,FALSE),"")</f>
        <v/>
      </c>
      <c r="F128" s="42" t="str">
        <f ca="1">IFERROR(VLOOKUP(SMALL('C-E'!$B$6:$B$994,RC_EXAM!$B141),'C-E'!$B$6:$K$994,F$19,FALSE),"")</f>
        <v/>
      </c>
      <c r="G128" s="43"/>
      <c r="H128" s="4" t="str">
        <f ca="1">IFERROR(VLOOKUP(SMALL('C-E'!$B$6:$B$994,RC_EXAM!$B141),'C-E'!$B$6:$K$994,H$19,FALSE),"")</f>
        <v/>
      </c>
    </row>
    <row r="129" spans="2:8" ht="30" customHeight="1" thickTop="1" thickBot="1" x14ac:dyDescent="0.3">
      <c r="B129" s="1">
        <v>95</v>
      </c>
      <c r="C129" s="4" t="str">
        <f ca="1">IFERROR(VLOOKUP(SMALL('C-E'!$B$6:$B$994,RC_EXAM!$B142),'C-E'!$B$6:$K$994,C$19,FALSE),"")</f>
        <v/>
      </c>
      <c r="D129" s="4" t="str">
        <f ca="1">IFERROR(VLOOKUP(SMALL('C-E'!$B$6:$B$994,RC_EXAM!$B142),'C-E'!$B$6:$K$994,D$19,FALSE),"")</f>
        <v/>
      </c>
      <c r="E129" s="4" t="str">
        <f ca="1">IFERROR(VLOOKUP(SMALL('C-E'!$B$6:$B$994,RC_EXAM!$B142),'C-E'!$B$6:$K$994,E$19,FALSE),"")</f>
        <v/>
      </c>
      <c r="F129" s="42" t="str">
        <f ca="1">IFERROR(VLOOKUP(SMALL('C-E'!$B$6:$B$994,RC_EXAM!$B142),'C-E'!$B$6:$K$994,F$19,FALSE),"")</f>
        <v/>
      </c>
      <c r="G129" s="43"/>
      <c r="H129" s="4" t="str">
        <f ca="1">IFERROR(VLOOKUP(SMALL('C-E'!$B$6:$B$994,RC_EXAM!$B142),'C-E'!$B$6:$K$994,H$19,FALSE),"")</f>
        <v/>
      </c>
    </row>
    <row r="130" spans="2:8" ht="30" customHeight="1" thickTop="1" thickBot="1" x14ac:dyDescent="0.3">
      <c r="B130" s="1">
        <v>96</v>
      </c>
      <c r="C130" s="4" t="str">
        <f ca="1">IFERROR(VLOOKUP(SMALL('C-E'!$B$6:$B$994,RC_EXAM!$B143),'C-E'!$B$6:$K$994,C$19,FALSE),"")</f>
        <v/>
      </c>
      <c r="D130" s="4" t="str">
        <f ca="1">IFERROR(VLOOKUP(SMALL('C-E'!$B$6:$B$994,RC_EXAM!$B143),'C-E'!$B$6:$K$994,D$19,FALSE),"")</f>
        <v/>
      </c>
      <c r="E130" s="4" t="str">
        <f ca="1">IFERROR(VLOOKUP(SMALL('C-E'!$B$6:$B$994,RC_EXAM!$B143),'C-E'!$B$6:$K$994,E$19,FALSE),"")</f>
        <v/>
      </c>
      <c r="F130" s="42" t="str">
        <f ca="1">IFERROR(VLOOKUP(SMALL('C-E'!$B$6:$B$994,RC_EXAM!$B143),'C-E'!$B$6:$K$994,F$19,FALSE),"")</f>
        <v/>
      </c>
      <c r="G130" s="43"/>
      <c r="H130" s="4" t="str">
        <f ca="1">IFERROR(VLOOKUP(SMALL('C-E'!$B$6:$B$994,RC_EXAM!$B143),'C-E'!$B$6:$K$994,H$19,FALSE),"")</f>
        <v/>
      </c>
    </row>
    <row r="131" spans="2:8" ht="30" customHeight="1" thickTop="1" thickBot="1" x14ac:dyDescent="0.3">
      <c r="B131" s="1">
        <v>97</v>
      </c>
      <c r="C131" s="4" t="str">
        <f ca="1">IFERROR(VLOOKUP(SMALL('C-E'!$B$6:$B$994,RC_EXAM!$B144),'C-E'!$B$6:$K$994,C$19,FALSE),"")</f>
        <v/>
      </c>
      <c r="D131" s="4" t="str">
        <f ca="1">IFERROR(VLOOKUP(SMALL('C-E'!$B$6:$B$994,RC_EXAM!$B144),'C-E'!$B$6:$K$994,D$19,FALSE),"")</f>
        <v/>
      </c>
      <c r="E131" s="4" t="str">
        <f ca="1">IFERROR(VLOOKUP(SMALL('C-E'!$B$6:$B$994,RC_EXAM!$B144),'C-E'!$B$6:$K$994,E$19,FALSE),"")</f>
        <v/>
      </c>
      <c r="F131" s="42" t="str">
        <f ca="1">IFERROR(VLOOKUP(SMALL('C-E'!$B$6:$B$994,RC_EXAM!$B144),'C-E'!$B$6:$K$994,F$19,FALSE),"")</f>
        <v/>
      </c>
      <c r="G131" s="43"/>
      <c r="H131" s="4" t="str">
        <f ca="1">IFERROR(VLOOKUP(SMALL('C-E'!$B$6:$B$994,RC_EXAM!$B144),'C-E'!$B$6:$K$994,H$19,FALSE),"")</f>
        <v/>
      </c>
    </row>
    <row r="132" spans="2:8" ht="30" customHeight="1" thickTop="1" thickBot="1" x14ac:dyDescent="0.3">
      <c r="B132" s="1">
        <v>98</v>
      </c>
      <c r="C132" s="4" t="str">
        <f ca="1">IFERROR(VLOOKUP(SMALL('C-E'!$B$6:$B$994,RC_EXAM!$B145),'C-E'!$B$6:$K$994,C$19,FALSE),"")</f>
        <v/>
      </c>
      <c r="D132" s="4" t="str">
        <f ca="1">IFERROR(VLOOKUP(SMALL('C-E'!$B$6:$B$994,RC_EXAM!$B145),'C-E'!$B$6:$K$994,D$19,FALSE),"")</f>
        <v/>
      </c>
      <c r="E132" s="4" t="str">
        <f ca="1">IFERROR(VLOOKUP(SMALL('C-E'!$B$6:$B$994,RC_EXAM!$B145),'C-E'!$B$6:$K$994,E$19,FALSE),"")</f>
        <v/>
      </c>
      <c r="F132" s="42" t="str">
        <f ca="1">IFERROR(VLOOKUP(SMALL('C-E'!$B$6:$B$994,RC_EXAM!$B145),'C-E'!$B$6:$K$994,F$19,FALSE),"")</f>
        <v/>
      </c>
      <c r="G132" s="43"/>
      <c r="H132" s="4" t="str">
        <f ca="1">IFERROR(VLOOKUP(SMALL('C-E'!$B$6:$B$994,RC_EXAM!$B145),'C-E'!$B$6:$K$994,H$19,FALSE),"")</f>
        <v/>
      </c>
    </row>
    <row r="133" spans="2:8" ht="30" customHeight="1" thickTop="1" thickBot="1" x14ac:dyDescent="0.3">
      <c r="B133" s="1">
        <v>99</v>
      </c>
      <c r="C133" s="4" t="str">
        <f ca="1">IFERROR(VLOOKUP(SMALL('C-E'!$B$6:$B$994,RC_EXAM!$B146),'C-E'!$B$6:$K$994,C$19,FALSE),"")</f>
        <v/>
      </c>
      <c r="D133" s="4" t="str">
        <f ca="1">IFERROR(VLOOKUP(SMALL('C-E'!$B$6:$B$994,RC_EXAM!$B146),'C-E'!$B$6:$K$994,D$19,FALSE),"")</f>
        <v/>
      </c>
      <c r="E133" s="4" t="str">
        <f ca="1">IFERROR(VLOOKUP(SMALL('C-E'!$B$6:$B$994,RC_EXAM!$B146),'C-E'!$B$6:$K$994,E$19,FALSE),"")</f>
        <v/>
      </c>
      <c r="F133" s="42" t="str">
        <f ca="1">IFERROR(VLOOKUP(SMALL('C-E'!$B$6:$B$994,RC_EXAM!$B146),'C-E'!$B$6:$K$994,F$19,FALSE),"")</f>
        <v/>
      </c>
      <c r="G133" s="43"/>
      <c r="H133" s="4" t="str">
        <f ca="1">IFERROR(VLOOKUP(SMALL('C-E'!$B$6:$B$994,RC_EXAM!$B146),'C-E'!$B$6:$K$994,H$19,FALSE),"")</f>
        <v/>
      </c>
    </row>
    <row r="134" spans="2:8" ht="30" customHeight="1" thickTop="1" thickBot="1" x14ac:dyDescent="0.3">
      <c r="B134" s="1">
        <v>100</v>
      </c>
      <c r="C134" s="4" t="str">
        <f ca="1">IFERROR(VLOOKUP(SMALL('C-E'!$B$6:$B$994,RC_EXAM!$B147),'C-E'!$B$6:$K$994,C$19,FALSE),"")</f>
        <v/>
      </c>
      <c r="D134" s="4" t="str">
        <f ca="1">IFERROR(VLOOKUP(SMALL('C-E'!$B$6:$B$994,RC_EXAM!$B147),'C-E'!$B$6:$K$994,D$19,FALSE),"")</f>
        <v/>
      </c>
      <c r="E134" s="4" t="str">
        <f ca="1">IFERROR(VLOOKUP(SMALL('C-E'!$B$6:$B$994,RC_EXAM!$B147),'C-E'!$B$6:$K$994,E$19,FALSE),"")</f>
        <v/>
      </c>
      <c r="F134" s="42" t="str">
        <f ca="1">IFERROR(VLOOKUP(SMALL('C-E'!$B$6:$B$994,RC_EXAM!$B147),'C-E'!$B$6:$K$994,F$19,FALSE),"")</f>
        <v/>
      </c>
      <c r="G134" s="43"/>
      <c r="H134" s="4" t="str">
        <f ca="1">IFERROR(VLOOKUP(SMALL('C-E'!$B$6:$B$994,RC_EXAM!$B147),'C-E'!$B$6:$K$994,H$19,FALSE),"")</f>
        <v/>
      </c>
    </row>
    <row r="135" spans="2:8" ht="30" customHeight="1" thickTop="1" thickBot="1" x14ac:dyDescent="0.3">
      <c r="B135" s="1">
        <v>101</v>
      </c>
      <c r="C135" s="4" t="str">
        <f ca="1">IFERROR(VLOOKUP(SMALL('C-E'!$B$6:$B$994,RC_EXAM!$B148),'C-E'!$B$6:$K$994,C$19,FALSE),"")</f>
        <v/>
      </c>
      <c r="D135" s="4" t="str">
        <f ca="1">IFERROR(VLOOKUP(SMALL('C-E'!$B$6:$B$994,RC_EXAM!$B148),'C-E'!$B$6:$K$994,D$19,FALSE),"")</f>
        <v/>
      </c>
      <c r="E135" s="4" t="str">
        <f ca="1">IFERROR(VLOOKUP(SMALL('C-E'!$B$6:$B$994,RC_EXAM!$B148),'C-E'!$B$6:$K$994,E$19,FALSE),"")</f>
        <v/>
      </c>
      <c r="F135" s="42" t="str">
        <f ca="1">IFERROR(VLOOKUP(SMALL('C-E'!$B$6:$B$994,RC_EXAM!$B148),'C-E'!$B$6:$K$994,F$19,FALSE),"")</f>
        <v/>
      </c>
      <c r="G135" s="43"/>
      <c r="H135" s="4" t="str">
        <f ca="1">IFERROR(VLOOKUP(SMALL('C-E'!$B$6:$B$994,RC_EXAM!$B148),'C-E'!$B$6:$K$994,H$19,FALSE),"")</f>
        <v/>
      </c>
    </row>
    <row r="136" spans="2:8" ht="30" customHeight="1" thickTop="1" thickBot="1" x14ac:dyDescent="0.3">
      <c r="B136" s="1">
        <v>102</v>
      </c>
      <c r="C136" s="4" t="str">
        <f ca="1">IFERROR(VLOOKUP(SMALL('C-E'!$B$6:$B$994,RC_EXAM!$B149),'C-E'!$B$6:$K$994,C$19,FALSE),"")</f>
        <v/>
      </c>
      <c r="D136" s="4" t="str">
        <f ca="1">IFERROR(VLOOKUP(SMALL('C-E'!$B$6:$B$994,RC_EXAM!$B149),'C-E'!$B$6:$K$994,D$19,FALSE),"")</f>
        <v/>
      </c>
      <c r="E136" s="4" t="str">
        <f ca="1">IFERROR(VLOOKUP(SMALL('C-E'!$B$6:$B$994,RC_EXAM!$B149),'C-E'!$B$6:$K$994,E$19,FALSE),"")</f>
        <v/>
      </c>
      <c r="F136" s="42" t="str">
        <f ca="1">IFERROR(VLOOKUP(SMALL('C-E'!$B$6:$B$994,RC_EXAM!$B149),'C-E'!$B$6:$K$994,F$19,FALSE),"")</f>
        <v/>
      </c>
      <c r="G136" s="43"/>
      <c r="H136" s="4" t="str">
        <f ca="1">IFERROR(VLOOKUP(SMALL('C-E'!$B$6:$B$994,RC_EXAM!$B149),'C-E'!$B$6:$K$994,H$19,FALSE),"")</f>
        <v/>
      </c>
    </row>
    <row r="137" spans="2:8" ht="30" customHeight="1" thickTop="1" thickBot="1" x14ac:dyDescent="0.3">
      <c r="B137" s="1">
        <v>103</v>
      </c>
      <c r="C137" s="4" t="str">
        <f ca="1">IFERROR(VLOOKUP(SMALL('C-E'!$B$6:$B$994,RC_EXAM!$B150),'C-E'!$B$6:$K$994,C$19,FALSE),"")</f>
        <v/>
      </c>
      <c r="D137" s="4" t="str">
        <f ca="1">IFERROR(VLOOKUP(SMALL('C-E'!$B$6:$B$994,RC_EXAM!$B150),'C-E'!$B$6:$K$994,D$19,FALSE),"")</f>
        <v/>
      </c>
      <c r="E137" s="4" t="str">
        <f ca="1">IFERROR(VLOOKUP(SMALL('C-E'!$B$6:$B$994,RC_EXAM!$B150),'C-E'!$B$6:$K$994,E$19,FALSE),"")</f>
        <v/>
      </c>
      <c r="F137" s="42" t="str">
        <f ca="1">IFERROR(VLOOKUP(SMALL('C-E'!$B$6:$B$994,RC_EXAM!$B150),'C-E'!$B$6:$K$994,F$19,FALSE),"")</f>
        <v/>
      </c>
      <c r="G137" s="43"/>
      <c r="H137" s="4" t="str">
        <f ca="1">IFERROR(VLOOKUP(SMALL('C-E'!$B$6:$B$994,RC_EXAM!$B150),'C-E'!$B$6:$K$994,H$19,FALSE),"")</f>
        <v/>
      </c>
    </row>
    <row r="138" spans="2:8" ht="30" customHeight="1" thickTop="1" thickBot="1" x14ac:dyDescent="0.3">
      <c r="B138" s="1">
        <v>104</v>
      </c>
      <c r="C138" s="4" t="str">
        <f ca="1">IFERROR(VLOOKUP(SMALL('C-E'!$B$6:$B$994,RC_EXAM!$B151),'C-E'!$B$6:$K$994,C$19,FALSE),"")</f>
        <v/>
      </c>
      <c r="D138" s="4" t="str">
        <f ca="1">IFERROR(VLOOKUP(SMALL('C-E'!$B$6:$B$994,RC_EXAM!$B151),'C-E'!$B$6:$K$994,D$19,FALSE),"")</f>
        <v/>
      </c>
      <c r="E138" s="4" t="str">
        <f ca="1">IFERROR(VLOOKUP(SMALL('C-E'!$B$6:$B$994,RC_EXAM!$B151),'C-E'!$B$6:$K$994,E$19,FALSE),"")</f>
        <v/>
      </c>
      <c r="F138" s="42" t="str">
        <f ca="1">IFERROR(VLOOKUP(SMALL('C-E'!$B$6:$B$994,RC_EXAM!$B151),'C-E'!$B$6:$K$994,F$19,FALSE),"")</f>
        <v/>
      </c>
      <c r="G138" s="43"/>
      <c r="H138" s="4" t="str">
        <f ca="1">IFERROR(VLOOKUP(SMALL('C-E'!$B$6:$B$994,RC_EXAM!$B151),'C-E'!$B$6:$K$994,H$19,FALSE),"")</f>
        <v/>
      </c>
    </row>
    <row r="139" spans="2:8" ht="30" customHeight="1" thickTop="1" thickBot="1" x14ac:dyDescent="0.3">
      <c r="B139" s="1">
        <v>105</v>
      </c>
      <c r="C139" s="4" t="str">
        <f ca="1">IFERROR(VLOOKUP(SMALL('C-E'!$B$6:$B$994,RC_EXAM!$B152),'C-E'!$B$6:$K$994,C$19,FALSE),"")</f>
        <v/>
      </c>
      <c r="D139" s="4" t="str">
        <f ca="1">IFERROR(VLOOKUP(SMALL('C-E'!$B$6:$B$994,RC_EXAM!$B152),'C-E'!$B$6:$K$994,D$19,FALSE),"")</f>
        <v/>
      </c>
      <c r="E139" s="4" t="str">
        <f ca="1">IFERROR(VLOOKUP(SMALL('C-E'!$B$6:$B$994,RC_EXAM!$B152),'C-E'!$B$6:$K$994,E$19,FALSE),"")</f>
        <v/>
      </c>
      <c r="F139" s="42" t="str">
        <f ca="1">IFERROR(VLOOKUP(SMALL('C-E'!$B$6:$B$994,RC_EXAM!$B152),'C-E'!$B$6:$K$994,F$19,FALSE),"")</f>
        <v/>
      </c>
      <c r="G139" s="43"/>
      <c r="H139" s="4" t="str">
        <f ca="1">IFERROR(VLOOKUP(SMALL('C-E'!$B$6:$B$994,RC_EXAM!$B152),'C-E'!$B$6:$K$994,H$19,FALSE),"")</f>
        <v/>
      </c>
    </row>
    <row r="140" spans="2:8" ht="30" customHeight="1" thickTop="1" thickBot="1" x14ac:dyDescent="0.3">
      <c r="B140" s="1">
        <v>106</v>
      </c>
      <c r="C140" s="4" t="str">
        <f ca="1">IFERROR(VLOOKUP(SMALL('C-E'!$B$6:$B$994,RC_EXAM!$B153),'C-E'!$B$6:$K$994,C$19,FALSE),"")</f>
        <v/>
      </c>
      <c r="D140" s="4" t="str">
        <f ca="1">IFERROR(VLOOKUP(SMALL('C-E'!$B$6:$B$994,RC_EXAM!$B153),'C-E'!$B$6:$K$994,D$19,FALSE),"")</f>
        <v/>
      </c>
      <c r="E140" s="4" t="str">
        <f ca="1">IFERROR(VLOOKUP(SMALL('C-E'!$B$6:$B$994,RC_EXAM!$B153),'C-E'!$B$6:$K$994,E$19,FALSE),"")</f>
        <v/>
      </c>
      <c r="F140" s="42" t="str">
        <f ca="1">IFERROR(VLOOKUP(SMALL('C-E'!$B$6:$B$994,RC_EXAM!$B153),'C-E'!$B$6:$K$994,F$19,FALSE),"")</f>
        <v/>
      </c>
      <c r="G140" s="43"/>
      <c r="H140" s="4" t="str">
        <f ca="1">IFERROR(VLOOKUP(SMALL('C-E'!$B$6:$B$994,RC_EXAM!$B153),'C-E'!$B$6:$K$994,H$19,FALSE),"")</f>
        <v/>
      </c>
    </row>
    <row r="141" spans="2:8" ht="30" customHeight="1" thickTop="1" thickBot="1" x14ac:dyDescent="0.3">
      <c r="B141" s="1">
        <v>107</v>
      </c>
      <c r="C141" s="4" t="str">
        <f ca="1">IFERROR(VLOOKUP(SMALL('C-E'!$B$6:$B$994,RC_EXAM!$B154),'C-E'!$B$6:$K$994,C$19,FALSE),"")</f>
        <v/>
      </c>
      <c r="D141" s="4" t="str">
        <f ca="1">IFERROR(VLOOKUP(SMALL('C-E'!$B$6:$B$994,RC_EXAM!$B154),'C-E'!$B$6:$K$994,D$19,FALSE),"")</f>
        <v/>
      </c>
      <c r="E141" s="4" t="str">
        <f ca="1">IFERROR(VLOOKUP(SMALL('C-E'!$B$6:$B$994,RC_EXAM!$B154),'C-E'!$B$6:$K$994,E$19,FALSE),"")</f>
        <v/>
      </c>
      <c r="F141" s="42" t="str">
        <f ca="1">IFERROR(VLOOKUP(SMALL('C-E'!$B$6:$B$994,RC_EXAM!$B154),'C-E'!$B$6:$K$994,F$19,FALSE),"")</f>
        <v/>
      </c>
      <c r="G141" s="43"/>
      <c r="H141" s="4" t="str">
        <f ca="1">IFERROR(VLOOKUP(SMALL('C-E'!$B$6:$B$994,RC_EXAM!$B154),'C-E'!$B$6:$K$994,H$19,FALSE),"")</f>
        <v/>
      </c>
    </row>
    <row r="142" spans="2:8" ht="30" customHeight="1" thickTop="1" thickBot="1" x14ac:dyDescent="0.3">
      <c r="B142" s="1">
        <v>108</v>
      </c>
      <c r="C142" s="4" t="str">
        <f ca="1">IFERROR(VLOOKUP(SMALL('C-E'!$B$6:$B$994,RC_EXAM!$B155),'C-E'!$B$6:$K$994,C$19,FALSE),"")</f>
        <v/>
      </c>
      <c r="D142" s="4" t="str">
        <f ca="1">IFERROR(VLOOKUP(SMALL('C-E'!$B$6:$B$994,RC_EXAM!$B155),'C-E'!$B$6:$K$994,D$19,FALSE),"")</f>
        <v/>
      </c>
      <c r="E142" s="4" t="str">
        <f ca="1">IFERROR(VLOOKUP(SMALL('C-E'!$B$6:$B$994,RC_EXAM!$B155),'C-E'!$B$6:$K$994,E$19,FALSE),"")</f>
        <v/>
      </c>
      <c r="F142" s="42" t="str">
        <f ca="1">IFERROR(VLOOKUP(SMALL('C-E'!$B$6:$B$994,RC_EXAM!$B155),'C-E'!$B$6:$K$994,F$19,FALSE),"")</f>
        <v/>
      </c>
      <c r="G142" s="43"/>
      <c r="H142" s="4" t="str">
        <f ca="1">IFERROR(VLOOKUP(SMALL('C-E'!$B$6:$B$994,RC_EXAM!$B155),'C-E'!$B$6:$K$994,H$19,FALSE),"")</f>
        <v/>
      </c>
    </row>
    <row r="143" spans="2:8" ht="30" customHeight="1" thickTop="1" thickBot="1" x14ac:dyDescent="0.3">
      <c r="B143" s="1">
        <v>109</v>
      </c>
      <c r="C143" s="4" t="str">
        <f ca="1">IFERROR(VLOOKUP(SMALL('C-E'!$B$6:$B$994,RC_EXAM!$B156),'C-E'!$B$6:$K$994,C$19,FALSE),"")</f>
        <v/>
      </c>
      <c r="D143" s="4" t="str">
        <f ca="1">IFERROR(VLOOKUP(SMALL('C-E'!$B$6:$B$994,RC_EXAM!$B156),'C-E'!$B$6:$K$994,D$19,FALSE),"")</f>
        <v/>
      </c>
      <c r="E143" s="4" t="str">
        <f ca="1">IFERROR(VLOOKUP(SMALL('C-E'!$B$6:$B$994,RC_EXAM!$B156),'C-E'!$B$6:$K$994,E$19,FALSE),"")</f>
        <v/>
      </c>
      <c r="F143" s="42" t="str">
        <f ca="1">IFERROR(VLOOKUP(SMALL('C-E'!$B$6:$B$994,RC_EXAM!$B156),'C-E'!$B$6:$K$994,F$19,FALSE),"")</f>
        <v/>
      </c>
      <c r="G143" s="43"/>
      <c r="H143" s="4" t="str">
        <f ca="1">IFERROR(VLOOKUP(SMALL('C-E'!$B$6:$B$994,RC_EXAM!$B156),'C-E'!$B$6:$K$994,H$19,FALSE),"")</f>
        <v/>
      </c>
    </row>
    <row r="144" spans="2:8" ht="30" customHeight="1" thickTop="1" thickBot="1" x14ac:dyDescent="0.3">
      <c r="B144" s="1">
        <v>110</v>
      </c>
      <c r="C144" s="4" t="str">
        <f ca="1">IFERROR(VLOOKUP(SMALL('C-E'!$B$6:$B$994,RC_EXAM!$B157),'C-E'!$B$6:$K$994,C$19,FALSE),"")</f>
        <v/>
      </c>
      <c r="D144" s="4" t="str">
        <f ca="1">IFERROR(VLOOKUP(SMALL('C-E'!$B$6:$B$994,RC_EXAM!$B157),'C-E'!$B$6:$K$994,D$19,FALSE),"")</f>
        <v/>
      </c>
      <c r="E144" s="4" t="str">
        <f ca="1">IFERROR(VLOOKUP(SMALL('C-E'!$B$6:$B$994,RC_EXAM!$B157),'C-E'!$B$6:$K$994,E$19,FALSE),"")</f>
        <v/>
      </c>
      <c r="F144" s="42" t="str">
        <f ca="1">IFERROR(VLOOKUP(SMALL('C-E'!$B$6:$B$994,RC_EXAM!$B157),'C-E'!$B$6:$K$994,F$19,FALSE),"")</f>
        <v/>
      </c>
      <c r="G144" s="43"/>
      <c r="H144" s="4" t="str">
        <f ca="1">IFERROR(VLOOKUP(SMALL('C-E'!$B$6:$B$994,RC_EXAM!$B157),'C-E'!$B$6:$K$994,H$19,FALSE),"")</f>
        <v/>
      </c>
    </row>
    <row r="145" spans="2:8" ht="30" customHeight="1" thickTop="1" thickBot="1" x14ac:dyDescent="0.3">
      <c r="B145" s="1">
        <v>111</v>
      </c>
      <c r="C145" s="4" t="str">
        <f ca="1">IFERROR(VLOOKUP(SMALL('C-E'!$B$6:$B$994,RC_EXAM!$B158),'C-E'!$B$6:$K$994,C$19,FALSE),"")</f>
        <v/>
      </c>
      <c r="D145" s="4" t="str">
        <f ca="1">IFERROR(VLOOKUP(SMALL('C-E'!$B$6:$B$994,RC_EXAM!$B158),'C-E'!$B$6:$K$994,D$19,FALSE),"")</f>
        <v/>
      </c>
      <c r="E145" s="4" t="str">
        <f ca="1">IFERROR(VLOOKUP(SMALL('C-E'!$B$6:$B$994,RC_EXAM!$B158),'C-E'!$B$6:$K$994,E$19,FALSE),"")</f>
        <v/>
      </c>
      <c r="F145" s="42" t="str">
        <f ca="1">IFERROR(VLOOKUP(SMALL('C-E'!$B$6:$B$994,RC_EXAM!$B158),'C-E'!$B$6:$K$994,F$19,FALSE),"")</f>
        <v/>
      </c>
      <c r="G145" s="43"/>
      <c r="H145" s="4" t="str">
        <f ca="1">IFERROR(VLOOKUP(SMALL('C-E'!$B$6:$B$994,RC_EXAM!$B158),'C-E'!$B$6:$K$994,H$19,FALSE),"")</f>
        <v/>
      </c>
    </row>
    <row r="146" spans="2:8" ht="30" customHeight="1" thickTop="1" thickBot="1" x14ac:dyDescent="0.3">
      <c r="B146" s="1">
        <v>112</v>
      </c>
      <c r="C146" s="4" t="str">
        <f ca="1">IFERROR(VLOOKUP(SMALL('C-E'!$B$6:$B$994,RC_EXAM!$B159),'C-E'!$B$6:$K$994,C$19,FALSE),"")</f>
        <v/>
      </c>
      <c r="D146" s="4" t="str">
        <f ca="1">IFERROR(VLOOKUP(SMALL('C-E'!$B$6:$B$994,RC_EXAM!$B159),'C-E'!$B$6:$K$994,D$19,FALSE),"")</f>
        <v/>
      </c>
      <c r="E146" s="4" t="str">
        <f ca="1">IFERROR(VLOOKUP(SMALL('C-E'!$B$6:$B$994,RC_EXAM!$B159),'C-E'!$B$6:$K$994,E$19,FALSE),"")</f>
        <v/>
      </c>
      <c r="F146" s="42" t="str">
        <f ca="1">IFERROR(VLOOKUP(SMALL('C-E'!$B$6:$B$994,RC_EXAM!$B159),'C-E'!$B$6:$K$994,F$19,FALSE),"")</f>
        <v/>
      </c>
      <c r="G146" s="43"/>
      <c r="H146" s="4" t="str">
        <f ca="1">IFERROR(VLOOKUP(SMALL('C-E'!$B$6:$B$994,RC_EXAM!$B159),'C-E'!$B$6:$K$994,H$19,FALSE),"")</f>
        <v/>
      </c>
    </row>
    <row r="147" spans="2:8" ht="30" customHeight="1" thickTop="1" thickBot="1" x14ac:dyDescent="0.3">
      <c r="B147" s="1">
        <v>113</v>
      </c>
      <c r="C147" s="4" t="str">
        <f ca="1">IFERROR(VLOOKUP(SMALL('C-E'!$B$6:$B$994,RC_EXAM!$B160),'C-E'!$B$6:$K$994,C$19,FALSE),"")</f>
        <v/>
      </c>
      <c r="D147" s="4" t="str">
        <f ca="1">IFERROR(VLOOKUP(SMALL('C-E'!$B$6:$B$994,RC_EXAM!$B160),'C-E'!$B$6:$K$994,D$19,FALSE),"")</f>
        <v/>
      </c>
      <c r="E147" s="4" t="str">
        <f ca="1">IFERROR(VLOOKUP(SMALL('C-E'!$B$6:$B$994,RC_EXAM!$B160),'C-E'!$B$6:$K$994,E$19,FALSE),"")</f>
        <v/>
      </c>
      <c r="F147" s="42" t="str">
        <f ca="1">IFERROR(VLOOKUP(SMALL('C-E'!$B$6:$B$994,RC_EXAM!$B160),'C-E'!$B$6:$K$994,F$19,FALSE),"")</f>
        <v/>
      </c>
      <c r="G147" s="43"/>
      <c r="H147" s="4" t="str">
        <f ca="1">IFERROR(VLOOKUP(SMALL('C-E'!$B$6:$B$994,RC_EXAM!$B160),'C-E'!$B$6:$K$994,H$19,FALSE),"")</f>
        <v/>
      </c>
    </row>
    <row r="148" spans="2:8" ht="30" customHeight="1" thickTop="1" thickBot="1" x14ac:dyDescent="0.3">
      <c r="B148" s="1">
        <v>114</v>
      </c>
      <c r="C148" s="4" t="str">
        <f ca="1">IFERROR(VLOOKUP(SMALL('C-E'!$B$6:$B$994,RC_EXAM!$B161),'C-E'!$B$6:$K$994,C$19,FALSE),"")</f>
        <v/>
      </c>
      <c r="D148" s="4" t="str">
        <f ca="1">IFERROR(VLOOKUP(SMALL('C-E'!$B$6:$B$994,RC_EXAM!$B161),'C-E'!$B$6:$K$994,D$19,FALSE),"")</f>
        <v/>
      </c>
      <c r="E148" s="4" t="str">
        <f ca="1">IFERROR(VLOOKUP(SMALL('C-E'!$B$6:$B$994,RC_EXAM!$B161),'C-E'!$B$6:$K$994,E$19,FALSE),"")</f>
        <v/>
      </c>
      <c r="F148" s="42" t="str">
        <f ca="1">IFERROR(VLOOKUP(SMALL('C-E'!$B$6:$B$994,RC_EXAM!$B161),'C-E'!$B$6:$K$994,F$19,FALSE),"")</f>
        <v/>
      </c>
      <c r="G148" s="43"/>
      <c r="H148" s="4" t="str">
        <f ca="1">IFERROR(VLOOKUP(SMALL('C-E'!$B$6:$B$994,RC_EXAM!$B161),'C-E'!$B$6:$K$994,H$19,FALSE),"")</f>
        <v/>
      </c>
    </row>
    <row r="149" spans="2:8" ht="30" customHeight="1" thickTop="1" thickBot="1" x14ac:dyDescent="0.3">
      <c r="B149" s="1">
        <v>115</v>
      </c>
      <c r="C149" s="4" t="str">
        <f ca="1">IFERROR(VLOOKUP(SMALL('C-E'!$B$6:$B$994,RC_EXAM!$B162),'C-E'!$B$6:$K$994,C$19,FALSE),"")</f>
        <v/>
      </c>
      <c r="D149" s="4" t="str">
        <f ca="1">IFERROR(VLOOKUP(SMALL('C-E'!$B$6:$B$994,RC_EXAM!$B162),'C-E'!$B$6:$K$994,D$19,FALSE),"")</f>
        <v/>
      </c>
      <c r="E149" s="4" t="str">
        <f ca="1">IFERROR(VLOOKUP(SMALL('C-E'!$B$6:$B$994,RC_EXAM!$B162),'C-E'!$B$6:$K$994,E$19,FALSE),"")</f>
        <v/>
      </c>
      <c r="F149" s="42" t="str">
        <f ca="1">IFERROR(VLOOKUP(SMALL('C-E'!$B$6:$B$994,RC_EXAM!$B162),'C-E'!$B$6:$K$994,F$19,FALSE),"")</f>
        <v/>
      </c>
      <c r="G149" s="43"/>
      <c r="H149" s="4" t="str">
        <f ca="1">IFERROR(VLOOKUP(SMALL('C-E'!$B$6:$B$994,RC_EXAM!$B162),'C-E'!$B$6:$K$994,H$19,FALSE),"")</f>
        <v/>
      </c>
    </row>
    <row r="150" spans="2:8" ht="30" customHeight="1" thickTop="1" thickBot="1" x14ac:dyDescent="0.3">
      <c r="B150" s="1">
        <v>116</v>
      </c>
      <c r="C150" s="4" t="str">
        <f ca="1">IFERROR(VLOOKUP(SMALL('C-E'!$B$6:$B$994,RC_EXAM!$B163),'C-E'!$B$6:$K$994,C$19,FALSE),"")</f>
        <v/>
      </c>
      <c r="D150" s="4" t="str">
        <f ca="1">IFERROR(VLOOKUP(SMALL('C-E'!$B$6:$B$994,RC_EXAM!$B163),'C-E'!$B$6:$K$994,D$19,FALSE),"")</f>
        <v/>
      </c>
      <c r="E150" s="4" t="str">
        <f ca="1">IFERROR(VLOOKUP(SMALL('C-E'!$B$6:$B$994,RC_EXAM!$B163),'C-E'!$B$6:$K$994,E$19,FALSE),"")</f>
        <v/>
      </c>
      <c r="F150" s="42" t="str">
        <f ca="1">IFERROR(VLOOKUP(SMALL('C-E'!$B$6:$B$994,RC_EXAM!$B163),'C-E'!$B$6:$K$994,F$19,FALSE),"")</f>
        <v/>
      </c>
      <c r="G150" s="43"/>
      <c r="H150" s="4" t="str">
        <f ca="1">IFERROR(VLOOKUP(SMALL('C-E'!$B$6:$B$994,RC_EXAM!$B163),'C-E'!$B$6:$K$994,H$19,FALSE),"")</f>
        <v/>
      </c>
    </row>
    <row r="151" spans="2:8" ht="30" customHeight="1" thickTop="1" thickBot="1" x14ac:dyDescent="0.3">
      <c r="B151" s="1">
        <v>117</v>
      </c>
      <c r="C151" s="4" t="str">
        <f ca="1">IFERROR(VLOOKUP(SMALL('C-E'!$B$6:$B$994,RC_EXAM!$B164),'C-E'!$B$6:$K$994,C$19,FALSE),"")</f>
        <v/>
      </c>
      <c r="D151" s="4" t="str">
        <f ca="1">IFERROR(VLOOKUP(SMALL('C-E'!$B$6:$B$994,RC_EXAM!$B164),'C-E'!$B$6:$K$994,D$19,FALSE),"")</f>
        <v/>
      </c>
      <c r="E151" s="4" t="str">
        <f ca="1">IFERROR(VLOOKUP(SMALL('C-E'!$B$6:$B$994,RC_EXAM!$B164),'C-E'!$B$6:$K$994,E$19,FALSE),"")</f>
        <v/>
      </c>
      <c r="F151" s="42" t="str">
        <f ca="1">IFERROR(VLOOKUP(SMALL('C-E'!$B$6:$B$994,RC_EXAM!$B164),'C-E'!$B$6:$K$994,F$19,FALSE),"")</f>
        <v/>
      </c>
      <c r="G151" s="43"/>
      <c r="H151" s="4" t="str">
        <f ca="1">IFERROR(VLOOKUP(SMALL('C-E'!$B$6:$B$994,RC_EXAM!$B164),'C-E'!$B$6:$K$994,H$19,FALSE),"")</f>
        <v/>
      </c>
    </row>
    <row r="152" spans="2:8" ht="30" customHeight="1" thickTop="1" thickBot="1" x14ac:dyDescent="0.3">
      <c r="B152" s="1">
        <v>118</v>
      </c>
      <c r="C152" s="4" t="str">
        <f ca="1">IFERROR(VLOOKUP(SMALL('C-E'!$B$6:$B$994,RC_EXAM!$B165),'C-E'!$B$6:$K$994,C$19,FALSE),"")</f>
        <v/>
      </c>
      <c r="D152" s="4" t="str">
        <f ca="1">IFERROR(VLOOKUP(SMALL('C-E'!$B$6:$B$994,RC_EXAM!$B165),'C-E'!$B$6:$K$994,D$19,FALSE),"")</f>
        <v/>
      </c>
      <c r="E152" s="4" t="str">
        <f ca="1">IFERROR(VLOOKUP(SMALL('C-E'!$B$6:$B$994,RC_EXAM!$B165),'C-E'!$B$6:$K$994,E$19,FALSE),"")</f>
        <v/>
      </c>
      <c r="F152" s="42" t="str">
        <f ca="1">IFERROR(VLOOKUP(SMALL('C-E'!$B$6:$B$994,RC_EXAM!$B165),'C-E'!$B$6:$K$994,F$19,FALSE),"")</f>
        <v/>
      </c>
      <c r="G152" s="43"/>
      <c r="H152" s="4" t="str">
        <f ca="1">IFERROR(VLOOKUP(SMALL('C-E'!$B$6:$B$994,RC_EXAM!$B165),'C-E'!$B$6:$K$994,H$19,FALSE),"")</f>
        <v/>
      </c>
    </row>
    <row r="153" spans="2:8" ht="30" customHeight="1" thickTop="1" thickBot="1" x14ac:dyDescent="0.3">
      <c r="B153" s="1">
        <v>119</v>
      </c>
      <c r="C153" s="4" t="str">
        <f ca="1">IFERROR(VLOOKUP(SMALL('C-E'!$B$6:$B$994,RC_EXAM!$B166),'C-E'!$B$6:$K$994,C$19,FALSE),"")</f>
        <v/>
      </c>
      <c r="D153" s="4" t="str">
        <f ca="1">IFERROR(VLOOKUP(SMALL('C-E'!$B$6:$B$994,RC_EXAM!$B166),'C-E'!$B$6:$K$994,D$19,FALSE),"")</f>
        <v/>
      </c>
      <c r="E153" s="4" t="str">
        <f ca="1">IFERROR(VLOOKUP(SMALL('C-E'!$B$6:$B$994,RC_EXAM!$B166),'C-E'!$B$6:$K$994,E$19,FALSE),"")</f>
        <v/>
      </c>
      <c r="F153" s="42" t="str">
        <f ca="1">IFERROR(VLOOKUP(SMALL('C-E'!$B$6:$B$994,RC_EXAM!$B166),'C-E'!$B$6:$K$994,F$19,FALSE),"")</f>
        <v/>
      </c>
      <c r="G153" s="43"/>
      <c r="H153" s="4" t="str">
        <f ca="1">IFERROR(VLOOKUP(SMALL('C-E'!$B$6:$B$994,RC_EXAM!$B166),'C-E'!$B$6:$K$994,H$19,FALSE),"")</f>
        <v/>
      </c>
    </row>
    <row r="154" spans="2:8" ht="30" customHeight="1" thickTop="1" thickBot="1" x14ac:dyDescent="0.3">
      <c r="B154" s="1">
        <v>120</v>
      </c>
      <c r="C154" s="4" t="str">
        <f ca="1">IFERROR(VLOOKUP(SMALL('C-E'!$B$6:$B$994,RC_EXAM!$B167),'C-E'!$B$6:$K$994,C$19,FALSE),"")</f>
        <v/>
      </c>
      <c r="D154" s="4" t="str">
        <f ca="1">IFERROR(VLOOKUP(SMALL('C-E'!$B$6:$B$994,RC_EXAM!$B167),'C-E'!$B$6:$K$994,D$19,FALSE),"")</f>
        <v/>
      </c>
      <c r="E154" s="4" t="str">
        <f ca="1">IFERROR(VLOOKUP(SMALL('C-E'!$B$6:$B$994,RC_EXAM!$B167),'C-E'!$B$6:$K$994,E$19,FALSE),"")</f>
        <v/>
      </c>
      <c r="F154" s="42" t="str">
        <f ca="1">IFERROR(VLOOKUP(SMALL('C-E'!$B$6:$B$994,RC_EXAM!$B167),'C-E'!$B$6:$K$994,F$19,FALSE),"")</f>
        <v/>
      </c>
      <c r="G154" s="43"/>
      <c r="H154" s="4" t="str">
        <f ca="1">IFERROR(VLOOKUP(SMALL('C-E'!$B$6:$B$994,RC_EXAM!$B167),'C-E'!$B$6:$K$994,H$19,FALSE),"")</f>
        <v/>
      </c>
    </row>
    <row r="155" spans="2:8" ht="30" customHeight="1" thickTop="1" thickBot="1" x14ac:dyDescent="0.3">
      <c r="B155" s="1">
        <v>121</v>
      </c>
      <c r="C155" s="4" t="str">
        <f ca="1">IFERROR(VLOOKUP(SMALL('C-E'!$B$6:$B$994,RC_EXAM!$B168),'C-E'!$B$6:$K$994,C$19,FALSE),"")</f>
        <v/>
      </c>
      <c r="D155" s="4" t="str">
        <f ca="1">IFERROR(VLOOKUP(SMALL('C-E'!$B$6:$B$994,RC_EXAM!$B168),'C-E'!$B$6:$K$994,D$19,FALSE),"")</f>
        <v/>
      </c>
      <c r="E155" s="4" t="str">
        <f ca="1">IFERROR(VLOOKUP(SMALL('C-E'!$B$6:$B$994,RC_EXAM!$B168),'C-E'!$B$6:$K$994,E$19,FALSE),"")</f>
        <v/>
      </c>
      <c r="F155" s="42" t="str">
        <f ca="1">IFERROR(VLOOKUP(SMALL('C-E'!$B$6:$B$994,RC_EXAM!$B168),'C-E'!$B$6:$K$994,F$19,FALSE),"")</f>
        <v/>
      </c>
      <c r="G155" s="43"/>
      <c r="H155" s="4" t="str">
        <f ca="1">IFERROR(VLOOKUP(SMALL('C-E'!$B$6:$B$994,RC_EXAM!$B168),'C-E'!$B$6:$K$994,H$19,FALSE),"")</f>
        <v/>
      </c>
    </row>
    <row r="156" spans="2:8" ht="30" customHeight="1" thickTop="1" thickBot="1" x14ac:dyDescent="0.3">
      <c r="B156" s="1">
        <v>122</v>
      </c>
      <c r="C156" s="4" t="str">
        <f ca="1">IFERROR(VLOOKUP(SMALL('C-E'!$B$6:$B$994,RC_EXAM!$B169),'C-E'!$B$6:$K$994,C$19,FALSE),"")</f>
        <v/>
      </c>
      <c r="D156" s="4" t="str">
        <f ca="1">IFERROR(VLOOKUP(SMALL('C-E'!$B$6:$B$994,RC_EXAM!$B169),'C-E'!$B$6:$K$994,D$19,FALSE),"")</f>
        <v/>
      </c>
      <c r="E156" s="4" t="str">
        <f ca="1">IFERROR(VLOOKUP(SMALL('C-E'!$B$6:$B$994,RC_EXAM!$B169),'C-E'!$B$6:$K$994,E$19,FALSE),"")</f>
        <v/>
      </c>
      <c r="F156" s="42" t="str">
        <f ca="1">IFERROR(VLOOKUP(SMALL('C-E'!$B$6:$B$994,RC_EXAM!$B169),'C-E'!$B$6:$K$994,F$19,FALSE),"")</f>
        <v/>
      </c>
      <c r="G156" s="43"/>
      <c r="H156" s="4" t="str">
        <f ca="1">IFERROR(VLOOKUP(SMALL('C-E'!$B$6:$B$994,RC_EXAM!$B169),'C-E'!$B$6:$K$994,H$19,FALSE),"")</f>
        <v/>
      </c>
    </row>
    <row r="157" spans="2:8" ht="30" customHeight="1" thickTop="1" thickBot="1" x14ac:dyDescent="0.3">
      <c r="B157" s="1">
        <v>123</v>
      </c>
      <c r="C157" s="4" t="str">
        <f ca="1">IFERROR(VLOOKUP(SMALL('C-E'!$B$6:$B$994,RC_EXAM!$B170),'C-E'!$B$6:$K$994,C$19,FALSE),"")</f>
        <v/>
      </c>
      <c r="D157" s="4" t="str">
        <f ca="1">IFERROR(VLOOKUP(SMALL('C-E'!$B$6:$B$994,RC_EXAM!$B170),'C-E'!$B$6:$K$994,D$19,FALSE),"")</f>
        <v/>
      </c>
      <c r="E157" s="4" t="str">
        <f ca="1">IFERROR(VLOOKUP(SMALL('C-E'!$B$6:$B$994,RC_EXAM!$B170),'C-E'!$B$6:$K$994,E$19,FALSE),"")</f>
        <v/>
      </c>
      <c r="F157" s="42" t="str">
        <f ca="1">IFERROR(VLOOKUP(SMALL('C-E'!$B$6:$B$994,RC_EXAM!$B170),'C-E'!$B$6:$K$994,F$19,FALSE),"")</f>
        <v/>
      </c>
      <c r="G157" s="43"/>
      <c r="H157" s="4" t="str">
        <f ca="1">IFERROR(VLOOKUP(SMALL('C-E'!$B$6:$B$994,RC_EXAM!$B170),'C-E'!$B$6:$K$994,H$19,FALSE),"")</f>
        <v/>
      </c>
    </row>
    <row r="158" spans="2:8" ht="30" customHeight="1" thickTop="1" thickBot="1" x14ac:dyDescent="0.3">
      <c r="B158" s="1">
        <v>124</v>
      </c>
      <c r="C158" s="4" t="str">
        <f ca="1">IFERROR(VLOOKUP(SMALL('C-E'!$B$6:$B$994,RC_EXAM!$B171),'C-E'!$B$6:$K$994,C$19,FALSE),"")</f>
        <v/>
      </c>
      <c r="D158" s="4" t="str">
        <f ca="1">IFERROR(VLOOKUP(SMALL('C-E'!$B$6:$B$994,RC_EXAM!$B171),'C-E'!$B$6:$K$994,D$19,FALSE),"")</f>
        <v/>
      </c>
      <c r="E158" s="4" t="str">
        <f ca="1">IFERROR(VLOOKUP(SMALL('C-E'!$B$6:$B$994,RC_EXAM!$B171),'C-E'!$B$6:$K$994,E$19,FALSE),"")</f>
        <v/>
      </c>
      <c r="F158" s="42" t="str">
        <f ca="1">IFERROR(VLOOKUP(SMALL('C-E'!$B$6:$B$994,RC_EXAM!$B171),'C-E'!$B$6:$K$994,F$19,FALSE),"")</f>
        <v/>
      </c>
      <c r="G158" s="43"/>
      <c r="H158" s="4" t="str">
        <f ca="1">IFERROR(VLOOKUP(SMALL('C-E'!$B$6:$B$994,RC_EXAM!$B171),'C-E'!$B$6:$K$994,H$19,FALSE),"")</f>
        <v/>
      </c>
    </row>
    <row r="159" spans="2:8" ht="30" customHeight="1" thickTop="1" thickBot="1" x14ac:dyDescent="0.3">
      <c r="B159" s="1">
        <v>125</v>
      </c>
      <c r="C159" s="4" t="str">
        <f ca="1">IFERROR(VLOOKUP(SMALL('C-E'!$B$6:$B$994,RC_EXAM!$B172),'C-E'!$B$6:$K$994,C$19,FALSE),"")</f>
        <v/>
      </c>
      <c r="D159" s="4" t="str">
        <f ca="1">IFERROR(VLOOKUP(SMALL('C-E'!$B$6:$B$994,RC_EXAM!$B172),'C-E'!$B$6:$K$994,D$19,FALSE),"")</f>
        <v/>
      </c>
      <c r="E159" s="4" t="str">
        <f ca="1">IFERROR(VLOOKUP(SMALL('C-E'!$B$6:$B$994,RC_EXAM!$B172),'C-E'!$B$6:$K$994,E$19,FALSE),"")</f>
        <v/>
      </c>
      <c r="F159" s="42" t="str">
        <f ca="1">IFERROR(VLOOKUP(SMALL('C-E'!$B$6:$B$994,RC_EXAM!$B172),'C-E'!$B$6:$K$994,F$19,FALSE),"")</f>
        <v/>
      </c>
      <c r="G159" s="43"/>
      <c r="H159" s="4" t="str">
        <f ca="1">IFERROR(VLOOKUP(SMALL('C-E'!$B$6:$B$994,RC_EXAM!$B172),'C-E'!$B$6:$K$994,H$19,FALSE),"")</f>
        <v/>
      </c>
    </row>
    <row r="160" spans="2:8" ht="30" customHeight="1" thickTop="1" thickBot="1" x14ac:dyDescent="0.3">
      <c r="B160" s="1">
        <v>126</v>
      </c>
      <c r="C160" s="4" t="str">
        <f ca="1">IFERROR(VLOOKUP(SMALL('C-E'!$B$6:$B$994,RC_EXAM!$B173),'C-E'!$B$6:$K$994,C$19,FALSE),"")</f>
        <v/>
      </c>
      <c r="D160" s="4" t="str">
        <f ca="1">IFERROR(VLOOKUP(SMALL('C-E'!$B$6:$B$994,RC_EXAM!$B173),'C-E'!$B$6:$K$994,D$19,FALSE),"")</f>
        <v/>
      </c>
      <c r="E160" s="4" t="str">
        <f ca="1">IFERROR(VLOOKUP(SMALL('C-E'!$B$6:$B$994,RC_EXAM!$B173),'C-E'!$B$6:$K$994,E$19,FALSE),"")</f>
        <v/>
      </c>
      <c r="F160" s="42" t="str">
        <f ca="1">IFERROR(VLOOKUP(SMALL('C-E'!$B$6:$B$994,RC_EXAM!$B173),'C-E'!$B$6:$K$994,F$19,FALSE),"")</f>
        <v/>
      </c>
      <c r="G160" s="43"/>
      <c r="H160" s="4" t="str">
        <f ca="1">IFERROR(VLOOKUP(SMALL('C-E'!$B$6:$B$994,RC_EXAM!$B173),'C-E'!$B$6:$K$994,H$19,FALSE),"")</f>
        <v/>
      </c>
    </row>
    <row r="161" spans="2:8" ht="30" customHeight="1" thickTop="1" thickBot="1" x14ac:dyDescent="0.3">
      <c r="B161" s="1">
        <v>127</v>
      </c>
      <c r="C161" s="4" t="str">
        <f ca="1">IFERROR(VLOOKUP(SMALL('C-E'!$B$6:$B$994,RC_EXAM!$B174),'C-E'!$B$6:$K$994,C$19,FALSE),"")</f>
        <v/>
      </c>
      <c r="D161" s="4" t="str">
        <f ca="1">IFERROR(VLOOKUP(SMALL('C-E'!$B$6:$B$994,RC_EXAM!$B174),'C-E'!$B$6:$K$994,D$19,FALSE),"")</f>
        <v/>
      </c>
      <c r="E161" s="4" t="str">
        <f ca="1">IFERROR(VLOOKUP(SMALL('C-E'!$B$6:$B$994,RC_EXAM!$B174),'C-E'!$B$6:$K$994,E$19,FALSE),"")</f>
        <v/>
      </c>
      <c r="F161" s="42" t="str">
        <f ca="1">IFERROR(VLOOKUP(SMALL('C-E'!$B$6:$B$994,RC_EXAM!$B174),'C-E'!$B$6:$K$994,F$19,FALSE),"")</f>
        <v/>
      </c>
      <c r="G161" s="43"/>
      <c r="H161" s="4" t="str">
        <f ca="1">IFERROR(VLOOKUP(SMALL('C-E'!$B$6:$B$994,RC_EXAM!$B174),'C-E'!$B$6:$K$994,H$19,FALSE),"")</f>
        <v/>
      </c>
    </row>
    <row r="162" spans="2:8" ht="30" customHeight="1" thickTop="1" thickBot="1" x14ac:dyDescent="0.3">
      <c r="B162" s="1">
        <v>128</v>
      </c>
      <c r="C162" s="4" t="str">
        <f ca="1">IFERROR(VLOOKUP(SMALL('C-E'!$B$6:$B$994,RC_EXAM!$B175),'C-E'!$B$6:$K$994,C$19,FALSE),"")</f>
        <v/>
      </c>
      <c r="D162" s="4" t="str">
        <f ca="1">IFERROR(VLOOKUP(SMALL('C-E'!$B$6:$B$994,RC_EXAM!$B175),'C-E'!$B$6:$K$994,D$19,FALSE),"")</f>
        <v/>
      </c>
      <c r="E162" s="4" t="str">
        <f ca="1">IFERROR(VLOOKUP(SMALL('C-E'!$B$6:$B$994,RC_EXAM!$B175),'C-E'!$B$6:$K$994,E$19,FALSE),"")</f>
        <v/>
      </c>
      <c r="F162" s="42" t="str">
        <f ca="1">IFERROR(VLOOKUP(SMALL('C-E'!$B$6:$B$994,RC_EXAM!$B175),'C-E'!$B$6:$K$994,F$19,FALSE),"")</f>
        <v/>
      </c>
      <c r="G162" s="43"/>
      <c r="H162" s="4" t="str">
        <f ca="1">IFERROR(VLOOKUP(SMALL('C-E'!$B$6:$B$994,RC_EXAM!$B175),'C-E'!$B$6:$K$994,H$19,FALSE),"")</f>
        <v/>
      </c>
    </row>
    <row r="163" spans="2:8" ht="30" customHeight="1" thickTop="1" thickBot="1" x14ac:dyDescent="0.3">
      <c r="B163" s="1">
        <v>129</v>
      </c>
      <c r="C163" s="4" t="str">
        <f ca="1">IFERROR(VLOOKUP(SMALL('C-E'!$B$6:$B$994,RC_EXAM!$B176),'C-E'!$B$6:$K$994,C$19,FALSE),"")</f>
        <v/>
      </c>
      <c r="D163" s="4" t="str">
        <f ca="1">IFERROR(VLOOKUP(SMALL('C-E'!$B$6:$B$994,RC_EXAM!$B176),'C-E'!$B$6:$K$994,D$19,FALSE),"")</f>
        <v/>
      </c>
      <c r="E163" s="4" t="str">
        <f ca="1">IFERROR(VLOOKUP(SMALL('C-E'!$B$6:$B$994,RC_EXAM!$B176),'C-E'!$B$6:$K$994,E$19,FALSE),"")</f>
        <v/>
      </c>
      <c r="F163" s="42" t="str">
        <f ca="1">IFERROR(VLOOKUP(SMALL('C-E'!$B$6:$B$994,RC_EXAM!$B176),'C-E'!$B$6:$K$994,F$19,FALSE),"")</f>
        <v/>
      </c>
      <c r="G163" s="43"/>
      <c r="H163" s="4" t="str">
        <f ca="1">IFERROR(VLOOKUP(SMALL('C-E'!$B$6:$B$994,RC_EXAM!$B176),'C-E'!$B$6:$K$994,H$19,FALSE),"")</f>
        <v/>
      </c>
    </row>
    <row r="164" spans="2:8" ht="30" customHeight="1" thickTop="1" thickBot="1" x14ac:dyDescent="0.3">
      <c r="B164" s="1">
        <v>130</v>
      </c>
      <c r="C164" s="4" t="str">
        <f ca="1">IFERROR(VLOOKUP(SMALL('C-E'!$B$6:$B$994,RC_EXAM!$B177),'C-E'!$B$6:$K$994,C$19,FALSE),"")</f>
        <v/>
      </c>
      <c r="D164" s="4" t="str">
        <f ca="1">IFERROR(VLOOKUP(SMALL('C-E'!$B$6:$B$994,RC_EXAM!$B177),'C-E'!$B$6:$K$994,D$19,FALSE),"")</f>
        <v/>
      </c>
      <c r="E164" s="4" t="str">
        <f ca="1">IFERROR(VLOOKUP(SMALL('C-E'!$B$6:$B$994,RC_EXAM!$B177),'C-E'!$B$6:$K$994,E$19,FALSE),"")</f>
        <v/>
      </c>
      <c r="F164" s="42" t="str">
        <f ca="1">IFERROR(VLOOKUP(SMALL('C-E'!$B$6:$B$994,RC_EXAM!$B177),'C-E'!$B$6:$K$994,F$19,FALSE),"")</f>
        <v/>
      </c>
      <c r="G164" s="43"/>
      <c r="H164" s="4" t="str">
        <f ca="1">IFERROR(VLOOKUP(SMALL('C-E'!$B$6:$B$994,RC_EXAM!$B177),'C-E'!$B$6:$K$994,H$19,FALSE),"")</f>
        <v/>
      </c>
    </row>
    <row r="165" spans="2:8" ht="30" customHeight="1" thickTop="1" thickBot="1" x14ac:dyDescent="0.3">
      <c r="B165" s="1">
        <v>131</v>
      </c>
      <c r="C165" s="4" t="str">
        <f ca="1">IFERROR(VLOOKUP(SMALL('C-E'!$B$6:$B$994,RC_EXAM!$B178),'C-E'!$B$6:$K$994,C$19,FALSE),"")</f>
        <v/>
      </c>
      <c r="D165" s="4" t="str">
        <f ca="1">IFERROR(VLOOKUP(SMALL('C-E'!$B$6:$B$994,RC_EXAM!$B178),'C-E'!$B$6:$K$994,D$19,FALSE),"")</f>
        <v/>
      </c>
      <c r="E165" s="4" t="str">
        <f ca="1">IFERROR(VLOOKUP(SMALL('C-E'!$B$6:$B$994,RC_EXAM!$B178),'C-E'!$B$6:$K$994,E$19,FALSE),"")</f>
        <v/>
      </c>
      <c r="F165" s="42" t="str">
        <f ca="1">IFERROR(VLOOKUP(SMALL('C-E'!$B$6:$B$994,RC_EXAM!$B178),'C-E'!$B$6:$K$994,F$19,FALSE),"")</f>
        <v/>
      </c>
      <c r="G165" s="43"/>
      <c r="H165" s="4" t="str">
        <f ca="1">IFERROR(VLOOKUP(SMALL('C-E'!$B$6:$B$994,RC_EXAM!$B178),'C-E'!$B$6:$K$994,H$19,FALSE),"")</f>
        <v/>
      </c>
    </row>
    <row r="166" spans="2:8" ht="30" customHeight="1" thickTop="1" thickBot="1" x14ac:dyDescent="0.3">
      <c r="B166" s="1">
        <v>132</v>
      </c>
      <c r="C166" s="4" t="str">
        <f ca="1">IFERROR(VLOOKUP(SMALL('C-E'!$B$6:$B$994,RC_EXAM!$B179),'C-E'!$B$6:$K$994,C$19,FALSE),"")</f>
        <v/>
      </c>
      <c r="D166" s="4" t="str">
        <f ca="1">IFERROR(VLOOKUP(SMALL('C-E'!$B$6:$B$994,RC_EXAM!$B179),'C-E'!$B$6:$K$994,D$19,FALSE),"")</f>
        <v/>
      </c>
      <c r="E166" s="4" t="str">
        <f ca="1">IFERROR(VLOOKUP(SMALL('C-E'!$B$6:$B$994,RC_EXAM!$B179),'C-E'!$B$6:$K$994,E$19,FALSE),"")</f>
        <v/>
      </c>
      <c r="F166" s="42" t="str">
        <f ca="1">IFERROR(VLOOKUP(SMALL('C-E'!$B$6:$B$994,RC_EXAM!$B179),'C-E'!$B$6:$K$994,F$19,FALSE),"")</f>
        <v/>
      </c>
      <c r="G166" s="43"/>
      <c r="H166" s="4" t="str">
        <f ca="1">IFERROR(VLOOKUP(SMALL('C-E'!$B$6:$B$994,RC_EXAM!$B179),'C-E'!$B$6:$K$994,H$19,FALSE),"")</f>
        <v/>
      </c>
    </row>
    <row r="167" spans="2:8" ht="30" customHeight="1" thickTop="1" thickBot="1" x14ac:dyDescent="0.3">
      <c r="B167" s="1">
        <v>133</v>
      </c>
      <c r="C167" s="4" t="str">
        <f ca="1">IFERROR(VLOOKUP(SMALL('C-E'!$B$6:$B$994,RC_EXAM!$B180),'C-E'!$B$6:$K$994,C$19,FALSE),"")</f>
        <v/>
      </c>
      <c r="D167" s="4" t="str">
        <f ca="1">IFERROR(VLOOKUP(SMALL('C-E'!$B$6:$B$994,RC_EXAM!$B180),'C-E'!$B$6:$K$994,D$19,FALSE),"")</f>
        <v/>
      </c>
      <c r="E167" s="4" t="str">
        <f ca="1">IFERROR(VLOOKUP(SMALL('C-E'!$B$6:$B$994,RC_EXAM!$B180),'C-E'!$B$6:$K$994,E$19,FALSE),"")</f>
        <v/>
      </c>
      <c r="F167" s="42" t="str">
        <f ca="1">IFERROR(VLOOKUP(SMALL('C-E'!$B$6:$B$994,RC_EXAM!$B180),'C-E'!$B$6:$K$994,F$19,FALSE),"")</f>
        <v/>
      </c>
      <c r="G167" s="43"/>
      <c r="H167" s="4" t="str">
        <f ca="1">IFERROR(VLOOKUP(SMALL('C-E'!$B$6:$B$994,RC_EXAM!$B180),'C-E'!$B$6:$K$994,H$19,FALSE),"")</f>
        <v/>
      </c>
    </row>
    <row r="168" spans="2:8" ht="30" customHeight="1" thickTop="1" thickBot="1" x14ac:dyDescent="0.3">
      <c r="B168" s="1">
        <v>134</v>
      </c>
      <c r="C168" s="4" t="str">
        <f ca="1">IFERROR(VLOOKUP(SMALL('C-E'!$B$6:$B$994,RC_EXAM!$B181),'C-E'!$B$6:$K$994,C$19,FALSE),"")</f>
        <v/>
      </c>
      <c r="D168" s="4" t="str">
        <f ca="1">IFERROR(VLOOKUP(SMALL('C-E'!$B$6:$B$994,RC_EXAM!$B181),'C-E'!$B$6:$K$994,D$19,FALSE),"")</f>
        <v/>
      </c>
      <c r="E168" s="4" t="str">
        <f ca="1">IFERROR(VLOOKUP(SMALL('C-E'!$B$6:$B$994,RC_EXAM!$B181),'C-E'!$B$6:$K$994,E$19,FALSE),"")</f>
        <v/>
      </c>
      <c r="F168" s="42" t="str">
        <f ca="1">IFERROR(VLOOKUP(SMALL('C-E'!$B$6:$B$994,RC_EXAM!$B181),'C-E'!$B$6:$K$994,F$19,FALSE),"")</f>
        <v/>
      </c>
      <c r="G168" s="43"/>
      <c r="H168" s="4" t="str">
        <f ca="1">IFERROR(VLOOKUP(SMALL('C-E'!$B$6:$B$994,RC_EXAM!$B181),'C-E'!$B$6:$K$994,H$19,FALSE),"")</f>
        <v/>
      </c>
    </row>
    <row r="169" spans="2:8" ht="30" customHeight="1" thickTop="1" thickBot="1" x14ac:dyDescent="0.3">
      <c r="B169" s="1">
        <v>135</v>
      </c>
      <c r="C169" s="4" t="str">
        <f ca="1">IFERROR(VLOOKUP(SMALL('C-E'!$B$6:$B$994,RC_EXAM!$B182),'C-E'!$B$6:$K$994,C$19,FALSE),"")</f>
        <v/>
      </c>
      <c r="D169" s="4" t="str">
        <f ca="1">IFERROR(VLOOKUP(SMALL('C-E'!$B$6:$B$994,RC_EXAM!$B182),'C-E'!$B$6:$K$994,D$19,FALSE),"")</f>
        <v/>
      </c>
      <c r="E169" s="4" t="str">
        <f ca="1">IFERROR(VLOOKUP(SMALL('C-E'!$B$6:$B$994,RC_EXAM!$B182),'C-E'!$B$6:$K$994,E$19,FALSE),"")</f>
        <v/>
      </c>
      <c r="F169" s="42" t="str">
        <f ca="1">IFERROR(VLOOKUP(SMALL('C-E'!$B$6:$B$994,RC_EXAM!$B182),'C-E'!$B$6:$K$994,F$19,FALSE),"")</f>
        <v/>
      </c>
      <c r="G169" s="43"/>
      <c r="H169" s="4" t="str">
        <f ca="1">IFERROR(VLOOKUP(SMALL('C-E'!$B$6:$B$994,RC_EXAM!$B182),'C-E'!$B$6:$K$994,H$19,FALSE),"")</f>
        <v/>
      </c>
    </row>
    <row r="170" spans="2:8" ht="30" customHeight="1" thickTop="1" thickBot="1" x14ac:dyDescent="0.3">
      <c r="B170" s="1">
        <v>136</v>
      </c>
      <c r="C170" s="4" t="str">
        <f ca="1">IFERROR(VLOOKUP(SMALL('C-E'!$B$6:$B$994,RC_EXAM!$B183),'C-E'!$B$6:$K$994,C$19,FALSE),"")</f>
        <v/>
      </c>
      <c r="D170" s="4" t="str">
        <f ca="1">IFERROR(VLOOKUP(SMALL('C-E'!$B$6:$B$994,RC_EXAM!$B183),'C-E'!$B$6:$K$994,D$19,FALSE),"")</f>
        <v/>
      </c>
      <c r="E170" s="4" t="str">
        <f ca="1">IFERROR(VLOOKUP(SMALL('C-E'!$B$6:$B$994,RC_EXAM!$B183),'C-E'!$B$6:$K$994,E$19,FALSE),"")</f>
        <v/>
      </c>
      <c r="F170" s="42" t="str">
        <f ca="1">IFERROR(VLOOKUP(SMALL('C-E'!$B$6:$B$994,RC_EXAM!$B183),'C-E'!$B$6:$K$994,F$19,FALSE),"")</f>
        <v/>
      </c>
      <c r="G170" s="43"/>
      <c r="H170" s="4" t="str">
        <f ca="1">IFERROR(VLOOKUP(SMALL('C-E'!$B$6:$B$994,RC_EXAM!$B183),'C-E'!$B$6:$K$994,H$19,FALSE),"")</f>
        <v/>
      </c>
    </row>
    <row r="171" spans="2:8" ht="30" customHeight="1" thickTop="1" thickBot="1" x14ac:dyDescent="0.3">
      <c r="B171" s="1">
        <v>137</v>
      </c>
      <c r="C171" s="4" t="str">
        <f ca="1">IFERROR(VLOOKUP(SMALL('C-E'!$B$6:$B$994,RC_EXAM!$B184),'C-E'!$B$6:$K$994,C$19,FALSE),"")</f>
        <v/>
      </c>
      <c r="D171" s="4" t="str">
        <f ca="1">IFERROR(VLOOKUP(SMALL('C-E'!$B$6:$B$994,RC_EXAM!$B184),'C-E'!$B$6:$K$994,D$19,FALSE),"")</f>
        <v/>
      </c>
      <c r="E171" s="4" t="str">
        <f ca="1">IFERROR(VLOOKUP(SMALL('C-E'!$B$6:$B$994,RC_EXAM!$B184),'C-E'!$B$6:$K$994,E$19,FALSE),"")</f>
        <v/>
      </c>
      <c r="F171" s="42" t="str">
        <f ca="1">IFERROR(VLOOKUP(SMALL('C-E'!$B$6:$B$994,RC_EXAM!$B184),'C-E'!$B$6:$K$994,F$19,FALSE),"")</f>
        <v/>
      </c>
      <c r="G171" s="43"/>
      <c r="H171" s="4" t="str">
        <f ca="1">IFERROR(VLOOKUP(SMALL('C-E'!$B$6:$B$994,RC_EXAM!$B184),'C-E'!$B$6:$K$994,H$19,FALSE),"")</f>
        <v/>
      </c>
    </row>
    <row r="172" spans="2:8" ht="30" customHeight="1" thickTop="1" thickBot="1" x14ac:dyDescent="0.3">
      <c r="B172" s="1">
        <v>138</v>
      </c>
      <c r="C172" s="4" t="str">
        <f ca="1">IFERROR(VLOOKUP(SMALL('C-E'!$B$6:$B$994,RC_EXAM!$B185),'C-E'!$B$6:$K$994,C$19,FALSE),"")</f>
        <v/>
      </c>
      <c r="D172" s="4" t="str">
        <f ca="1">IFERROR(VLOOKUP(SMALL('C-E'!$B$6:$B$994,RC_EXAM!$B185),'C-E'!$B$6:$K$994,D$19,FALSE),"")</f>
        <v/>
      </c>
      <c r="E172" s="4" t="str">
        <f ca="1">IFERROR(VLOOKUP(SMALL('C-E'!$B$6:$B$994,RC_EXAM!$B185),'C-E'!$B$6:$K$994,E$19,FALSE),"")</f>
        <v/>
      </c>
      <c r="F172" s="42" t="str">
        <f ca="1">IFERROR(VLOOKUP(SMALL('C-E'!$B$6:$B$994,RC_EXAM!$B185),'C-E'!$B$6:$K$994,F$19,FALSE),"")</f>
        <v/>
      </c>
      <c r="G172" s="43"/>
      <c r="H172" s="4" t="str">
        <f ca="1">IFERROR(VLOOKUP(SMALL('C-E'!$B$6:$B$994,RC_EXAM!$B185),'C-E'!$B$6:$K$994,H$19,FALSE),"")</f>
        <v/>
      </c>
    </row>
    <row r="173" spans="2:8" ht="30" customHeight="1" thickTop="1" thickBot="1" x14ac:dyDescent="0.3">
      <c r="B173" s="1">
        <v>139</v>
      </c>
      <c r="C173" s="4" t="str">
        <f ca="1">IFERROR(VLOOKUP(SMALL('C-E'!$B$6:$B$994,RC_EXAM!$B186),'C-E'!$B$6:$K$994,C$19,FALSE),"")</f>
        <v/>
      </c>
      <c r="D173" s="4" t="str">
        <f ca="1">IFERROR(VLOOKUP(SMALL('C-E'!$B$6:$B$994,RC_EXAM!$B186),'C-E'!$B$6:$K$994,D$19,FALSE),"")</f>
        <v/>
      </c>
      <c r="E173" s="4" t="str">
        <f ca="1">IFERROR(VLOOKUP(SMALL('C-E'!$B$6:$B$994,RC_EXAM!$B186),'C-E'!$B$6:$K$994,E$19,FALSE),"")</f>
        <v/>
      </c>
      <c r="F173" s="42" t="str">
        <f ca="1">IFERROR(VLOOKUP(SMALL('C-E'!$B$6:$B$994,RC_EXAM!$B186),'C-E'!$B$6:$K$994,F$19,FALSE),"")</f>
        <v/>
      </c>
      <c r="G173" s="43"/>
      <c r="H173" s="4" t="str">
        <f ca="1">IFERROR(VLOOKUP(SMALL('C-E'!$B$6:$B$994,RC_EXAM!$B186),'C-E'!$B$6:$K$994,H$19,FALSE),"")</f>
        <v/>
      </c>
    </row>
    <row r="174" spans="2:8" ht="30" customHeight="1" thickTop="1" thickBot="1" x14ac:dyDescent="0.3">
      <c r="B174" s="1">
        <v>140</v>
      </c>
      <c r="C174" s="4" t="str">
        <f ca="1">IFERROR(VLOOKUP(SMALL('C-E'!$B$6:$B$994,RC_EXAM!$B187),'C-E'!$B$6:$K$994,C$19,FALSE),"")</f>
        <v/>
      </c>
      <c r="D174" s="4" t="str">
        <f ca="1">IFERROR(VLOOKUP(SMALL('C-E'!$B$6:$B$994,RC_EXAM!$B187),'C-E'!$B$6:$K$994,D$19,FALSE),"")</f>
        <v/>
      </c>
      <c r="E174" s="4" t="str">
        <f ca="1">IFERROR(VLOOKUP(SMALL('C-E'!$B$6:$B$994,RC_EXAM!$B187),'C-E'!$B$6:$K$994,E$19,FALSE),"")</f>
        <v/>
      </c>
      <c r="F174" s="42" t="str">
        <f ca="1">IFERROR(VLOOKUP(SMALL('C-E'!$B$6:$B$994,RC_EXAM!$B187),'C-E'!$B$6:$K$994,F$19,FALSE),"")</f>
        <v/>
      </c>
      <c r="G174" s="43"/>
      <c r="H174" s="4" t="str">
        <f ca="1">IFERROR(VLOOKUP(SMALL('C-E'!$B$6:$B$994,RC_EXAM!$B187),'C-E'!$B$6:$K$994,H$19,FALSE),"")</f>
        <v/>
      </c>
    </row>
    <row r="175" spans="2:8" ht="30" customHeight="1" thickTop="1" thickBot="1" x14ac:dyDescent="0.3">
      <c r="B175" s="1">
        <v>141</v>
      </c>
      <c r="C175" s="4" t="str">
        <f ca="1">IFERROR(VLOOKUP(SMALL('C-E'!$B$6:$B$994,RC_EXAM!$B188),'C-E'!$B$6:$K$994,C$19,FALSE),"")</f>
        <v/>
      </c>
      <c r="D175" s="4" t="str">
        <f ca="1">IFERROR(VLOOKUP(SMALL('C-E'!$B$6:$B$994,RC_EXAM!$B188),'C-E'!$B$6:$K$994,D$19,FALSE),"")</f>
        <v/>
      </c>
      <c r="E175" s="4" t="str">
        <f ca="1">IFERROR(VLOOKUP(SMALL('C-E'!$B$6:$B$994,RC_EXAM!$B188),'C-E'!$B$6:$K$994,E$19,FALSE),"")</f>
        <v/>
      </c>
      <c r="F175" s="42" t="str">
        <f ca="1">IFERROR(VLOOKUP(SMALL('C-E'!$B$6:$B$994,RC_EXAM!$B188),'C-E'!$B$6:$K$994,F$19,FALSE),"")</f>
        <v/>
      </c>
      <c r="G175" s="43"/>
      <c r="H175" s="4" t="str">
        <f ca="1">IFERROR(VLOOKUP(SMALL('C-E'!$B$6:$B$994,RC_EXAM!$B188),'C-E'!$B$6:$K$994,H$19,FALSE),"")</f>
        <v/>
      </c>
    </row>
    <row r="176" spans="2:8" ht="30" customHeight="1" thickTop="1" thickBot="1" x14ac:dyDescent="0.3">
      <c r="B176" s="1">
        <v>142</v>
      </c>
      <c r="C176" s="4" t="str">
        <f ca="1">IFERROR(VLOOKUP(SMALL('C-E'!$B$6:$B$994,RC_EXAM!$B189),'C-E'!$B$6:$K$994,C$19,FALSE),"")</f>
        <v/>
      </c>
      <c r="D176" s="4" t="str">
        <f ca="1">IFERROR(VLOOKUP(SMALL('C-E'!$B$6:$B$994,RC_EXAM!$B189),'C-E'!$B$6:$K$994,D$19,FALSE),"")</f>
        <v/>
      </c>
      <c r="E176" s="4" t="str">
        <f ca="1">IFERROR(VLOOKUP(SMALL('C-E'!$B$6:$B$994,RC_EXAM!$B189),'C-E'!$B$6:$K$994,E$19,FALSE),"")</f>
        <v/>
      </c>
      <c r="F176" s="42" t="str">
        <f ca="1">IFERROR(VLOOKUP(SMALL('C-E'!$B$6:$B$994,RC_EXAM!$B189),'C-E'!$B$6:$K$994,F$19,FALSE),"")</f>
        <v/>
      </c>
      <c r="G176" s="43"/>
      <c r="H176" s="4" t="str">
        <f ca="1">IFERROR(VLOOKUP(SMALL('C-E'!$B$6:$B$994,RC_EXAM!$B189),'C-E'!$B$6:$K$994,H$19,FALSE),"")</f>
        <v/>
      </c>
    </row>
    <row r="177" spans="2:8" ht="30" customHeight="1" thickTop="1" thickBot="1" x14ac:dyDescent="0.3">
      <c r="B177" s="1">
        <v>143</v>
      </c>
      <c r="C177" s="4" t="str">
        <f ca="1">IFERROR(VLOOKUP(SMALL('C-E'!$B$6:$B$994,RC_EXAM!$B190),'C-E'!$B$6:$K$994,C$19,FALSE),"")</f>
        <v/>
      </c>
      <c r="D177" s="4" t="str">
        <f ca="1">IFERROR(VLOOKUP(SMALL('C-E'!$B$6:$B$994,RC_EXAM!$B190),'C-E'!$B$6:$K$994,D$19,FALSE),"")</f>
        <v/>
      </c>
      <c r="E177" s="4" t="str">
        <f ca="1">IFERROR(VLOOKUP(SMALL('C-E'!$B$6:$B$994,RC_EXAM!$B190),'C-E'!$B$6:$K$994,E$19,FALSE),"")</f>
        <v/>
      </c>
      <c r="F177" s="42" t="str">
        <f ca="1">IFERROR(VLOOKUP(SMALL('C-E'!$B$6:$B$994,RC_EXAM!$B190),'C-E'!$B$6:$K$994,F$19,FALSE),"")</f>
        <v/>
      </c>
      <c r="G177" s="43"/>
      <c r="H177" s="4" t="str">
        <f ca="1">IFERROR(VLOOKUP(SMALL('C-E'!$B$6:$B$994,RC_EXAM!$B190),'C-E'!$B$6:$K$994,H$19,FALSE),"")</f>
        <v/>
      </c>
    </row>
    <row r="178" spans="2:8" ht="30" customHeight="1" thickTop="1" thickBot="1" x14ac:dyDescent="0.3">
      <c r="B178" s="1">
        <v>144</v>
      </c>
      <c r="C178" s="4" t="str">
        <f ca="1">IFERROR(VLOOKUP(SMALL('C-E'!$B$6:$B$994,RC_EXAM!$B191),'C-E'!$B$6:$K$994,C$19,FALSE),"")</f>
        <v/>
      </c>
      <c r="D178" s="4" t="str">
        <f ca="1">IFERROR(VLOOKUP(SMALL('C-E'!$B$6:$B$994,RC_EXAM!$B191),'C-E'!$B$6:$K$994,D$19,FALSE),"")</f>
        <v/>
      </c>
      <c r="E178" s="4" t="str">
        <f ca="1">IFERROR(VLOOKUP(SMALL('C-E'!$B$6:$B$994,RC_EXAM!$B191),'C-E'!$B$6:$K$994,E$19,FALSE),"")</f>
        <v/>
      </c>
      <c r="F178" s="42" t="str">
        <f ca="1">IFERROR(VLOOKUP(SMALL('C-E'!$B$6:$B$994,RC_EXAM!$B191),'C-E'!$B$6:$K$994,F$19,FALSE),"")</f>
        <v/>
      </c>
      <c r="G178" s="43"/>
      <c r="H178" s="4" t="str">
        <f ca="1">IFERROR(VLOOKUP(SMALL('C-E'!$B$6:$B$994,RC_EXAM!$B191),'C-E'!$B$6:$K$994,H$19,FALSE),"")</f>
        <v/>
      </c>
    </row>
    <row r="179" spans="2:8" ht="30" customHeight="1" thickTop="1" thickBot="1" x14ac:dyDescent="0.3">
      <c r="B179" s="1">
        <v>145</v>
      </c>
      <c r="C179" s="4" t="str">
        <f ca="1">IFERROR(VLOOKUP(SMALL('C-E'!$B$6:$B$994,RC_EXAM!$B192),'C-E'!$B$6:$K$994,C$19,FALSE),"")</f>
        <v/>
      </c>
      <c r="D179" s="4" t="str">
        <f ca="1">IFERROR(VLOOKUP(SMALL('C-E'!$B$6:$B$994,RC_EXAM!$B192),'C-E'!$B$6:$K$994,D$19,FALSE),"")</f>
        <v/>
      </c>
      <c r="E179" s="4" t="str">
        <f ca="1">IFERROR(VLOOKUP(SMALL('C-E'!$B$6:$B$994,RC_EXAM!$B192),'C-E'!$B$6:$K$994,E$19,FALSE),"")</f>
        <v/>
      </c>
      <c r="F179" s="42" t="str">
        <f ca="1">IFERROR(VLOOKUP(SMALL('C-E'!$B$6:$B$994,RC_EXAM!$B192),'C-E'!$B$6:$K$994,F$19,FALSE),"")</f>
        <v/>
      </c>
      <c r="G179" s="43"/>
      <c r="H179" s="4" t="str">
        <f ca="1">IFERROR(VLOOKUP(SMALL('C-E'!$B$6:$B$994,RC_EXAM!$B192),'C-E'!$B$6:$K$994,H$19,FALSE),"")</f>
        <v/>
      </c>
    </row>
    <row r="180" spans="2:8" ht="30" customHeight="1" thickTop="1" thickBot="1" x14ac:dyDescent="0.3">
      <c r="B180" s="1">
        <v>146</v>
      </c>
      <c r="C180" s="4" t="str">
        <f ca="1">IFERROR(VLOOKUP(SMALL('C-E'!$B$6:$B$994,RC_EXAM!$B193),'C-E'!$B$6:$K$994,C$19,FALSE),"")</f>
        <v/>
      </c>
      <c r="D180" s="4" t="str">
        <f ca="1">IFERROR(VLOOKUP(SMALL('C-E'!$B$6:$B$994,RC_EXAM!$B193),'C-E'!$B$6:$K$994,D$19,FALSE),"")</f>
        <v/>
      </c>
      <c r="E180" s="4" t="str">
        <f ca="1">IFERROR(VLOOKUP(SMALL('C-E'!$B$6:$B$994,RC_EXAM!$B193),'C-E'!$B$6:$K$994,E$19,FALSE),"")</f>
        <v/>
      </c>
      <c r="F180" s="42" t="str">
        <f ca="1">IFERROR(VLOOKUP(SMALL('C-E'!$B$6:$B$994,RC_EXAM!$B193),'C-E'!$B$6:$K$994,F$19,FALSE),"")</f>
        <v/>
      </c>
      <c r="G180" s="43"/>
      <c r="H180" s="4" t="str">
        <f ca="1">IFERROR(VLOOKUP(SMALL('C-E'!$B$6:$B$994,RC_EXAM!$B193),'C-E'!$B$6:$K$994,H$19,FALSE),"")</f>
        <v/>
      </c>
    </row>
    <row r="181" spans="2:8" ht="30" customHeight="1" thickTop="1" thickBot="1" x14ac:dyDescent="0.3">
      <c r="B181" s="1">
        <v>147</v>
      </c>
      <c r="C181" s="4" t="str">
        <f ca="1">IFERROR(VLOOKUP(SMALL('C-E'!$B$6:$B$994,RC_EXAM!$B194),'C-E'!$B$6:$K$994,C$19,FALSE),"")</f>
        <v/>
      </c>
      <c r="D181" s="4" t="str">
        <f ca="1">IFERROR(VLOOKUP(SMALL('C-E'!$B$6:$B$994,RC_EXAM!$B194),'C-E'!$B$6:$K$994,D$19,FALSE),"")</f>
        <v/>
      </c>
      <c r="E181" s="4" t="str">
        <f ca="1">IFERROR(VLOOKUP(SMALL('C-E'!$B$6:$B$994,RC_EXAM!$B194),'C-E'!$B$6:$K$994,E$19,FALSE),"")</f>
        <v/>
      </c>
      <c r="F181" s="42" t="str">
        <f ca="1">IFERROR(VLOOKUP(SMALL('C-E'!$B$6:$B$994,RC_EXAM!$B194),'C-E'!$B$6:$K$994,F$19,FALSE),"")</f>
        <v/>
      </c>
      <c r="G181" s="43"/>
      <c r="H181" s="4" t="str">
        <f ca="1">IFERROR(VLOOKUP(SMALL('C-E'!$B$6:$B$994,RC_EXAM!$B194),'C-E'!$B$6:$K$994,H$19,FALSE),"")</f>
        <v/>
      </c>
    </row>
    <row r="182" spans="2:8" ht="30" customHeight="1" thickTop="1" thickBot="1" x14ac:dyDescent="0.3">
      <c r="B182" s="1">
        <v>148</v>
      </c>
      <c r="C182" s="4" t="str">
        <f ca="1">IFERROR(VLOOKUP(SMALL('C-E'!$B$6:$B$994,RC_EXAM!$B195),'C-E'!$B$6:$K$994,C$19,FALSE),"")</f>
        <v/>
      </c>
      <c r="D182" s="4" t="str">
        <f ca="1">IFERROR(VLOOKUP(SMALL('C-E'!$B$6:$B$994,RC_EXAM!$B195),'C-E'!$B$6:$K$994,D$19,FALSE),"")</f>
        <v/>
      </c>
      <c r="E182" s="4" t="str">
        <f ca="1">IFERROR(VLOOKUP(SMALL('C-E'!$B$6:$B$994,RC_EXAM!$B195),'C-E'!$B$6:$K$994,E$19,FALSE),"")</f>
        <v/>
      </c>
      <c r="F182" s="42" t="str">
        <f ca="1">IFERROR(VLOOKUP(SMALL('C-E'!$B$6:$B$994,RC_EXAM!$B195),'C-E'!$B$6:$K$994,F$19,FALSE),"")</f>
        <v/>
      </c>
      <c r="G182" s="43"/>
      <c r="H182" s="4" t="str">
        <f ca="1">IFERROR(VLOOKUP(SMALL('C-E'!$B$6:$B$994,RC_EXAM!$B195),'C-E'!$B$6:$K$994,H$19,FALSE),"")</f>
        <v/>
      </c>
    </row>
    <row r="183" spans="2:8" ht="30" customHeight="1" thickTop="1" thickBot="1" x14ac:dyDescent="0.3">
      <c r="B183" s="1">
        <v>149</v>
      </c>
      <c r="C183" s="4" t="str">
        <f ca="1">IFERROR(VLOOKUP(SMALL('C-E'!$B$6:$B$994,RC_EXAM!$B196),'C-E'!$B$6:$K$994,C$19,FALSE),"")</f>
        <v/>
      </c>
      <c r="D183" s="4" t="str">
        <f ca="1">IFERROR(VLOOKUP(SMALL('C-E'!$B$6:$B$994,RC_EXAM!$B196),'C-E'!$B$6:$K$994,D$19,FALSE),"")</f>
        <v/>
      </c>
      <c r="E183" s="4" t="str">
        <f ca="1">IFERROR(VLOOKUP(SMALL('C-E'!$B$6:$B$994,RC_EXAM!$B196),'C-E'!$B$6:$K$994,E$19,FALSE),"")</f>
        <v/>
      </c>
      <c r="F183" s="42" t="str">
        <f ca="1">IFERROR(VLOOKUP(SMALL('C-E'!$B$6:$B$994,RC_EXAM!$B196),'C-E'!$B$6:$K$994,F$19,FALSE),"")</f>
        <v/>
      </c>
      <c r="G183" s="43"/>
      <c r="H183" s="4" t="str">
        <f ca="1">IFERROR(VLOOKUP(SMALL('C-E'!$B$6:$B$994,RC_EXAM!$B196),'C-E'!$B$6:$K$994,H$19,FALSE),"")</f>
        <v/>
      </c>
    </row>
    <row r="184" spans="2:8" ht="30" customHeight="1" thickTop="1" thickBot="1" x14ac:dyDescent="0.3">
      <c r="B184" s="1">
        <v>150</v>
      </c>
      <c r="C184" s="4" t="str">
        <f ca="1">IFERROR(VLOOKUP(SMALL('C-E'!$B$6:$B$994,RC_EXAM!$B197),'C-E'!$B$6:$K$994,C$19,FALSE),"")</f>
        <v/>
      </c>
      <c r="D184" s="4" t="str">
        <f ca="1">IFERROR(VLOOKUP(SMALL('C-E'!$B$6:$B$994,RC_EXAM!$B197),'C-E'!$B$6:$K$994,D$19,FALSE),"")</f>
        <v/>
      </c>
      <c r="E184" s="4" t="str">
        <f ca="1">IFERROR(VLOOKUP(SMALL('C-E'!$B$6:$B$994,RC_EXAM!$B197),'C-E'!$B$6:$K$994,E$19,FALSE),"")</f>
        <v/>
      </c>
      <c r="F184" s="42" t="str">
        <f ca="1">IFERROR(VLOOKUP(SMALL('C-E'!$B$6:$B$994,RC_EXAM!$B197),'C-E'!$B$6:$K$994,F$19,FALSE),"")</f>
        <v/>
      </c>
      <c r="G184" s="43"/>
      <c r="H184" s="4" t="str">
        <f ca="1">IFERROR(VLOOKUP(SMALL('C-E'!$B$6:$B$994,RC_EXAM!$B197),'C-E'!$B$6:$K$994,H$19,FALSE),"")</f>
        <v/>
      </c>
    </row>
    <row r="185" spans="2:8" ht="30" customHeight="1" thickTop="1" thickBot="1" x14ac:dyDescent="0.3">
      <c r="B185" s="1">
        <v>151</v>
      </c>
      <c r="C185" s="4" t="str">
        <f ca="1">IFERROR(VLOOKUP(SMALL('C-E'!$B$6:$B$994,RC_EXAM!$B198),'C-E'!$B$6:$K$994,C$19,FALSE),"")</f>
        <v/>
      </c>
      <c r="D185" s="4" t="str">
        <f ca="1">IFERROR(VLOOKUP(SMALL('C-E'!$B$6:$B$994,RC_EXAM!$B198),'C-E'!$B$6:$K$994,D$19,FALSE),"")</f>
        <v/>
      </c>
      <c r="E185" s="4" t="str">
        <f ca="1">IFERROR(VLOOKUP(SMALL('C-E'!$B$6:$B$994,RC_EXAM!$B198),'C-E'!$B$6:$K$994,E$19,FALSE),"")</f>
        <v/>
      </c>
      <c r="F185" s="42" t="str">
        <f ca="1">IFERROR(VLOOKUP(SMALL('C-E'!$B$6:$B$994,RC_EXAM!$B198),'C-E'!$B$6:$K$994,F$19,FALSE),"")</f>
        <v/>
      </c>
      <c r="G185" s="43"/>
      <c r="H185" s="4" t="str">
        <f ca="1">IFERROR(VLOOKUP(SMALL('C-E'!$B$6:$B$994,RC_EXAM!$B198),'C-E'!$B$6:$K$994,H$19,FALSE),"")</f>
        <v/>
      </c>
    </row>
    <row r="186" spans="2:8" ht="30" customHeight="1" thickTop="1" thickBot="1" x14ac:dyDescent="0.3">
      <c r="B186" s="1">
        <v>152</v>
      </c>
      <c r="C186" s="4" t="str">
        <f ca="1">IFERROR(VLOOKUP(SMALL('C-E'!$B$6:$B$994,RC_EXAM!$B199),'C-E'!$B$6:$K$994,C$19,FALSE),"")</f>
        <v/>
      </c>
      <c r="D186" s="4" t="str">
        <f ca="1">IFERROR(VLOOKUP(SMALL('C-E'!$B$6:$B$994,RC_EXAM!$B199),'C-E'!$B$6:$K$994,D$19,FALSE),"")</f>
        <v/>
      </c>
      <c r="E186" s="4" t="str">
        <f ca="1">IFERROR(VLOOKUP(SMALL('C-E'!$B$6:$B$994,RC_EXAM!$B199),'C-E'!$B$6:$K$994,E$19,FALSE),"")</f>
        <v/>
      </c>
      <c r="F186" s="42" t="str">
        <f ca="1">IFERROR(VLOOKUP(SMALL('C-E'!$B$6:$B$994,RC_EXAM!$B199),'C-E'!$B$6:$K$994,F$19,FALSE),"")</f>
        <v/>
      </c>
      <c r="G186" s="43"/>
      <c r="H186" s="4" t="str">
        <f ca="1">IFERROR(VLOOKUP(SMALL('C-E'!$B$6:$B$994,RC_EXAM!$B199),'C-E'!$B$6:$K$994,H$19,FALSE),"")</f>
        <v/>
      </c>
    </row>
    <row r="187" spans="2:8" ht="30" customHeight="1" thickTop="1" thickBot="1" x14ac:dyDescent="0.3">
      <c r="B187" s="1">
        <v>153</v>
      </c>
      <c r="C187" s="4" t="str">
        <f ca="1">IFERROR(VLOOKUP(SMALL('C-E'!$B$6:$B$994,RC_EXAM!$B200),'C-E'!$B$6:$K$994,C$19,FALSE),"")</f>
        <v/>
      </c>
      <c r="D187" s="4" t="str">
        <f ca="1">IFERROR(VLOOKUP(SMALL('C-E'!$B$6:$B$994,RC_EXAM!$B200),'C-E'!$B$6:$K$994,D$19,FALSE),"")</f>
        <v/>
      </c>
      <c r="E187" s="4" t="str">
        <f ca="1">IFERROR(VLOOKUP(SMALL('C-E'!$B$6:$B$994,RC_EXAM!$B200),'C-E'!$B$6:$K$994,E$19,FALSE),"")</f>
        <v/>
      </c>
      <c r="F187" s="42" t="str">
        <f ca="1">IFERROR(VLOOKUP(SMALL('C-E'!$B$6:$B$994,RC_EXAM!$B200),'C-E'!$B$6:$K$994,F$19,FALSE),"")</f>
        <v/>
      </c>
      <c r="G187" s="43"/>
      <c r="H187" s="4" t="str">
        <f ca="1">IFERROR(VLOOKUP(SMALL('C-E'!$B$6:$B$994,RC_EXAM!$B200),'C-E'!$B$6:$K$994,H$19,FALSE),"")</f>
        <v/>
      </c>
    </row>
    <row r="188" spans="2:8" ht="30" customHeight="1" thickTop="1" thickBot="1" x14ac:dyDescent="0.3">
      <c r="B188" s="1">
        <v>154</v>
      </c>
      <c r="C188" s="4" t="str">
        <f ca="1">IFERROR(VLOOKUP(SMALL('C-E'!$B$6:$B$994,RC_EXAM!$B201),'C-E'!$B$6:$K$994,C$19,FALSE),"")</f>
        <v/>
      </c>
      <c r="D188" s="4" t="str">
        <f ca="1">IFERROR(VLOOKUP(SMALL('C-E'!$B$6:$B$994,RC_EXAM!$B201),'C-E'!$B$6:$K$994,D$19,FALSE),"")</f>
        <v/>
      </c>
      <c r="E188" s="4" t="str">
        <f ca="1">IFERROR(VLOOKUP(SMALL('C-E'!$B$6:$B$994,RC_EXAM!$B201),'C-E'!$B$6:$K$994,E$19,FALSE),"")</f>
        <v/>
      </c>
      <c r="F188" s="42" t="str">
        <f ca="1">IFERROR(VLOOKUP(SMALL('C-E'!$B$6:$B$994,RC_EXAM!$B201),'C-E'!$B$6:$K$994,F$19,FALSE),"")</f>
        <v/>
      </c>
      <c r="G188" s="43"/>
      <c r="H188" s="4" t="str">
        <f ca="1">IFERROR(VLOOKUP(SMALL('C-E'!$B$6:$B$994,RC_EXAM!$B201),'C-E'!$B$6:$K$994,H$19,FALSE),"")</f>
        <v/>
      </c>
    </row>
    <row r="189" spans="2:8" ht="30" customHeight="1" thickTop="1" thickBot="1" x14ac:dyDescent="0.3">
      <c r="B189" s="1">
        <v>155</v>
      </c>
      <c r="C189" s="4" t="str">
        <f ca="1">IFERROR(VLOOKUP(SMALL('C-E'!$B$6:$B$994,RC_EXAM!$B202),'C-E'!$B$6:$K$994,C$19,FALSE),"")</f>
        <v/>
      </c>
      <c r="D189" s="4" t="str">
        <f ca="1">IFERROR(VLOOKUP(SMALL('C-E'!$B$6:$B$994,RC_EXAM!$B202),'C-E'!$B$6:$K$994,D$19,FALSE),"")</f>
        <v/>
      </c>
      <c r="E189" s="4" t="str">
        <f ca="1">IFERROR(VLOOKUP(SMALL('C-E'!$B$6:$B$994,RC_EXAM!$B202),'C-E'!$B$6:$K$994,E$19,FALSE),"")</f>
        <v/>
      </c>
      <c r="F189" s="42" t="str">
        <f ca="1">IFERROR(VLOOKUP(SMALL('C-E'!$B$6:$B$994,RC_EXAM!$B202),'C-E'!$B$6:$K$994,F$19,FALSE),"")</f>
        <v/>
      </c>
      <c r="G189" s="43"/>
      <c r="H189" s="4" t="str">
        <f ca="1">IFERROR(VLOOKUP(SMALL('C-E'!$B$6:$B$994,RC_EXAM!$B202),'C-E'!$B$6:$K$994,H$19,FALSE),"")</f>
        <v/>
      </c>
    </row>
    <row r="190" spans="2:8" ht="30" customHeight="1" thickTop="1" thickBot="1" x14ac:dyDescent="0.3">
      <c r="B190" s="1">
        <v>156</v>
      </c>
      <c r="C190" s="4" t="str">
        <f ca="1">IFERROR(VLOOKUP(SMALL('C-E'!$B$6:$B$994,RC_EXAM!$B203),'C-E'!$B$6:$K$994,C$19,FALSE),"")</f>
        <v/>
      </c>
      <c r="D190" s="4" t="str">
        <f ca="1">IFERROR(VLOOKUP(SMALL('C-E'!$B$6:$B$994,RC_EXAM!$B203),'C-E'!$B$6:$K$994,D$19,FALSE),"")</f>
        <v/>
      </c>
      <c r="E190" s="4" t="str">
        <f ca="1">IFERROR(VLOOKUP(SMALL('C-E'!$B$6:$B$994,RC_EXAM!$B203),'C-E'!$B$6:$K$994,E$19,FALSE),"")</f>
        <v/>
      </c>
      <c r="F190" s="42" t="str">
        <f ca="1">IFERROR(VLOOKUP(SMALL('C-E'!$B$6:$B$994,RC_EXAM!$B203),'C-E'!$B$6:$K$994,F$19,FALSE),"")</f>
        <v/>
      </c>
      <c r="G190" s="43"/>
      <c r="H190" s="4" t="str">
        <f ca="1">IFERROR(VLOOKUP(SMALL('C-E'!$B$6:$B$994,RC_EXAM!$B203),'C-E'!$B$6:$K$994,H$19,FALSE),"")</f>
        <v/>
      </c>
    </row>
    <row r="191" spans="2:8" ht="30" customHeight="1" thickTop="1" thickBot="1" x14ac:dyDescent="0.3">
      <c r="B191" s="1">
        <v>157</v>
      </c>
      <c r="C191" s="4" t="str">
        <f ca="1">IFERROR(VLOOKUP(SMALL('C-E'!$B$6:$B$994,RC_EXAM!$B204),'C-E'!$B$6:$K$994,C$19,FALSE),"")</f>
        <v/>
      </c>
      <c r="D191" s="4" t="str">
        <f ca="1">IFERROR(VLOOKUP(SMALL('C-E'!$B$6:$B$994,RC_EXAM!$B204),'C-E'!$B$6:$K$994,D$19,FALSE),"")</f>
        <v/>
      </c>
      <c r="E191" s="4" t="str">
        <f ca="1">IFERROR(VLOOKUP(SMALL('C-E'!$B$6:$B$994,RC_EXAM!$B204),'C-E'!$B$6:$K$994,E$19,FALSE),"")</f>
        <v/>
      </c>
      <c r="F191" s="42" t="str">
        <f ca="1">IFERROR(VLOOKUP(SMALL('C-E'!$B$6:$B$994,RC_EXAM!$B204),'C-E'!$B$6:$K$994,F$19,FALSE),"")</f>
        <v/>
      </c>
      <c r="G191" s="43"/>
      <c r="H191" s="4" t="str">
        <f ca="1">IFERROR(VLOOKUP(SMALL('C-E'!$B$6:$B$994,RC_EXAM!$B204),'C-E'!$B$6:$K$994,H$19,FALSE),"")</f>
        <v/>
      </c>
    </row>
    <row r="192" spans="2:8" ht="30" customHeight="1" thickTop="1" thickBot="1" x14ac:dyDescent="0.3">
      <c r="B192" s="1">
        <v>158</v>
      </c>
      <c r="C192" s="4" t="str">
        <f ca="1">IFERROR(VLOOKUP(SMALL('C-E'!$B$6:$B$994,RC_EXAM!$B205),'C-E'!$B$6:$K$994,C$19,FALSE),"")</f>
        <v/>
      </c>
      <c r="D192" s="4" t="str">
        <f ca="1">IFERROR(VLOOKUP(SMALL('C-E'!$B$6:$B$994,RC_EXAM!$B205),'C-E'!$B$6:$K$994,D$19,FALSE),"")</f>
        <v/>
      </c>
      <c r="E192" s="4" t="str">
        <f ca="1">IFERROR(VLOOKUP(SMALL('C-E'!$B$6:$B$994,RC_EXAM!$B205),'C-E'!$B$6:$K$994,E$19,FALSE),"")</f>
        <v/>
      </c>
      <c r="F192" s="42" t="str">
        <f ca="1">IFERROR(VLOOKUP(SMALL('C-E'!$B$6:$B$994,RC_EXAM!$B205),'C-E'!$B$6:$K$994,F$19,FALSE),"")</f>
        <v/>
      </c>
      <c r="G192" s="43"/>
      <c r="H192" s="4" t="str">
        <f ca="1">IFERROR(VLOOKUP(SMALL('C-E'!$B$6:$B$994,RC_EXAM!$B205),'C-E'!$B$6:$K$994,H$19,FALSE),"")</f>
        <v/>
      </c>
    </row>
    <row r="193" spans="2:8" ht="30" customHeight="1" thickTop="1" thickBot="1" x14ac:dyDescent="0.3">
      <c r="B193" s="1">
        <v>159</v>
      </c>
      <c r="C193" s="4" t="str">
        <f ca="1">IFERROR(VLOOKUP(SMALL('C-E'!$B$6:$B$994,RC_EXAM!$B206),'C-E'!$B$6:$K$994,C$19,FALSE),"")</f>
        <v/>
      </c>
      <c r="D193" s="4" t="str">
        <f ca="1">IFERROR(VLOOKUP(SMALL('C-E'!$B$6:$B$994,RC_EXAM!$B206),'C-E'!$B$6:$K$994,D$19,FALSE),"")</f>
        <v/>
      </c>
      <c r="E193" s="4" t="str">
        <f ca="1">IFERROR(VLOOKUP(SMALL('C-E'!$B$6:$B$994,RC_EXAM!$B206),'C-E'!$B$6:$K$994,E$19,FALSE),"")</f>
        <v/>
      </c>
      <c r="F193" s="42" t="str">
        <f ca="1">IFERROR(VLOOKUP(SMALL('C-E'!$B$6:$B$994,RC_EXAM!$B206),'C-E'!$B$6:$K$994,F$19,FALSE),"")</f>
        <v/>
      </c>
      <c r="G193" s="43"/>
      <c r="H193" s="4" t="str">
        <f ca="1">IFERROR(VLOOKUP(SMALL('C-E'!$B$6:$B$994,RC_EXAM!$B206),'C-E'!$B$6:$K$994,H$19,FALSE),"")</f>
        <v/>
      </c>
    </row>
    <row r="194" spans="2:8" ht="30" customHeight="1" thickTop="1" thickBot="1" x14ac:dyDescent="0.3">
      <c r="B194" s="1">
        <v>160</v>
      </c>
      <c r="C194" s="4" t="str">
        <f ca="1">IFERROR(VLOOKUP(SMALL('C-E'!$B$6:$B$994,RC_EXAM!$B207),'C-E'!$B$6:$K$994,C$19,FALSE),"")</f>
        <v/>
      </c>
      <c r="D194" s="4" t="str">
        <f ca="1">IFERROR(VLOOKUP(SMALL('C-E'!$B$6:$B$994,RC_EXAM!$B207),'C-E'!$B$6:$K$994,D$19,FALSE),"")</f>
        <v/>
      </c>
      <c r="E194" s="4" t="str">
        <f ca="1">IFERROR(VLOOKUP(SMALL('C-E'!$B$6:$B$994,RC_EXAM!$B207),'C-E'!$B$6:$K$994,E$19,FALSE),"")</f>
        <v/>
      </c>
      <c r="F194" s="42" t="str">
        <f ca="1">IFERROR(VLOOKUP(SMALL('C-E'!$B$6:$B$994,RC_EXAM!$B207),'C-E'!$B$6:$K$994,F$19,FALSE),"")</f>
        <v/>
      </c>
      <c r="G194" s="43"/>
      <c r="H194" s="4" t="str">
        <f ca="1">IFERROR(VLOOKUP(SMALL('C-E'!$B$6:$B$994,RC_EXAM!$B207),'C-E'!$B$6:$K$994,H$19,FALSE),"")</f>
        <v/>
      </c>
    </row>
    <row r="195" spans="2:8" ht="30" customHeight="1" thickTop="1" thickBot="1" x14ac:dyDescent="0.3">
      <c r="B195" s="1">
        <v>161</v>
      </c>
      <c r="C195" s="4" t="str">
        <f ca="1">IFERROR(VLOOKUP(SMALL('C-E'!$B$6:$B$994,RC_EXAM!$B208),'C-E'!$B$6:$K$994,C$19,FALSE),"")</f>
        <v/>
      </c>
      <c r="D195" s="4" t="str">
        <f ca="1">IFERROR(VLOOKUP(SMALL('C-E'!$B$6:$B$994,RC_EXAM!$B208),'C-E'!$B$6:$K$994,D$19,FALSE),"")</f>
        <v/>
      </c>
      <c r="E195" s="4" t="str">
        <f ca="1">IFERROR(VLOOKUP(SMALL('C-E'!$B$6:$B$994,RC_EXAM!$B208),'C-E'!$B$6:$K$994,E$19,FALSE),"")</f>
        <v/>
      </c>
      <c r="F195" s="42" t="str">
        <f ca="1">IFERROR(VLOOKUP(SMALL('C-E'!$B$6:$B$994,RC_EXAM!$B208),'C-E'!$B$6:$K$994,F$19,FALSE),"")</f>
        <v/>
      </c>
      <c r="G195" s="43"/>
      <c r="H195" s="4" t="str">
        <f ca="1">IFERROR(VLOOKUP(SMALL('C-E'!$B$6:$B$994,RC_EXAM!$B208),'C-E'!$B$6:$K$994,H$19,FALSE),"")</f>
        <v/>
      </c>
    </row>
    <row r="196" spans="2:8" ht="30" customHeight="1" thickTop="1" thickBot="1" x14ac:dyDescent="0.3">
      <c r="B196" s="1">
        <v>162</v>
      </c>
      <c r="C196" s="4" t="str">
        <f ca="1">IFERROR(VLOOKUP(SMALL('C-E'!$B$6:$B$994,RC_EXAM!$B209),'C-E'!$B$6:$K$994,C$19,FALSE),"")</f>
        <v/>
      </c>
      <c r="D196" s="4" t="str">
        <f ca="1">IFERROR(VLOOKUP(SMALL('C-E'!$B$6:$B$994,RC_EXAM!$B209),'C-E'!$B$6:$K$994,D$19,FALSE),"")</f>
        <v/>
      </c>
      <c r="E196" s="4" t="str">
        <f ca="1">IFERROR(VLOOKUP(SMALL('C-E'!$B$6:$B$994,RC_EXAM!$B209),'C-E'!$B$6:$K$994,E$19,FALSE),"")</f>
        <v/>
      </c>
      <c r="F196" s="42" t="str">
        <f ca="1">IFERROR(VLOOKUP(SMALL('C-E'!$B$6:$B$994,RC_EXAM!$B209),'C-E'!$B$6:$K$994,F$19,FALSE),"")</f>
        <v/>
      </c>
      <c r="G196" s="43"/>
      <c r="H196" s="4" t="str">
        <f ca="1">IFERROR(VLOOKUP(SMALL('C-E'!$B$6:$B$994,RC_EXAM!$B209),'C-E'!$B$6:$K$994,H$19,FALSE),"")</f>
        <v/>
      </c>
    </row>
    <row r="197" spans="2:8" ht="30" customHeight="1" thickTop="1" thickBot="1" x14ac:dyDescent="0.3">
      <c r="B197" s="1">
        <v>163</v>
      </c>
      <c r="C197" s="4" t="str">
        <f ca="1">IFERROR(VLOOKUP(SMALL('C-E'!$B$6:$B$994,RC_EXAM!$B210),'C-E'!$B$6:$K$994,C$19,FALSE),"")</f>
        <v/>
      </c>
      <c r="D197" s="4" t="str">
        <f ca="1">IFERROR(VLOOKUP(SMALL('C-E'!$B$6:$B$994,RC_EXAM!$B210),'C-E'!$B$6:$K$994,D$19,FALSE),"")</f>
        <v/>
      </c>
      <c r="E197" s="4" t="str">
        <f ca="1">IFERROR(VLOOKUP(SMALL('C-E'!$B$6:$B$994,RC_EXAM!$B210),'C-E'!$B$6:$K$994,E$19,FALSE),"")</f>
        <v/>
      </c>
      <c r="F197" s="42" t="str">
        <f ca="1">IFERROR(VLOOKUP(SMALL('C-E'!$B$6:$B$994,RC_EXAM!$B210),'C-E'!$B$6:$K$994,F$19,FALSE),"")</f>
        <v/>
      </c>
      <c r="G197" s="43"/>
      <c r="H197" s="4" t="str">
        <f ca="1">IFERROR(VLOOKUP(SMALL('C-E'!$B$6:$B$994,RC_EXAM!$B210),'C-E'!$B$6:$K$994,H$19,FALSE),"")</f>
        <v/>
      </c>
    </row>
    <row r="198" spans="2:8" ht="30" customHeight="1" thickTop="1" thickBot="1" x14ac:dyDescent="0.3">
      <c r="B198" s="1">
        <v>164</v>
      </c>
      <c r="C198" s="4" t="str">
        <f ca="1">IFERROR(VLOOKUP(SMALL('C-E'!$B$6:$B$994,RC_EXAM!$B211),'C-E'!$B$6:$K$994,C$19,FALSE),"")</f>
        <v/>
      </c>
      <c r="D198" s="4" t="str">
        <f ca="1">IFERROR(VLOOKUP(SMALL('C-E'!$B$6:$B$994,RC_EXAM!$B211),'C-E'!$B$6:$K$994,D$19,FALSE),"")</f>
        <v/>
      </c>
      <c r="E198" s="4" t="str">
        <f ca="1">IFERROR(VLOOKUP(SMALL('C-E'!$B$6:$B$994,RC_EXAM!$B211),'C-E'!$B$6:$K$994,E$19,FALSE),"")</f>
        <v/>
      </c>
      <c r="F198" s="42" t="str">
        <f ca="1">IFERROR(VLOOKUP(SMALL('C-E'!$B$6:$B$994,RC_EXAM!$B211),'C-E'!$B$6:$K$994,F$19,FALSE),"")</f>
        <v/>
      </c>
      <c r="G198" s="43"/>
      <c r="H198" s="4" t="str">
        <f ca="1">IFERROR(VLOOKUP(SMALL('C-E'!$B$6:$B$994,RC_EXAM!$B211),'C-E'!$B$6:$K$994,H$19,FALSE),"")</f>
        <v/>
      </c>
    </row>
    <row r="199" spans="2:8" ht="30" customHeight="1" thickTop="1" thickBot="1" x14ac:dyDescent="0.3">
      <c r="B199" s="1">
        <v>165</v>
      </c>
      <c r="C199" s="4" t="str">
        <f ca="1">IFERROR(VLOOKUP(SMALL('C-E'!$B$6:$B$994,RC_EXAM!$B212),'C-E'!$B$6:$K$994,C$19,FALSE),"")</f>
        <v/>
      </c>
      <c r="D199" s="4" t="str">
        <f ca="1">IFERROR(VLOOKUP(SMALL('C-E'!$B$6:$B$994,RC_EXAM!$B212),'C-E'!$B$6:$K$994,D$19,FALSE),"")</f>
        <v/>
      </c>
      <c r="E199" s="4" t="str">
        <f ca="1">IFERROR(VLOOKUP(SMALL('C-E'!$B$6:$B$994,RC_EXAM!$B212),'C-E'!$B$6:$K$994,E$19,FALSE),"")</f>
        <v/>
      </c>
      <c r="F199" s="42" t="str">
        <f ca="1">IFERROR(VLOOKUP(SMALL('C-E'!$B$6:$B$994,RC_EXAM!$B212),'C-E'!$B$6:$K$994,F$19,FALSE),"")</f>
        <v/>
      </c>
      <c r="G199" s="43"/>
      <c r="H199" s="4" t="str">
        <f ca="1">IFERROR(VLOOKUP(SMALL('C-E'!$B$6:$B$994,RC_EXAM!$B212),'C-E'!$B$6:$K$994,H$19,FALSE),"")</f>
        <v/>
      </c>
    </row>
    <row r="200" spans="2:8" ht="30" customHeight="1" thickTop="1" thickBot="1" x14ac:dyDescent="0.3">
      <c r="B200" s="1">
        <v>166</v>
      </c>
      <c r="C200" s="4" t="str">
        <f ca="1">IFERROR(VLOOKUP(SMALL('C-E'!$B$6:$B$994,RC_EXAM!$B213),'C-E'!$B$6:$K$994,C$19,FALSE),"")</f>
        <v/>
      </c>
      <c r="D200" s="4" t="str">
        <f ca="1">IFERROR(VLOOKUP(SMALL('C-E'!$B$6:$B$994,RC_EXAM!$B213),'C-E'!$B$6:$K$994,D$19,FALSE),"")</f>
        <v/>
      </c>
      <c r="E200" s="4" t="str">
        <f ca="1">IFERROR(VLOOKUP(SMALL('C-E'!$B$6:$B$994,RC_EXAM!$B213),'C-E'!$B$6:$K$994,E$19,FALSE),"")</f>
        <v/>
      </c>
      <c r="F200" s="42" t="str">
        <f ca="1">IFERROR(VLOOKUP(SMALL('C-E'!$B$6:$B$994,RC_EXAM!$B213),'C-E'!$B$6:$K$994,F$19,FALSE),"")</f>
        <v/>
      </c>
      <c r="G200" s="43"/>
      <c r="H200" s="4" t="str">
        <f ca="1">IFERROR(VLOOKUP(SMALL('C-E'!$B$6:$B$994,RC_EXAM!$B213),'C-E'!$B$6:$K$994,H$19,FALSE),"")</f>
        <v/>
      </c>
    </row>
    <row r="201" spans="2:8" ht="30" customHeight="1" thickTop="1" thickBot="1" x14ac:dyDescent="0.3">
      <c r="B201" s="1">
        <v>167</v>
      </c>
      <c r="C201" s="4" t="str">
        <f ca="1">IFERROR(VLOOKUP(SMALL('C-E'!$B$6:$B$994,RC_EXAM!$B214),'C-E'!$B$6:$K$994,C$19,FALSE),"")</f>
        <v/>
      </c>
      <c r="D201" s="4" t="str">
        <f ca="1">IFERROR(VLOOKUP(SMALL('C-E'!$B$6:$B$994,RC_EXAM!$B214),'C-E'!$B$6:$K$994,D$19,FALSE),"")</f>
        <v/>
      </c>
      <c r="E201" s="4" t="str">
        <f ca="1">IFERROR(VLOOKUP(SMALL('C-E'!$B$6:$B$994,RC_EXAM!$B214),'C-E'!$B$6:$K$994,E$19,FALSE),"")</f>
        <v/>
      </c>
      <c r="F201" s="42" t="str">
        <f ca="1">IFERROR(VLOOKUP(SMALL('C-E'!$B$6:$B$994,RC_EXAM!$B214),'C-E'!$B$6:$K$994,F$19,FALSE),"")</f>
        <v/>
      </c>
      <c r="G201" s="43"/>
      <c r="H201" s="4" t="str">
        <f ca="1">IFERROR(VLOOKUP(SMALL('C-E'!$B$6:$B$994,RC_EXAM!$B214),'C-E'!$B$6:$K$994,H$19,FALSE),"")</f>
        <v/>
      </c>
    </row>
    <row r="202" spans="2:8" ht="30" customHeight="1" thickTop="1" thickBot="1" x14ac:dyDescent="0.3">
      <c r="B202" s="1">
        <v>168</v>
      </c>
      <c r="C202" s="4" t="str">
        <f ca="1">IFERROR(VLOOKUP(SMALL('C-E'!$B$6:$B$994,RC_EXAM!$B215),'C-E'!$B$6:$K$994,C$19,FALSE),"")</f>
        <v/>
      </c>
      <c r="D202" s="4" t="str">
        <f ca="1">IFERROR(VLOOKUP(SMALL('C-E'!$B$6:$B$994,RC_EXAM!$B215),'C-E'!$B$6:$K$994,D$19,FALSE),"")</f>
        <v/>
      </c>
      <c r="E202" s="4" t="str">
        <f ca="1">IFERROR(VLOOKUP(SMALL('C-E'!$B$6:$B$994,RC_EXAM!$B215),'C-E'!$B$6:$K$994,E$19,FALSE),"")</f>
        <v/>
      </c>
      <c r="F202" s="42" t="str">
        <f ca="1">IFERROR(VLOOKUP(SMALL('C-E'!$B$6:$B$994,RC_EXAM!$B215),'C-E'!$B$6:$K$994,F$19,FALSE),"")</f>
        <v/>
      </c>
      <c r="G202" s="43"/>
      <c r="H202" s="4" t="str">
        <f ca="1">IFERROR(VLOOKUP(SMALL('C-E'!$B$6:$B$994,RC_EXAM!$B215),'C-E'!$B$6:$K$994,H$19,FALSE),"")</f>
        <v/>
      </c>
    </row>
    <row r="203" spans="2:8" ht="30" customHeight="1" thickTop="1" thickBot="1" x14ac:dyDescent="0.3">
      <c r="B203" s="1">
        <v>169</v>
      </c>
      <c r="C203" s="4" t="str">
        <f ca="1">IFERROR(VLOOKUP(SMALL('C-E'!$B$6:$B$994,RC_EXAM!$B216),'C-E'!$B$6:$K$994,C$19,FALSE),"")</f>
        <v/>
      </c>
      <c r="D203" s="4" t="str">
        <f ca="1">IFERROR(VLOOKUP(SMALL('C-E'!$B$6:$B$994,RC_EXAM!$B216),'C-E'!$B$6:$K$994,D$19,FALSE),"")</f>
        <v/>
      </c>
      <c r="E203" s="4" t="str">
        <f ca="1">IFERROR(VLOOKUP(SMALL('C-E'!$B$6:$B$994,RC_EXAM!$B216),'C-E'!$B$6:$K$994,E$19,FALSE),"")</f>
        <v/>
      </c>
      <c r="F203" s="42" t="str">
        <f ca="1">IFERROR(VLOOKUP(SMALL('C-E'!$B$6:$B$994,RC_EXAM!$B216),'C-E'!$B$6:$K$994,F$19,FALSE),"")</f>
        <v/>
      </c>
      <c r="G203" s="43"/>
      <c r="H203" s="4" t="str">
        <f ca="1">IFERROR(VLOOKUP(SMALL('C-E'!$B$6:$B$994,RC_EXAM!$B216),'C-E'!$B$6:$K$994,H$19,FALSE),"")</f>
        <v/>
      </c>
    </row>
    <row r="204" spans="2:8" ht="30" customHeight="1" thickTop="1" thickBot="1" x14ac:dyDescent="0.3">
      <c r="B204" s="1">
        <v>170</v>
      </c>
      <c r="C204" s="4" t="str">
        <f ca="1">IFERROR(VLOOKUP(SMALL('C-E'!$B$6:$B$994,RC_EXAM!$B217),'C-E'!$B$6:$K$994,C$19,FALSE),"")</f>
        <v/>
      </c>
      <c r="D204" s="4" t="str">
        <f ca="1">IFERROR(VLOOKUP(SMALL('C-E'!$B$6:$B$994,RC_EXAM!$B217),'C-E'!$B$6:$K$994,D$19,FALSE),"")</f>
        <v/>
      </c>
      <c r="E204" s="4" t="str">
        <f ca="1">IFERROR(VLOOKUP(SMALL('C-E'!$B$6:$B$994,RC_EXAM!$B217),'C-E'!$B$6:$K$994,E$19,FALSE),"")</f>
        <v/>
      </c>
      <c r="F204" s="42" t="str">
        <f ca="1">IFERROR(VLOOKUP(SMALL('C-E'!$B$6:$B$994,RC_EXAM!$B217),'C-E'!$B$6:$K$994,F$19,FALSE),"")</f>
        <v/>
      </c>
      <c r="G204" s="43"/>
      <c r="H204" s="4" t="str">
        <f ca="1">IFERROR(VLOOKUP(SMALL('C-E'!$B$6:$B$994,RC_EXAM!$B217),'C-E'!$B$6:$K$994,H$19,FALSE),"")</f>
        <v/>
      </c>
    </row>
    <row r="205" spans="2:8" ht="30" customHeight="1" thickTop="1" thickBot="1" x14ac:dyDescent="0.3">
      <c r="B205" s="1">
        <v>171</v>
      </c>
      <c r="C205" s="4" t="str">
        <f ca="1">IFERROR(VLOOKUP(SMALL('C-E'!$B$6:$B$994,RC_EXAM!$B218),'C-E'!$B$6:$K$994,C$19,FALSE),"")</f>
        <v/>
      </c>
      <c r="D205" s="4" t="str">
        <f ca="1">IFERROR(VLOOKUP(SMALL('C-E'!$B$6:$B$994,RC_EXAM!$B218),'C-E'!$B$6:$K$994,D$19,FALSE),"")</f>
        <v/>
      </c>
      <c r="E205" s="4" t="str">
        <f ca="1">IFERROR(VLOOKUP(SMALL('C-E'!$B$6:$B$994,RC_EXAM!$B218),'C-E'!$B$6:$K$994,E$19,FALSE),"")</f>
        <v/>
      </c>
      <c r="F205" s="42" t="str">
        <f ca="1">IFERROR(VLOOKUP(SMALL('C-E'!$B$6:$B$994,RC_EXAM!$B218),'C-E'!$B$6:$K$994,F$19,FALSE),"")</f>
        <v/>
      </c>
      <c r="G205" s="43"/>
      <c r="H205" s="4" t="str">
        <f ca="1">IFERROR(VLOOKUP(SMALL('C-E'!$B$6:$B$994,RC_EXAM!$B218),'C-E'!$B$6:$K$994,H$19,FALSE),"")</f>
        <v/>
      </c>
    </row>
    <row r="206" spans="2:8" ht="30" customHeight="1" thickTop="1" thickBot="1" x14ac:dyDescent="0.3">
      <c r="B206" s="1">
        <v>172</v>
      </c>
      <c r="C206" s="4" t="str">
        <f ca="1">IFERROR(VLOOKUP(SMALL('C-E'!$B$6:$B$994,RC_EXAM!$B219),'C-E'!$B$6:$K$994,C$19,FALSE),"")</f>
        <v/>
      </c>
      <c r="D206" s="4" t="str">
        <f ca="1">IFERROR(VLOOKUP(SMALL('C-E'!$B$6:$B$994,RC_EXAM!$B219),'C-E'!$B$6:$K$994,D$19,FALSE),"")</f>
        <v/>
      </c>
      <c r="E206" s="4" t="str">
        <f ca="1">IFERROR(VLOOKUP(SMALL('C-E'!$B$6:$B$994,RC_EXAM!$B219),'C-E'!$B$6:$K$994,E$19,FALSE),"")</f>
        <v/>
      </c>
      <c r="F206" s="42" t="str">
        <f ca="1">IFERROR(VLOOKUP(SMALL('C-E'!$B$6:$B$994,RC_EXAM!$B219),'C-E'!$B$6:$K$994,F$19,FALSE),"")</f>
        <v/>
      </c>
      <c r="G206" s="43"/>
      <c r="H206" s="4" t="str">
        <f ca="1">IFERROR(VLOOKUP(SMALL('C-E'!$B$6:$B$994,RC_EXAM!$B219),'C-E'!$B$6:$K$994,H$19,FALSE),"")</f>
        <v/>
      </c>
    </row>
    <row r="207" spans="2:8" ht="30" customHeight="1" thickTop="1" thickBot="1" x14ac:dyDescent="0.3">
      <c r="B207" s="1">
        <v>173</v>
      </c>
      <c r="C207" s="4" t="str">
        <f ca="1">IFERROR(VLOOKUP(SMALL('C-E'!$B$6:$B$994,RC_EXAM!$B220),'C-E'!$B$6:$K$994,C$19,FALSE),"")</f>
        <v/>
      </c>
      <c r="D207" s="4" t="str">
        <f ca="1">IFERROR(VLOOKUP(SMALL('C-E'!$B$6:$B$994,RC_EXAM!$B220),'C-E'!$B$6:$K$994,D$19,FALSE),"")</f>
        <v/>
      </c>
      <c r="E207" s="4" t="str">
        <f ca="1">IFERROR(VLOOKUP(SMALL('C-E'!$B$6:$B$994,RC_EXAM!$B220),'C-E'!$B$6:$K$994,E$19,FALSE),"")</f>
        <v/>
      </c>
      <c r="F207" s="42" t="str">
        <f ca="1">IFERROR(VLOOKUP(SMALL('C-E'!$B$6:$B$994,RC_EXAM!$B220),'C-E'!$B$6:$K$994,F$19,FALSE),"")</f>
        <v/>
      </c>
      <c r="G207" s="43"/>
      <c r="H207" s="4" t="str">
        <f ca="1">IFERROR(VLOOKUP(SMALL('C-E'!$B$6:$B$994,RC_EXAM!$B220),'C-E'!$B$6:$K$994,H$19,FALSE),"")</f>
        <v/>
      </c>
    </row>
    <row r="208" spans="2:8" ht="30" customHeight="1" thickTop="1" thickBot="1" x14ac:dyDescent="0.3">
      <c r="B208" s="1">
        <v>174</v>
      </c>
      <c r="C208" s="4" t="str">
        <f ca="1">IFERROR(VLOOKUP(SMALL('C-E'!$B$6:$B$994,RC_EXAM!$B221),'C-E'!$B$6:$K$994,C$19,FALSE),"")</f>
        <v/>
      </c>
      <c r="D208" s="4" t="str">
        <f ca="1">IFERROR(VLOOKUP(SMALL('C-E'!$B$6:$B$994,RC_EXAM!$B221),'C-E'!$B$6:$K$994,D$19,FALSE),"")</f>
        <v/>
      </c>
      <c r="E208" s="4" t="str">
        <f ca="1">IFERROR(VLOOKUP(SMALL('C-E'!$B$6:$B$994,RC_EXAM!$B221),'C-E'!$B$6:$K$994,E$19,FALSE),"")</f>
        <v/>
      </c>
      <c r="F208" s="42" t="str">
        <f ca="1">IFERROR(VLOOKUP(SMALL('C-E'!$B$6:$B$994,RC_EXAM!$B221),'C-E'!$B$6:$K$994,F$19,FALSE),"")</f>
        <v/>
      </c>
      <c r="G208" s="43"/>
      <c r="H208" s="4" t="str">
        <f ca="1">IFERROR(VLOOKUP(SMALL('C-E'!$B$6:$B$994,RC_EXAM!$B221),'C-E'!$B$6:$K$994,H$19,FALSE),"")</f>
        <v/>
      </c>
    </row>
    <row r="209" spans="2:8" ht="30" customHeight="1" thickTop="1" thickBot="1" x14ac:dyDescent="0.3">
      <c r="B209" s="1">
        <v>175</v>
      </c>
      <c r="C209" s="4" t="str">
        <f ca="1">IFERROR(VLOOKUP(SMALL('C-E'!$B$6:$B$994,RC_EXAM!$B222),'C-E'!$B$6:$K$994,C$19,FALSE),"")</f>
        <v/>
      </c>
      <c r="D209" s="4" t="str">
        <f ca="1">IFERROR(VLOOKUP(SMALL('C-E'!$B$6:$B$994,RC_EXAM!$B222),'C-E'!$B$6:$K$994,D$19,FALSE),"")</f>
        <v/>
      </c>
      <c r="E209" s="4" t="str">
        <f ca="1">IFERROR(VLOOKUP(SMALL('C-E'!$B$6:$B$994,RC_EXAM!$B222),'C-E'!$B$6:$K$994,E$19,FALSE),"")</f>
        <v/>
      </c>
      <c r="F209" s="42" t="str">
        <f ca="1">IFERROR(VLOOKUP(SMALL('C-E'!$B$6:$B$994,RC_EXAM!$B222),'C-E'!$B$6:$K$994,F$19,FALSE),"")</f>
        <v/>
      </c>
      <c r="G209" s="43"/>
      <c r="H209" s="4" t="str">
        <f ca="1">IFERROR(VLOOKUP(SMALL('C-E'!$B$6:$B$994,RC_EXAM!$B222),'C-E'!$B$6:$K$994,H$19,FALSE),"")</f>
        <v/>
      </c>
    </row>
    <row r="210" spans="2:8" ht="30" customHeight="1" thickTop="1" thickBot="1" x14ac:dyDescent="0.3">
      <c r="B210" s="1">
        <v>176</v>
      </c>
      <c r="C210" s="4" t="str">
        <f ca="1">IFERROR(VLOOKUP(SMALL('C-E'!$B$6:$B$994,RC_EXAM!$B223),'C-E'!$B$6:$K$994,C$19,FALSE),"")</f>
        <v/>
      </c>
      <c r="D210" s="4" t="str">
        <f ca="1">IFERROR(VLOOKUP(SMALL('C-E'!$B$6:$B$994,RC_EXAM!$B223),'C-E'!$B$6:$K$994,D$19,FALSE),"")</f>
        <v/>
      </c>
      <c r="E210" s="4" t="str">
        <f ca="1">IFERROR(VLOOKUP(SMALL('C-E'!$B$6:$B$994,RC_EXAM!$B223),'C-E'!$B$6:$K$994,E$19,FALSE),"")</f>
        <v/>
      </c>
      <c r="F210" s="42" t="str">
        <f ca="1">IFERROR(VLOOKUP(SMALL('C-E'!$B$6:$B$994,RC_EXAM!$B223),'C-E'!$B$6:$K$994,F$19,FALSE),"")</f>
        <v/>
      </c>
      <c r="G210" s="43"/>
      <c r="H210" s="4" t="str">
        <f ca="1">IFERROR(VLOOKUP(SMALL('C-E'!$B$6:$B$994,RC_EXAM!$B223),'C-E'!$B$6:$K$994,H$19,FALSE),"")</f>
        <v/>
      </c>
    </row>
    <row r="211" spans="2:8" ht="30" customHeight="1" thickTop="1" thickBot="1" x14ac:dyDescent="0.3">
      <c r="B211" s="1">
        <v>177</v>
      </c>
      <c r="C211" s="4" t="str">
        <f ca="1">IFERROR(VLOOKUP(SMALL('C-E'!$B$6:$B$994,RC_EXAM!$B224),'C-E'!$B$6:$K$994,C$19,FALSE),"")</f>
        <v/>
      </c>
      <c r="D211" s="4" t="str">
        <f ca="1">IFERROR(VLOOKUP(SMALL('C-E'!$B$6:$B$994,RC_EXAM!$B224),'C-E'!$B$6:$K$994,D$19,FALSE),"")</f>
        <v/>
      </c>
      <c r="E211" s="4" t="str">
        <f ca="1">IFERROR(VLOOKUP(SMALL('C-E'!$B$6:$B$994,RC_EXAM!$B224),'C-E'!$B$6:$K$994,E$19,FALSE),"")</f>
        <v/>
      </c>
      <c r="F211" s="42" t="str">
        <f ca="1">IFERROR(VLOOKUP(SMALL('C-E'!$B$6:$B$994,RC_EXAM!$B224),'C-E'!$B$6:$K$994,F$19,FALSE),"")</f>
        <v/>
      </c>
      <c r="G211" s="43"/>
      <c r="H211" s="4" t="str">
        <f ca="1">IFERROR(VLOOKUP(SMALL('C-E'!$B$6:$B$994,RC_EXAM!$B224),'C-E'!$B$6:$K$994,H$19,FALSE),"")</f>
        <v/>
      </c>
    </row>
    <row r="212" spans="2:8" ht="30" customHeight="1" thickTop="1" thickBot="1" x14ac:dyDescent="0.3">
      <c r="B212" s="1">
        <v>178</v>
      </c>
      <c r="C212" s="4" t="str">
        <f ca="1">IFERROR(VLOOKUP(SMALL('C-E'!$B$6:$B$994,RC_EXAM!$B225),'C-E'!$B$6:$K$994,C$19,FALSE),"")</f>
        <v/>
      </c>
      <c r="D212" s="4" t="str">
        <f ca="1">IFERROR(VLOOKUP(SMALL('C-E'!$B$6:$B$994,RC_EXAM!$B225),'C-E'!$B$6:$K$994,D$19,FALSE),"")</f>
        <v/>
      </c>
      <c r="E212" s="4" t="str">
        <f ca="1">IFERROR(VLOOKUP(SMALL('C-E'!$B$6:$B$994,RC_EXAM!$B225),'C-E'!$B$6:$K$994,E$19,FALSE),"")</f>
        <v/>
      </c>
      <c r="F212" s="42" t="str">
        <f ca="1">IFERROR(VLOOKUP(SMALL('C-E'!$B$6:$B$994,RC_EXAM!$B225),'C-E'!$B$6:$K$994,F$19,FALSE),"")</f>
        <v/>
      </c>
      <c r="G212" s="43"/>
      <c r="H212" s="4" t="str">
        <f ca="1">IFERROR(VLOOKUP(SMALL('C-E'!$B$6:$B$994,RC_EXAM!$B225),'C-E'!$B$6:$K$994,H$19,FALSE),"")</f>
        <v/>
      </c>
    </row>
    <row r="213" spans="2:8" ht="30" customHeight="1" thickTop="1" thickBot="1" x14ac:dyDescent="0.3">
      <c r="B213" s="1">
        <v>179</v>
      </c>
      <c r="C213" s="4" t="str">
        <f ca="1">IFERROR(VLOOKUP(SMALL('C-E'!$B$6:$B$994,RC_EXAM!$B226),'C-E'!$B$6:$K$994,C$19,FALSE),"")</f>
        <v/>
      </c>
      <c r="D213" s="4" t="str">
        <f ca="1">IFERROR(VLOOKUP(SMALL('C-E'!$B$6:$B$994,RC_EXAM!$B226),'C-E'!$B$6:$K$994,D$19,FALSE),"")</f>
        <v/>
      </c>
      <c r="E213" s="4" t="str">
        <f ca="1">IFERROR(VLOOKUP(SMALL('C-E'!$B$6:$B$994,RC_EXAM!$B226),'C-E'!$B$6:$K$994,E$19,FALSE),"")</f>
        <v/>
      </c>
      <c r="F213" s="42" t="str">
        <f ca="1">IFERROR(VLOOKUP(SMALL('C-E'!$B$6:$B$994,RC_EXAM!$B226),'C-E'!$B$6:$K$994,F$19,FALSE),"")</f>
        <v/>
      </c>
      <c r="G213" s="43"/>
      <c r="H213" s="4" t="str">
        <f ca="1">IFERROR(VLOOKUP(SMALL('C-E'!$B$6:$B$994,RC_EXAM!$B226),'C-E'!$B$6:$K$994,H$19,FALSE),"")</f>
        <v/>
      </c>
    </row>
    <row r="214" spans="2:8" ht="30" customHeight="1" thickTop="1" thickBot="1" x14ac:dyDescent="0.3">
      <c r="B214" s="1">
        <v>180</v>
      </c>
      <c r="C214" s="4" t="str">
        <f ca="1">IFERROR(VLOOKUP(SMALL('C-E'!$B$6:$B$994,RC_EXAM!$B227),'C-E'!$B$6:$K$994,C$19,FALSE),"")</f>
        <v/>
      </c>
      <c r="D214" s="4" t="str">
        <f ca="1">IFERROR(VLOOKUP(SMALL('C-E'!$B$6:$B$994,RC_EXAM!$B227),'C-E'!$B$6:$K$994,D$19,FALSE),"")</f>
        <v/>
      </c>
      <c r="E214" s="4" t="str">
        <f ca="1">IFERROR(VLOOKUP(SMALL('C-E'!$B$6:$B$994,RC_EXAM!$B227),'C-E'!$B$6:$K$994,E$19,FALSE),"")</f>
        <v/>
      </c>
      <c r="F214" s="42" t="str">
        <f ca="1">IFERROR(VLOOKUP(SMALL('C-E'!$B$6:$B$994,RC_EXAM!$B227),'C-E'!$B$6:$K$994,F$19,FALSE),"")</f>
        <v/>
      </c>
      <c r="G214" s="43"/>
      <c r="H214" s="4" t="str">
        <f ca="1">IFERROR(VLOOKUP(SMALL('C-E'!$B$6:$B$994,RC_EXAM!$B227),'C-E'!$B$6:$K$994,H$19,FALSE),"")</f>
        <v/>
      </c>
    </row>
    <row r="215" spans="2:8" ht="30" customHeight="1" thickTop="1" thickBot="1" x14ac:dyDescent="0.3">
      <c r="B215" s="1">
        <v>181</v>
      </c>
      <c r="C215" s="4" t="str">
        <f ca="1">IFERROR(VLOOKUP(SMALL('C-E'!$B$6:$B$994,RC_EXAM!$B228),'C-E'!$B$6:$K$994,C$19,FALSE),"")</f>
        <v/>
      </c>
      <c r="D215" s="4" t="str">
        <f ca="1">IFERROR(VLOOKUP(SMALL('C-E'!$B$6:$B$994,RC_EXAM!$B228),'C-E'!$B$6:$K$994,D$19,FALSE),"")</f>
        <v/>
      </c>
      <c r="E215" s="4" t="str">
        <f ca="1">IFERROR(VLOOKUP(SMALL('C-E'!$B$6:$B$994,RC_EXAM!$B228),'C-E'!$B$6:$K$994,E$19,FALSE),"")</f>
        <v/>
      </c>
      <c r="F215" s="42" t="str">
        <f ca="1">IFERROR(VLOOKUP(SMALL('C-E'!$B$6:$B$994,RC_EXAM!$B228),'C-E'!$B$6:$K$994,F$19,FALSE),"")</f>
        <v/>
      </c>
      <c r="G215" s="43"/>
      <c r="H215" s="4" t="str">
        <f ca="1">IFERROR(VLOOKUP(SMALL('C-E'!$B$6:$B$994,RC_EXAM!$B228),'C-E'!$B$6:$K$994,H$19,FALSE),"")</f>
        <v/>
      </c>
    </row>
    <row r="216" spans="2:8" ht="30" customHeight="1" thickTop="1" thickBot="1" x14ac:dyDescent="0.3">
      <c r="B216" s="1">
        <v>182</v>
      </c>
      <c r="C216" s="4" t="str">
        <f ca="1">IFERROR(VLOOKUP(SMALL('C-E'!$B$6:$B$994,RC_EXAM!$B229),'C-E'!$B$6:$K$994,C$19,FALSE),"")</f>
        <v/>
      </c>
      <c r="D216" s="4" t="str">
        <f ca="1">IFERROR(VLOOKUP(SMALL('C-E'!$B$6:$B$994,RC_EXAM!$B229),'C-E'!$B$6:$K$994,D$19,FALSE),"")</f>
        <v/>
      </c>
      <c r="E216" s="4" t="str">
        <f ca="1">IFERROR(VLOOKUP(SMALL('C-E'!$B$6:$B$994,RC_EXAM!$B229),'C-E'!$B$6:$K$994,E$19,FALSE),"")</f>
        <v/>
      </c>
      <c r="F216" s="42" t="str">
        <f ca="1">IFERROR(VLOOKUP(SMALL('C-E'!$B$6:$B$994,RC_EXAM!$B229),'C-E'!$B$6:$K$994,F$19,FALSE),"")</f>
        <v/>
      </c>
      <c r="G216" s="43"/>
      <c r="H216" s="4" t="str">
        <f ca="1">IFERROR(VLOOKUP(SMALL('C-E'!$B$6:$B$994,RC_EXAM!$B229),'C-E'!$B$6:$K$994,H$19,FALSE),"")</f>
        <v/>
      </c>
    </row>
    <row r="217" spans="2:8" ht="30" customHeight="1" thickTop="1" thickBot="1" x14ac:dyDescent="0.3">
      <c r="B217" s="1">
        <v>183</v>
      </c>
      <c r="C217" s="4" t="str">
        <f ca="1">IFERROR(VLOOKUP(SMALL('C-E'!$B$6:$B$994,RC_EXAM!$B230),'C-E'!$B$6:$K$994,C$19,FALSE),"")</f>
        <v/>
      </c>
      <c r="D217" s="4" t="str">
        <f ca="1">IFERROR(VLOOKUP(SMALL('C-E'!$B$6:$B$994,RC_EXAM!$B230),'C-E'!$B$6:$K$994,D$19,FALSE),"")</f>
        <v/>
      </c>
      <c r="E217" s="4" t="str">
        <f ca="1">IFERROR(VLOOKUP(SMALL('C-E'!$B$6:$B$994,RC_EXAM!$B230),'C-E'!$B$6:$K$994,E$19,FALSE),"")</f>
        <v/>
      </c>
      <c r="F217" s="42" t="str">
        <f ca="1">IFERROR(VLOOKUP(SMALL('C-E'!$B$6:$B$994,RC_EXAM!$B230),'C-E'!$B$6:$K$994,F$19,FALSE),"")</f>
        <v/>
      </c>
      <c r="G217" s="43"/>
      <c r="H217" s="4" t="str">
        <f ca="1">IFERROR(VLOOKUP(SMALL('C-E'!$B$6:$B$994,RC_EXAM!$B230),'C-E'!$B$6:$K$994,H$19,FALSE),"")</f>
        <v/>
      </c>
    </row>
    <row r="218" spans="2:8" ht="30" customHeight="1" thickTop="1" thickBot="1" x14ac:dyDescent="0.3">
      <c r="B218" s="1">
        <v>184</v>
      </c>
      <c r="C218" s="4" t="str">
        <f ca="1">IFERROR(VLOOKUP(SMALL('C-E'!$B$6:$B$994,RC_EXAM!$B231),'C-E'!$B$6:$K$994,C$19,FALSE),"")</f>
        <v/>
      </c>
      <c r="D218" s="4" t="str">
        <f ca="1">IFERROR(VLOOKUP(SMALL('C-E'!$B$6:$B$994,RC_EXAM!$B231),'C-E'!$B$6:$K$994,D$19,FALSE),"")</f>
        <v/>
      </c>
      <c r="E218" s="4" t="str">
        <f ca="1">IFERROR(VLOOKUP(SMALL('C-E'!$B$6:$B$994,RC_EXAM!$B231),'C-E'!$B$6:$K$994,E$19,FALSE),"")</f>
        <v/>
      </c>
      <c r="F218" s="42" t="str">
        <f ca="1">IFERROR(VLOOKUP(SMALL('C-E'!$B$6:$B$994,RC_EXAM!$B231),'C-E'!$B$6:$K$994,F$19,FALSE),"")</f>
        <v/>
      </c>
      <c r="G218" s="43"/>
      <c r="H218" s="4" t="str">
        <f ca="1">IFERROR(VLOOKUP(SMALL('C-E'!$B$6:$B$994,RC_EXAM!$B231),'C-E'!$B$6:$K$994,H$19,FALSE),"")</f>
        <v/>
      </c>
    </row>
    <row r="219" spans="2:8" ht="30" customHeight="1" thickTop="1" thickBot="1" x14ac:dyDescent="0.3">
      <c r="B219" s="1">
        <v>185</v>
      </c>
      <c r="C219" s="4" t="str">
        <f ca="1">IFERROR(VLOOKUP(SMALL('C-E'!$B$6:$B$994,RC_EXAM!$B232),'C-E'!$B$6:$K$994,C$19,FALSE),"")</f>
        <v/>
      </c>
      <c r="D219" s="4" t="str">
        <f ca="1">IFERROR(VLOOKUP(SMALL('C-E'!$B$6:$B$994,RC_EXAM!$B232),'C-E'!$B$6:$K$994,D$19,FALSE),"")</f>
        <v/>
      </c>
      <c r="E219" s="4" t="str">
        <f ca="1">IFERROR(VLOOKUP(SMALL('C-E'!$B$6:$B$994,RC_EXAM!$B232),'C-E'!$B$6:$K$994,E$19,FALSE),"")</f>
        <v/>
      </c>
      <c r="F219" s="42" t="str">
        <f ca="1">IFERROR(VLOOKUP(SMALL('C-E'!$B$6:$B$994,RC_EXAM!$B232),'C-E'!$B$6:$K$994,F$19,FALSE),"")</f>
        <v/>
      </c>
      <c r="G219" s="43"/>
      <c r="H219" s="4" t="str">
        <f ca="1">IFERROR(VLOOKUP(SMALL('C-E'!$B$6:$B$994,RC_EXAM!$B232),'C-E'!$B$6:$K$994,H$19,FALSE),"")</f>
        <v/>
      </c>
    </row>
    <row r="220" spans="2:8" ht="30" customHeight="1" thickTop="1" thickBot="1" x14ac:dyDescent="0.3">
      <c r="B220" s="1">
        <v>186</v>
      </c>
      <c r="C220" s="4" t="str">
        <f ca="1">IFERROR(VLOOKUP(SMALL('C-E'!$B$6:$B$994,RC_EXAM!$B233),'C-E'!$B$6:$K$994,C$19,FALSE),"")</f>
        <v/>
      </c>
      <c r="D220" s="4" t="str">
        <f ca="1">IFERROR(VLOOKUP(SMALL('C-E'!$B$6:$B$994,RC_EXAM!$B233),'C-E'!$B$6:$K$994,D$19,FALSE),"")</f>
        <v/>
      </c>
      <c r="E220" s="4" t="str">
        <f ca="1">IFERROR(VLOOKUP(SMALL('C-E'!$B$6:$B$994,RC_EXAM!$B233),'C-E'!$B$6:$K$994,E$19,FALSE),"")</f>
        <v/>
      </c>
      <c r="F220" s="42" t="str">
        <f ca="1">IFERROR(VLOOKUP(SMALL('C-E'!$B$6:$B$994,RC_EXAM!$B233),'C-E'!$B$6:$K$994,F$19,FALSE),"")</f>
        <v/>
      </c>
      <c r="G220" s="43"/>
      <c r="H220" s="4" t="str">
        <f ca="1">IFERROR(VLOOKUP(SMALL('C-E'!$B$6:$B$994,RC_EXAM!$B233),'C-E'!$B$6:$K$994,H$19,FALSE),"")</f>
        <v/>
      </c>
    </row>
    <row r="221" spans="2:8" ht="30" customHeight="1" thickTop="1" thickBot="1" x14ac:dyDescent="0.3">
      <c r="B221" s="1">
        <v>187</v>
      </c>
      <c r="C221" s="4" t="str">
        <f ca="1">IFERROR(VLOOKUP(SMALL('C-E'!$B$6:$B$994,RC_EXAM!$B234),'C-E'!$B$6:$K$994,C$19,FALSE),"")</f>
        <v/>
      </c>
      <c r="D221" s="4" t="str">
        <f ca="1">IFERROR(VLOOKUP(SMALL('C-E'!$B$6:$B$994,RC_EXAM!$B234),'C-E'!$B$6:$K$994,D$19,FALSE),"")</f>
        <v/>
      </c>
      <c r="E221" s="4" t="str">
        <f ca="1">IFERROR(VLOOKUP(SMALL('C-E'!$B$6:$B$994,RC_EXAM!$B234),'C-E'!$B$6:$K$994,E$19,FALSE),"")</f>
        <v/>
      </c>
      <c r="F221" s="42" t="str">
        <f ca="1">IFERROR(VLOOKUP(SMALL('C-E'!$B$6:$B$994,RC_EXAM!$B234),'C-E'!$B$6:$K$994,F$19,FALSE),"")</f>
        <v/>
      </c>
      <c r="G221" s="43"/>
      <c r="H221" s="4" t="str">
        <f ca="1">IFERROR(VLOOKUP(SMALL('C-E'!$B$6:$B$994,RC_EXAM!$B234),'C-E'!$B$6:$K$994,H$19,FALSE),"")</f>
        <v/>
      </c>
    </row>
    <row r="222" spans="2:8" ht="30" customHeight="1" thickTop="1" thickBot="1" x14ac:dyDescent="0.3">
      <c r="B222" s="1">
        <v>188</v>
      </c>
      <c r="C222" s="4" t="str">
        <f ca="1">IFERROR(VLOOKUP(SMALL('C-E'!$B$6:$B$994,RC_EXAM!$B235),'C-E'!$B$6:$K$994,C$19,FALSE),"")</f>
        <v/>
      </c>
      <c r="D222" s="4" t="str">
        <f ca="1">IFERROR(VLOOKUP(SMALL('C-E'!$B$6:$B$994,RC_EXAM!$B235),'C-E'!$B$6:$K$994,D$19,FALSE),"")</f>
        <v/>
      </c>
      <c r="E222" s="4" t="str">
        <f ca="1">IFERROR(VLOOKUP(SMALL('C-E'!$B$6:$B$994,RC_EXAM!$B235),'C-E'!$B$6:$K$994,E$19,FALSE),"")</f>
        <v/>
      </c>
      <c r="F222" s="42" t="str">
        <f ca="1">IFERROR(VLOOKUP(SMALL('C-E'!$B$6:$B$994,RC_EXAM!$B235),'C-E'!$B$6:$K$994,F$19,FALSE),"")</f>
        <v/>
      </c>
      <c r="G222" s="43"/>
      <c r="H222" s="4" t="str">
        <f ca="1">IFERROR(VLOOKUP(SMALL('C-E'!$B$6:$B$994,RC_EXAM!$B235),'C-E'!$B$6:$K$994,H$19,FALSE),"")</f>
        <v/>
      </c>
    </row>
    <row r="223" spans="2:8" ht="30" customHeight="1" thickTop="1" thickBot="1" x14ac:dyDescent="0.3">
      <c r="B223" s="1">
        <v>189</v>
      </c>
      <c r="C223" s="4" t="str">
        <f ca="1">IFERROR(VLOOKUP(SMALL('C-E'!$B$6:$B$994,RC_EXAM!$B236),'C-E'!$B$6:$K$994,C$19,FALSE),"")</f>
        <v/>
      </c>
      <c r="D223" s="4" t="str">
        <f ca="1">IFERROR(VLOOKUP(SMALL('C-E'!$B$6:$B$994,RC_EXAM!$B236),'C-E'!$B$6:$K$994,D$19,FALSE),"")</f>
        <v/>
      </c>
      <c r="E223" s="4" t="str">
        <f ca="1">IFERROR(VLOOKUP(SMALL('C-E'!$B$6:$B$994,RC_EXAM!$B236),'C-E'!$B$6:$K$994,E$19,FALSE),"")</f>
        <v/>
      </c>
      <c r="F223" s="42" t="str">
        <f ca="1">IFERROR(VLOOKUP(SMALL('C-E'!$B$6:$B$994,RC_EXAM!$B236),'C-E'!$B$6:$K$994,F$19,FALSE),"")</f>
        <v/>
      </c>
      <c r="G223" s="43"/>
      <c r="H223" s="4" t="str">
        <f ca="1">IFERROR(VLOOKUP(SMALL('C-E'!$B$6:$B$994,RC_EXAM!$B236),'C-E'!$B$6:$K$994,H$19,FALSE),"")</f>
        <v/>
      </c>
    </row>
    <row r="224" spans="2:8" ht="30" customHeight="1" thickTop="1" thickBot="1" x14ac:dyDescent="0.3">
      <c r="B224" s="1">
        <v>190</v>
      </c>
      <c r="C224" s="4" t="str">
        <f ca="1">IFERROR(VLOOKUP(SMALL('C-E'!$B$6:$B$994,RC_EXAM!$B237),'C-E'!$B$6:$K$994,C$19,FALSE),"")</f>
        <v/>
      </c>
      <c r="D224" s="4" t="str">
        <f ca="1">IFERROR(VLOOKUP(SMALL('C-E'!$B$6:$B$994,RC_EXAM!$B237),'C-E'!$B$6:$K$994,D$19,FALSE),"")</f>
        <v/>
      </c>
      <c r="E224" s="4" t="str">
        <f ca="1">IFERROR(VLOOKUP(SMALL('C-E'!$B$6:$B$994,RC_EXAM!$B237),'C-E'!$B$6:$K$994,E$19,FALSE),"")</f>
        <v/>
      </c>
      <c r="F224" s="42" t="str">
        <f ca="1">IFERROR(VLOOKUP(SMALL('C-E'!$B$6:$B$994,RC_EXAM!$B237),'C-E'!$B$6:$K$994,F$19,FALSE),"")</f>
        <v/>
      </c>
      <c r="G224" s="43"/>
      <c r="H224" s="4" t="str">
        <f ca="1">IFERROR(VLOOKUP(SMALL('C-E'!$B$6:$B$994,RC_EXAM!$B237),'C-E'!$B$6:$K$994,H$19,FALSE),"")</f>
        <v/>
      </c>
    </row>
    <row r="225" spans="2:8" ht="30" customHeight="1" thickTop="1" thickBot="1" x14ac:dyDescent="0.3">
      <c r="B225" s="1">
        <v>191</v>
      </c>
      <c r="C225" s="4" t="str">
        <f ca="1">IFERROR(VLOOKUP(SMALL('C-E'!$B$6:$B$994,RC_EXAM!$B238),'C-E'!$B$6:$K$994,C$19,FALSE),"")</f>
        <v/>
      </c>
      <c r="D225" s="4" t="str">
        <f ca="1">IFERROR(VLOOKUP(SMALL('C-E'!$B$6:$B$994,RC_EXAM!$B238),'C-E'!$B$6:$K$994,D$19,FALSE),"")</f>
        <v/>
      </c>
      <c r="E225" s="4" t="str">
        <f ca="1">IFERROR(VLOOKUP(SMALL('C-E'!$B$6:$B$994,RC_EXAM!$B238),'C-E'!$B$6:$K$994,E$19,FALSE),"")</f>
        <v/>
      </c>
      <c r="F225" s="42" t="str">
        <f ca="1">IFERROR(VLOOKUP(SMALL('C-E'!$B$6:$B$994,RC_EXAM!$B238),'C-E'!$B$6:$K$994,F$19,FALSE),"")</f>
        <v/>
      </c>
      <c r="G225" s="43"/>
      <c r="H225" s="4" t="str">
        <f ca="1">IFERROR(VLOOKUP(SMALL('C-E'!$B$6:$B$994,RC_EXAM!$B238),'C-E'!$B$6:$K$994,H$19,FALSE),"")</f>
        <v/>
      </c>
    </row>
    <row r="226" spans="2:8" ht="30" customHeight="1" thickTop="1" thickBot="1" x14ac:dyDescent="0.3">
      <c r="B226" s="1">
        <v>192</v>
      </c>
      <c r="C226" s="4" t="str">
        <f ca="1">IFERROR(VLOOKUP(SMALL('C-E'!$B$6:$B$994,RC_EXAM!$B239),'C-E'!$B$6:$K$994,C$19,FALSE),"")</f>
        <v/>
      </c>
      <c r="D226" s="4" t="str">
        <f ca="1">IFERROR(VLOOKUP(SMALL('C-E'!$B$6:$B$994,RC_EXAM!$B239),'C-E'!$B$6:$K$994,D$19,FALSE),"")</f>
        <v/>
      </c>
      <c r="E226" s="4" t="str">
        <f ca="1">IFERROR(VLOOKUP(SMALL('C-E'!$B$6:$B$994,RC_EXAM!$B239),'C-E'!$B$6:$K$994,E$19,FALSE),"")</f>
        <v/>
      </c>
      <c r="F226" s="42" t="str">
        <f ca="1">IFERROR(VLOOKUP(SMALL('C-E'!$B$6:$B$994,RC_EXAM!$B239),'C-E'!$B$6:$K$994,F$19,FALSE),"")</f>
        <v/>
      </c>
      <c r="G226" s="43"/>
      <c r="H226" s="4" t="str">
        <f ca="1">IFERROR(VLOOKUP(SMALL('C-E'!$B$6:$B$994,RC_EXAM!$B239),'C-E'!$B$6:$K$994,H$19,FALSE),"")</f>
        <v/>
      </c>
    </row>
    <row r="227" spans="2:8" ht="30" customHeight="1" thickTop="1" thickBot="1" x14ac:dyDescent="0.3">
      <c r="B227" s="1">
        <v>193</v>
      </c>
      <c r="C227" s="4" t="str">
        <f ca="1">IFERROR(VLOOKUP(SMALL('C-E'!$B$6:$B$994,RC_EXAM!$B240),'C-E'!$B$6:$K$994,C$19,FALSE),"")</f>
        <v/>
      </c>
      <c r="D227" s="4" t="str">
        <f ca="1">IFERROR(VLOOKUP(SMALL('C-E'!$B$6:$B$994,RC_EXAM!$B240),'C-E'!$B$6:$K$994,D$19,FALSE),"")</f>
        <v/>
      </c>
      <c r="E227" s="4" t="str">
        <f ca="1">IFERROR(VLOOKUP(SMALL('C-E'!$B$6:$B$994,RC_EXAM!$B240),'C-E'!$B$6:$K$994,E$19,FALSE),"")</f>
        <v/>
      </c>
      <c r="F227" s="42" t="str">
        <f ca="1">IFERROR(VLOOKUP(SMALL('C-E'!$B$6:$B$994,RC_EXAM!$B240),'C-E'!$B$6:$K$994,F$19,FALSE),"")</f>
        <v/>
      </c>
      <c r="G227" s="43"/>
      <c r="H227" s="4" t="str">
        <f ca="1">IFERROR(VLOOKUP(SMALL('C-E'!$B$6:$B$994,RC_EXAM!$B240),'C-E'!$B$6:$K$994,H$19,FALSE),"")</f>
        <v/>
      </c>
    </row>
    <row r="228" spans="2:8" ht="30" customHeight="1" thickTop="1" thickBot="1" x14ac:dyDescent="0.3">
      <c r="B228" s="1">
        <v>194</v>
      </c>
      <c r="C228" s="4" t="str">
        <f ca="1">IFERROR(VLOOKUP(SMALL('C-E'!$B$6:$B$994,RC_EXAM!$B241),'C-E'!$B$6:$K$994,C$19,FALSE),"")</f>
        <v/>
      </c>
      <c r="D228" s="4" t="str">
        <f ca="1">IFERROR(VLOOKUP(SMALL('C-E'!$B$6:$B$994,RC_EXAM!$B241),'C-E'!$B$6:$K$994,D$19,FALSE),"")</f>
        <v/>
      </c>
      <c r="E228" s="4" t="str">
        <f ca="1">IFERROR(VLOOKUP(SMALL('C-E'!$B$6:$B$994,RC_EXAM!$B241),'C-E'!$B$6:$K$994,E$19,FALSE),"")</f>
        <v/>
      </c>
      <c r="F228" s="42" t="str">
        <f ca="1">IFERROR(VLOOKUP(SMALL('C-E'!$B$6:$B$994,RC_EXAM!$B241),'C-E'!$B$6:$K$994,F$19,FALSE),"")</f>
        <v/>
      </c>
      <c r="G228" s="43"/>
      <c r="H228" s="4" t="str">
        <f ca="1">IFERROR(VLOOKUP(SMALL('C-E'!$B$6:$B$994,RC_EXAM!$B241),'C-E'!$B$6:$K$994,H$19,FALSE),"")</f>
        <v/>
      </c>
    </row>
    <row r="229" spans="2:8" ht="30" customHeight="1" thickTop="1" thickBot="1" x14ac:dyDescent="0.3">
      <c r="B229" s="1">
        <v>195</v>
      </c>
      <c r="C229" s="4" t="str">
        <f ca="1">IFERROR(VLOOKUP(SMALL('C-E'!$B$6:$B$994,RC_EXAM!$B242),'C-E'!$B$6:$K$994,C$19,FALSE),"")</f>
        <v/>
      </c>
      <c r="D229" s="4" t="str">
        <f ca="1">IFERROR(VLOOKUP(SMALL('C-E'!$B$6:$B$994,RC_EXAM!$B242),'C-E'!$B$6:$K$994,D$19,FALSE),"")</f>
        <v/>
      </c>
      <c r="E229" s="4" t="str">
        <f ca="1">IFERROR(VLOOKUP(SMALL('C-E'!$B$6:$B$994,RC_EXAM!$B242),'C-E'!$B$6:$K$994,E$19,FALSE),"")</f>
        <v/>
      </c>
      <c r="F229" s="42" t="str">
        <f ca="1">IFERROR(VLOOKUP(SMALL('C-E'!$B$6:$B$994,RC_EXAM!$B242),'C-E'!$B$6:$K$994,F$19,FALSE),"")</f>
        <v/>
      </c>
      <c r="G229" s="43"/>
      <c r="H229" s="4" t="str">
        <f ca="1">IFERROR(VLOOKUP(SMALL('C-E'!$B$6:$B$994,RC_EXAM!$B242),'C-E'!$B$6:$K$994,H$19,FALSE),"")</f>
        <v/>
      </c>
    </row>
    <row r="230" spans="2:8" ht="30" customHeight="1" thickTop="1" thickBot="1" x14ac:dyDescent="0.3">
      <c r="B230" s="1">
        <v>196</v>
      </c>
      <c r="C230" s="4" t="str">
        <f ca="1">IFERROR(VLOOKUP(SMALL('C-E'!$B$6:$B$994,RC_EXAM!$B243),'C-E'!$B$6:$K$994,C$19,FALSE),"")</f>
        <v/>
      </c>
      <c r="D230" s="4" t="str">
        <f ca="1">IFERROR(VLOOKUP(SMALL('C-E'!$B$6:$B$994,RC_EXAM!$B243),'C-E'!$B$6:$K$994,D$19,FALSE),"")</f>
        <v/>
      </c>
      <c r="E230" s="4" t="str">
        <f ca="1">IFERROR(VLOOKUP(SMALL('C-E'!$B$6:$B$994,RC_EXAM!$B243),'C-E'!$B$6:$K$994,E$19,FALSE),"")</f>
        <v/>
      </c>
      <c r="F230" s="42" t="str">
        <f ca="1">IFERROR(VLOOKUP(SMALL('C-E'!$B$6:$B$994,RC_EXAM!$B243),'C-E'!$B$6:$K$994,F$19,FALSE),"")</f>
        <v/>
      </c>
      <c r="G230" s="43"/>
      <c r="H230" s="4" t="str">
        <f ca="1">IFERROR(VLOOKUP(SMALL('C-E'!$B$6:$B$994,RC_EXAM!$B243),'C-E'!$B$6:$K$994,H$19,FALSE),"")</f>
        <v/>
      </c>
    </row>
    <row r="231" spans="2:8" ht="30" customHeight="1" thickTop="1" thickBot="1" x14ac:dyDescent="0.3">
      <c r="B231" s="1">
        <v>197</v>
      </c>
      <c r="C231" s="4" t="str">
        <f ca="1">IFERROR(VLOOKUP(SMALL('C-E'!$B$6:$B$994,RC_EXAM!$B244),'C-E'!$B$6:$K$994,C$19,FALSE),"")</f>
        <v/>
      </c>
      <c r="D231" s="4" t="str">
        <f ca="1">IFERROR(VLOOKUP(SMALL('C-E'!$B$6:$B$994,RC_EXAM!$B244),'C-E'!$B$6:$K$994,D$19,FALSE),"")</f>
        <v/>
      </c>
      <c r="E231" s="4" t="str">
        <f ca="1">IFERROR(VLOOKUP(SMALL('C-E'!$B$6:$B$994,RC_EXAM!$B244),'C-E'!$B$6:$K$994,E$19,FALSE),"")</f>
        <v/>
      </c>
      <c r="F231" s="42" t="str">
        <f ca="1">IFERROR(VLOOKUP(SMALL('C-E'!$B$6:$B$994,RC_EXAM!$B244),'C-E'!$B$6:$K$994,F$19,FALSE),"")</f>
        <v/>
      </c>
      <c r="G231" s="43"/>
      <c r="H231" s="4" t="str">
        <f ca="1">IFERROR(VLOOKUP(SMALL('C-E'!$B$6:$B$994,RC_EXAM!$B244),'C-E'!$B$6:$K$994,H$19,FALSE),"")</f>
        <v/>
      </c>
    </row>
    <row r="232" spans="2:8" ht="30" customHeight="1" thickTop="1" thickBot="1" x14ac:dyDescent="0.3">
      <c r="B232" s="1">
        <v>198</v>
      </c>
      <c r="C232" s="4" t="str">
        <f ca="1">IFERROR(VLOOKUP(SMALL('C-E'!$B$6:$B$994,RC_EXAM!$B245),'C-E'!$B$6:$K$994,C$19,FALSE),"")</f>
        <v/>
      </c>
      <c r="D232" s="4" t="str">
        <f ca="1">IFERROR(VLOOKUP(SMALL('C-E'!$B$6:$B$994,RC_EXAM!$B245),'C-E'!$B$6:$K$994,D$19,FALSE),"")</f>
        <v/>
      </c>
      <c r="E232" s="4" t="str">
        <f ca="1">IFERROR(VLOOKUP(SMALL('C-E'!$B$6:$B$994,RC_EXAM!$B245),'C-E'!$B$6:$K$994,E$19,FALSE),"")</f>
        <v/>
      </c>
      <c r="F232" s="42" t="str">
        <f ca="1">IFERROR(VLOOKUP(SMALL('C-E'!$B$6:$B$994,RC_EXAM!$B245),'C-E'!$B$6:$K$994,F$19,FALSE),"")</f>
        <v/>
      </c>
      <c r="G232" s="43"/>
      <c r="H232" s="4" t="str">
        <f ca="1">IFERROR(VLOOKUP(SMALL('C-E'!$B$6:$B$994,RC_EXAM!$B245),'C-E'!$B$6:$K$994,H$19,FALSE),"")</f>
        <v/>
      </c>
    </row>
    <row r="233" spans="2:8" ht="30" customHeight="1" thickTop="1" thickBot="1" x14ac:dyDescent="0.3">
      <c r="B233" s="1">
        <v>199</v>
      </c>
      <c r="C233" s="4" t="str">
        <f ca="1">IFERROR(VLOOKUP(SMALL('C-E'!$B$6:$B$994,RC_EXAM!$B246),'C-E'!$B$6:$K$994,C$19,FALSE),"")</f>
        <v/>
      </c>
      <c r="D233" s="4" t="str">
        <f ca="1">IFERROR(VLOOKUP(SMALL('C-E'!$B$6:$B$994,RC_EXAM!$B246),'C-E'!$B$6:$K$994,D$19,FALSE),"")</f>
        <v/>
      </c>
      <c r="E233" s="4" t="str">
        <f ca="1">IFERROR(VLOOKUP(SMALL('C-E'!$B$6:$B$994,RC_EXAM!$B246),'C-E'!$B$6:$K$994,E$19,FALSE),"")</f>
        <v/>
      </c>
      <c r="F233" s="42" t="str">
        <f ca="1">IFERROR(VLOOKUP(SMALL('C-E'!$B$6:$B$994,RC_EXAM!$B246),'C-E'!$B$6:$K$994,F$19,FALSE),"")</f>
        <v/>
      </c>
      <c r="G233" s="43"/>
      <c r="H233" s="4" t="str">
        <f ca="1">IFERROR(VLOOKUP(SMALL('C-E'!$B$6:$B$994,RC_EXAM!$B246),'C-E'!$B$6:$K$994,H$19,FALSE),"")</f>
        <v/>
      </c>
    </row>
    <row r="234" spans="2:8" ht="30" customHeight="1" thickTop="1" thickBot="1" x14ac:dyDescent="0.3">
      <c r="B234" s="1">
        <v>200</v>
      </c>
      <c r="C234" s="4" t="str">
        <f ca="1">IFERROR(VLOOKUP(SMALL('C-E'!$B$6:$B$994,RC_EXAM!$B247),'C-E'!$B$6:$K$994,C$19,FALSE),"")</f>
        <v/>
      </c>
      <c r="D234" s="4" t="str">
        <f ca="1">IFERROR(VLOOKUP(SMALL('C-E'!$B$6:$B$994,RC_EXAM!$B247),'C-E'!$B$6:$K$994,D$19,FALSE),"")</f>
        <v/>
      </c>
      <c r="E234" s="4" t="str">
        <f ca="1">IFERROR(VLOOKUP(SMALL('C-E'!$B$6:$B$994,RC_EXAM!$B247),'C-E'!$B$6:$K$994,E$19,FALSE),"")</f>
        <v/>
      </c>
      <c r="F234" s="42" t="str">
        <f ca="1">IFERROR(VLOOKUP(SMALL('C-E'!$B$6:$B$994,RC_EXAM!$B247),'C-E'!$B$6:$K$994,F$19,FALSE),"")</f>
        <v/>
      </c>
      <c r="G234" s="43"/>
      <c r="H234" s="4" t="str">
        <f ca="1">IFERROR(VLOOKUP(SMALL('C-E'!$B$6:$B$994,RC_EXAM!$B247),'C-E'!$B$6:$K$994,H$19,FALSE),"")</f>
        <v/>
      </c>
    </row>
    <row r="235" spans="2:8" ht="30" customHeight="1" thickTop="1" thickBot="1" x14ac:dyDescent="0.3">
      <c r="B235" s="1">
        <v>201</v>
      </c>
      <c r="C235" s="4" t="str">
        <f ca="1">IFERROR(VLOOKUP(SMALL('C-E'!$B$6:$B$994,RC_EXAM!$B248),'C-E'!$B$6:$K$994,C$19,FALSE),"")</f>
        <v/>
      </c>
      <c r="D235" s="4" t="str">
        <f ca="1">IFERROR(VLOOKUP(SMALL('C-E'!$B$6:$B$994,RC_EXAM!$B248),'C-E'!$B$6:$K$994,D$19,FALSE),"")</f>
        <v/>
      </c>
      <c r="E235" s="4" t="str">
        <f ca="1">IFERROR(VLOOKUP(SMALL('C-E'!$B$6:$B$994,RC_EXAM!$B248),'C-E'!$B$6:$K$994,E$19,FALSE),"")</f>
        <v/>
      </c>
      <c r="F235" s="42" t="str">
        <f ca="1">IFERROR(VLOOKUP(SMALL('C-E'!$B$6:$B$994,RC_EXAM!$B248),'C-E'!$B$6:$K$994,F$19,FALSE),"")</f>
        <v/>
      </c>
      <c r="G235" s="43"/>
      <c r="H235" s="4" t="str">
        <f ca="1">IFERROR(VLOOKUP(SMALL('C-E'!$B$6:$B$994,RC_EXAM!$B248),'C-E'!$B$6:$K$994,H$19,FALSE),"")</f>
        <v/>
      </c>
    </row>
    <row r="236" spans="2:8" ht="30" customHeight="1" thickTop="1" thickBot="1" x14ac:dyDescent="0.3">
      <c r="B236" s="1">
        <v>202</v>
      </c>
      <c r="C236" s="4" t="str">
        <f ca="1">IFERROR(VLOOKUP(SMALL('C-E'!$B$6:$B$994,RC_EXAM!$B249),'C-E'!$B$6:$K$994,C$19,FALSE),"")</f>
        <v/>
      </c>
      <c r="D236" s="4" t="str">
        <f ca="1">IFERROR(VLOOKUP(SMALL('C-E'!$B$6:$B$994,RC_EXAM!$B249),'C-E'!$B$6:$K$994,D$19,FALSE),"")</f>
        <v/>
      </c>
      <c r="E236" s="4" t="str">
        <f ca="1">IFERROR(VLOOKUP(SMALL('C-E'!$B$6:$B$994,RC_EXAM!$B249),'C-E'!$B$6:$K$994,E$19,FALSE),"")</f>
        <v/>
      </c>
      <c r="F236" s="42" t="str">
        <f ca="1">IFERROR(VLOOKUP(SMALL('C-E'!$B$6:$B$994,RC_EXAM!$B249),'C-E'!$B$6:$K$994,F$19,FALSE),"")</f>
        <v/>
      </c>
      <c r="G236" s="43"/>
      <c r="H236" s="4" t="str">
        <f ca="1">IFERROR(VLOOKUP(SMALL('C-E'!$B$6:$B$994,RC_EXAM!$B249),'C-E'!$B$6:$K$994,H$19,FALSE),"")</f>
        <v/>
      </c>
    </row>
    <row r="237" spans="2:8" ht="30" customHeight="1" thickTop="1" thickBot="1" x14ac:dyDescent="0.3">
      <c r="B237" s="1">
        <v>203</v>
      </c>
      <c r="C237" s="4" t="str">
        <f ca="1">IFERROR(VLOOKUP(SMALL('C-E'!$B$6:$B$994,RC_EXAM!$B250),'C-E'!$B$6:$K$994,C$19,FALSE),"")</f>
        <v/>
      </c>
      <c r="D237" s="4" t="str">
        <f ca="1">IFERROR(VLOOKUP(SMALL('C-E'!$B$6:$B$994,RC_EXAM!$B250),'C-E'!$B$6:$K$994,D$19,FALSE),"")</f>
        <v/>
      </c>
      <c r="E237" s="4" t="str">
        <f ca="1">IFERROR(VLOOKUP(SMALL('C-E'!$B$6:$B$994,RC_EXAM!$B250),'C-E'!$B$6:$K$994,E$19,FALSE),"")</f>
        <v/>
      </c>
      <c r="F237" s="42" t="str">
        <f ca="1">IFERROR(VLOOKUP(SMALL('C-E'!$B$6:$B$994,RC_EXAM!$B250),'C-E'!$B$6:$K$994,F$19,FALSE),"")</f>
        <v/>
      </c>
      <c r="G237" s="43"/>
      <c r="H237" s="4" t="str">
        <f ca="1">IFERROR(VLOOKUP(SMALL('C-E'!$B$6:$B$994,RC_EXAM!$B250),'C-E'!$B$6:$K$994,H$19,FALSE),"")</f>
        <v/>
      </c>
    </row>
    <row r="238" spans="2:8" ht="30" customHeight="1" thickTop="1" thickBot="1" x14ac:dyDescent="0.3">
      <c r="B238" s="1">
        <v>204</v>
      </c>
      <c r="C238" s="4" t="str">
        <f ca="1">IFERROR(VLOOKUP(SMALL('C-E'!$B$6:$B$994,RC_EXAM!$B251),'C-E'!$B$6:$K$994,C$19,FALSE),"")</f>
        <v/>
      </c>
      <c r="D238" s="4" t="str">
        <f ca="1">IFERROR(VLOOKUP(SMALL('C-E'!$B$6:$B$994,RC_EXAM!$B251),'C-E'!$B$6:$K$994,D$19,FALSE),"")</f>
        <v/>
      </c>
      <c r="E238" s="4" t="str">
        <f ca="1">IFERROR(VLOOKUP(SMALL('C-E'!$B$6:$B$994,RC_EXAM!$B251),'C-E'!$B$6:$K$994,E$19,FALSE),"")</f>
        <v/>
      </c>
      <c r="F238" s="42" t="str">
        <f ca="1">IFERROR(VLOOKUP(SMALL('C-E'!$B$6:$B$994,RC_EXAM!$B251),'C-E'!$B$6:$K$994,F$19,FALSE),"")</f>
        <v/>
      </c>
      <c r="G238" s="43"/>
      <c r="H238" s="4" t="str">
        <f ca="1">IFERROR(VLOOKUP(SMALL('C-E'!$B$6:$B$994,RC_EXAM!$B251),'C-E'!$B$6:$K$994,H$19,FALSE),"")</f>
        <v/>
      </c>
    </row>
    <row r="239" spans="2:8" ht="30" customHeight="1" thickTop="1" thickBot="1" x14ac:dyDescent="0.3">
      <c r="B239" s="1">
        <v>205</v>
      </c>
      <c r="C239" s="4" t="str">
        <f ca="1">IFERROR(VLOOKUP(SMALL('C-E'!$B$6:$B$994,RC_EXAM!$B252),'C-E'!$B$6:$K$994,C$19,FALSE),"")</f>
        <v/>
      </c>
      <c r="D239" s="4" t="str">
        <f ca="1">IFERROR(VLOOKUP(SMALL('C-E'!$B$6:$B$994,RC_EXAM!$B252),'C-E'!$B$6:$K$994,D$19,FALSE),"")</f>
        <v/>
      </c>
      <c r="E239" s="4" t="str">
        <f ca="1">IFERROR(VLOOKUP(SMALL('C-E'!$B$6:$B$994,RC_EXAM!$B252),'C-E'!$B$6:$K$994,E$19,FALSE),"")</f>
        <v/>
      </c>
      <c r="F239" s="42" t="str">
        <f ca="1">IFERROR(VLOOKUP(SMALL('C-E'!$B$6:$B$994,RC_EXAM!$B252),'C-E'!$B$6:$K$994,F$19,FALSE),"")</f>
        <v/>
      </c>
      <c r="G239" s="43"/>
      <c r="H239" s="4" t="str">
        <f ca="1">IFERROR(VLOOKUP(SMALL('C-E'!$B$6:$B$994,RC_EXAM!$B252),'C-E'!$B$6:$K$994,H$19,FALSE),"")</f>
        <v/>
      </c>
    </row>
    <row r="240" spans="2:8" ht="30" customHeight="1" thickTop="1" thickBot="1" x14ac:dyDescent="0.3">
      <c r="B240" s="1">
        <v>206</v>
      </c>
      <c r="C240" s="4" t="str">
        <f ca="1">IFERROR(VLOOKUP(SMALL('C-E'!$B$6:$B$994,RC_EXAM!$B253),'C-E'!$B$6:$K$994,C$19,FALSE),"")</f>
        <v/>
      </c>
      <c r="D240" s="4" t="str">
        <f ca="1">IFERROR(VLOOKUP(SMALL('C-E'!$B$6:$B$994,RC_EXAM!$B253),'C-E'!$B$6:$K$994,D$19,FALSE),"")</f>
        <v/>
      </c>
      <c r="E240" s="4" t="str">
        <f ca="1">IFERROR(VLOOKUP(SMALL('C-E'!$B$6:$B$994,RC_EXAM!$B253),'C-E'!$B$6:$K$994,E$19,FALSE),"")</f>
        <v/>
      </c>
      <c r="F240" s="42" t="str">
        <f ca="1">IFERROR(VLOOKUP(SMALL('C-E'!$B$6:$B$994,RC_EXAM!$B253),'C-E'!$B$6:$K$994,F$19,FALSE),"")</f>
        <v/>
      </c>
      <c r="G240" s="43"/>
      <c r="H240" s="4" t="str">
        <f ca="1">IFERROR(VLOOKUP(SMALL('C-E'!$B$6:$B$994,RC_EXAM!$B253),'C-E'!$B$6:$K$994,H$19,FALSE),"")</f>
        <v/>
      </c>
    </row>
    <row r="241" spans="2:8" ht="30" customHeight="1" thickTop="1" thickBot="1" x14ac:dyDescent="0.3">
      <c r="B241" s="1">
        <v>207</v>
      </c>
      <c r="C241" s="4" t="str">
        <f ca="1">IFERROR(VLOOKUP(SMALL('C-E'!$B$6:$B$994,RC_EXAM!$B254),'C-E'!$B$6:$K$994,C$19,FALSE),"")</f>
        <v/>
      </c>
      <c r="D241" s="4" t="str">
        <f ca="1">IFERROR(VLOOKUP(SMALL('C-E'!$B$6:$B$994,RC_EXAM!$B254),'C-E'!$B$6:$K$994,D$19,FALSE),"")</f>
        <v/>
      </c>
      <c r="E241" s="4" t="str">
        <f ca="1">IFERROR(VLOOKUP(SMALL('C-E'!$B$6:$B$994,RC_EXAM!$B254),'C-E'!$B$6:$K$994,E$19,FALSE),"")</f>
        <v/>
      </c>
      <c r="F241" s="42" t="str">
        <f ca="1">IFERROR(VLOOKUP(SMALL('C-E'!$B$6:$B$994,RC_EXAM!$B254),'C-E'!$B$6:$K$994,F$19,FALSE),"")</f>
        <v/>
      </c>
      <c r="G241" s="43"/>
      <c r="H241" s="4" t="str">
        <f ca="1">IFERROR(VLOOKUP(SMALL('C-E'!$B$6:$B$994,RC_EXAM!$B254),'C-E'!$B$6:$K$994,H$19,FALSE),"")</f>
        <v/>
      </c>
    </row>
    <row r="242" spans="2:8" ht="30" customHeight="1" thickTop="1" thickBot="1" x14ac:dyDescent="0.3">
      <c r="B242" s="1">
        <v>208</v>
      </c>
      <c r="C242" s="4" t="str">
        <f ca="1">IFERROR(VLOOKUP(SMALL('C-E'!$B$6:$B$994,RC_EXAM!$B255),'C-E'!$B$6:$K$994,C$19,FALSE),"")</f>
        <v/>
      </c>
      <c r="D242" s="4" t="str">
        <f ca="1">IFERROR(VLOOKUP(SMALL('C-E'!$B$6:$B$994,RC_EXAM!$B255),'C-E'!$B$6:$K$994,D$19,FALSE),"")</f>
        <v/>
      </c>
      <c r="E242" s="4" t="str">
        <f ca="1">IFERROR(VLOOKUP(SMALL('C-E'!$B$6:$B$994,RC_EXAM!$B255),'C-E'!$B$6:$K$994,E$19,FALSE),"")</f>
        <v/>
      </c>
      <c r="F242" s="42" t="str">
        <f ca="1">IFERROR(VLOOKUP(SMALL('C-E'!$B$6:$B$994,RC_EXAM!$B255),'C-E'!$B$6:$K$994,F$19,FALSE),"")</f>
        <v/>
      </c>
      <c r="G242" s="43"/>
      <c r="H242" s="4" t="str">
        <f ca="1">IFERROR(VLOOKUP(SMALL('C-E'!$B$6:$B$994,RC_EXAM!$B255),'C-E'!$B$6:$K$994,H$19,FALSE),"")</f>
        <v/>
      </c>
    </row>
    <row r="243" spans="2:8" ht="30" customHeight="1" thickTop="1" thickBot="1" x14ac:dyDescent="0.3">
      <c r="B243" s="1">
        <v>209</v>
      </c>
      <c r="C243" s="4" t="str">
        <f ca="1">IFERROR(VLOOKUP(SMALL('C-E'!$B$6:$B$994,RC_EXAM!$B256),'C-E'!$B$6:$K$994,C$19,FALSE),"")</f>
        <v/>
      </c>
      <c r="D243" s="4" t="str">
        <f ca="1">IFERROR(VLOOKUP(SMALL('C-E'!$B$6:$B$994,RC_EXAM!$B256),'C-E'!$B$6:$K$994,D$19,FALSE),"")</f>
        <v/>
      </c>
      <c r="E243" s="4" t="str">
        <f ca="1">IFERROR(VLOOKUP(SMALL('C-E'!$B$6:$B$994,RC_EXAM!$B256),'C-E'!$B$6:$K$994,E$19,FALSE),"")</f>
        <v/>
      </c>
      <c r="F243" s="42" t="str">
        <f ca="1">IFERROR(VLOOKUP(SMALL('C-E'!$B$6:$B$994,RC_EXAM!$B256),'C-E'!$B$6:$K$994,F$19,FALSE),"")</f>
        <v/>
      </c>
      <c r="G243" s="43"/>
      <c r="H243" s="4" t="str">
        <f ca="1">IFERROR(VLOOKUP(SMALL('C-E'!$B$6:$B$994,RC_EXAM!$B256),'C-E'!$B$6:$K$994,H$19,FALSE),"")</f>
        <v/>
      </c>
    </row>
    <row r="244" spans="2:8" ht="30" customHeight="1" thickTop="1" thickBot="1" x14ac:dyDescent="0.3">
      <c r="B244" s="1">
        <v>210</v>
      </c>
      <c r="C244" s="4" t="str">
        <f ca="1">IFERROR(VLOOKUP(SMALL('C-E'!$B$6:$B$994,RC_EXAM!$B257),'C-E'!$B$6:$K$994,C$19,FALSE),"")</f>
        <v/>
      </c>
      <c r="D244" s="4" t="str">
        <f ca="1">IFERROR(VLOOKUP(SMALL('C-E'!$B$6:$B$994,RC_EXAM!$B257),'C-E'!$B$6:$K$994,D$19,FALSE),"")</f>
        <v/>
      </c>
      <c r="E244" s="4" t="str">
        <f ca="1">IFERROR(VLOOKUP(SMALL('C-E'!$B$6:$B$994,RC_EXAM!$B257),'C-E'!$B$6:$K$994,E$19,FALSE),"")</f>
        <v/>
      </c>
      <c r="F244" s="42" t="str">
        <f ca="1">IFERROR(VLOOKUP(SMALL('C-E'!$B$6:$B$994,RC_EXAM!$B257),'C-E'!$B$6:$K$994,F$19,FALSE),"")</f>
        <v/>
      </c>
      <c r="G244" s="43"/>
      <c r="H244" s="4" t="str">
        <f ca="1">IFERROR(VLOOKUP(SMALL('C-E'!$B$6:$B$994,RC_EXAM!$B257),'C-E'!$B$6:$K$994,H$19,FALSE),"")</f>
        <v/>
      </c>
    </row>
    <row r="245" spans="2:8" ht="30" customHeight="1" thickTop="1" thickBot="1" x14ac:dyDescent="0.3">
      <c r="B245" s="1">
        <v>211</v>
      </c>
      <c r="C245" s="4" t="str">
        <f ca="1">IFERROR(VLOOKUP(SMALL('C-E'!$B$6:$B$994,RC_EXAM!$B258),'C-E'!$B$6:$K$994,C$19,FALSE),"")</f>
        <v/>
      </c>
      <c r="D245" s="4" t="str">
        <f ca="1">IFERROR(VLOOKUP(SMALL('C-E'!$B$6:$B$994,RC_EXAM!$B258),'C-E'!$B$6:$K$994,D$19,FALSE),"")</f>
        <v/>
      </c>
      <c r="E245" s="4" t="str">
        <f ca="1">IFERROR(VLOOKUP(SMALL('C-E'!$B$6:$B$994,RC_EXAM!$B258),'C-E'!$B$6:$K$994,E$19,FALSE),"")</f>
        <v/>
      </c>
      <c r="F245" s="42" t="str">
        <f ca="1">IFERROR(VLOOKUP(SMALL('C-E'!$B$6:$B$994,RC_EXAM!$B258),'C-E'!$B$6:$K$994,F$19,FALSE),"")</f>
        <v/>
      </c>
      <c r="G245" s="43"/>
      <c r="H245" s="4" t="str">
        <f ca="1">IFERROR(VLOOKUP(SMALL('C-E'!$B$6:$B$994,RC_EXAM!$B258),'C-E'!$B$6:$K$994,H$19,FALSE),"")</f>
        <v/>
      </c>
    </row>
    <row r="246" spans="2:8" ht="30" customHeight="1" thickTop="1" thickBot="1" x14ac:dyDescent="0.3">
      <c r="B246" s="1">
        <v>212</v>
      </c>
      <c r="C246" s="4" t="str">
        <f ca="1">IFERROR(VLOOKUP(SMALL('C-E'!$B$6:$B$994,RC_EXAM!$B259),'C-E'!$B$6:$K$994,C$19,FALSE),"")</f>
        <v/>
      </c>
      <c r="D246" s="4" t="str">
        <f ca="1">IFERROR(VLOOKUP(SMALL('C-E'!$B$6:$B$994,RC_EXAM!$B259),'C-E'!$B$6:$K$994,D$19,FALSE),"")</f>
        <v/>
      </c>
      <c r="E246" s="4" t="str">
        <f ca="1">IFERROR(VLOOKUP(SMALL('C-E'!$B$6:$B$994,RC_EXAM!$B259),'C-E'!$B$6:$K$994,E$19,FALSE),"")</f>
        <v/>
      </c>
      <c r="F246" s="42" t="str">
        <f ca="1">IFERROR(VLOOKUP(SMALL('C-E'!$B$6:$B$994,RC_EXAM!$B259),'C-E'!$B$6:$K$994,F$19,FALSE),"")</f>
        <v/>
      </c>
      <c r="G246" s="43"/>
      <c r="H246" s="4" t="str">
        <f ca="1">IFERROR(VLOOKUP(SMALL('C-E'!$B$6:$B$994,RC_EXAM!$B259),'C-E'!$B$6:$K$994,H$19,FALSE),"")</f>
        <v/>
      </c>
    </row>
    <row r="247" spans="2:8" ht="30" customHeight="1" thickTop="1" thickBot="1" x14ac:dyDescent="0.3">
      <c r="B247" s="1">
        <v>213</v>
      </c>
      <c r="C247" s="4" t="str">
        <f ca="1">IFERROR(VLOOKUP(SMALL('C-E'!$B$6:$B$994,RC_EXAM!$B260),'C-E'!$B$6:$K$994,C$19,FALSE),"")</f>
        <v/>
      </c>
      <c r="D247" s="4" t="str">
        <f ca="1">IFERROR(VLOOKUP(SMALL('C-E'!$B$6:$B$994,RC_EXAM!$B260),'C-E'!$B$6:$K$994,D$19,FALSE),"")</f>
        <v/>
      </c>
      <c r="E247" s="4" t="str">
        <f ca="1">IFERROR(VLOOKUP(SMALL('C-E'!$B$6:$B$994,RC_EXAM!$B260),'C-E'!$B$6:$K$994,E$19,FALSE),"")</f>
        <v/>
      </c>
      <c r="F247" s="42" t="str">
        <f ca="1">IFERROR(VLOOKUP(SMALL('C-E'!$B$6:$B$994,RC_EXAM!$B260),'C-E'!$B$6:$K$994,F$19,FALSE),"")</f>
        <v/>
      </c>
      <c r="G247" s="43"/>
      <c r="H247" s="4" t="str">
        <f ca="1">IFERROR(VLOOKUP(SMALL('C-E'!$B$6:$B$994,RC_EXAM!$B260),'C-E'!$B$6:$K$994,H$19,FALSE),"")</f>
        <v/>
      </c>
    </row>
    <row r="248" spans="2:8" ht="30" customHeight="1" thickTop="1" thickBot="1" x14ac:dyDescent="0.3">
      <c r="B248" s="1">
        <v>214</v>
      </c>
      <c r="C248" s="4" t="str">
        <f ca="1">IFERROR(VLOOKUP(SMALL('C-E'!$B$6:$B$994,RC_EXAM!$B261),'C-E'!$B$6:$K$994,C$19,FALSE),"")</f>
        <v/>
      </c>
      <c r="D248" s="4" t="str">
        <f ca="1">IFERROR(VLOOKUP(SMALL('C-E'!$B$6:$B$994,RC_EXAM!$B261),'C-E'!$B$6:$K$994,D$19,FALSE),"")</f>
        <v/>
      </c>
      <c r="E248" s="4" t="str">
        <f ca="1">IFERROR(VLOOKUP(SMALL('C-E'!$B$6:$B$994,RC_EXAM!$B261),'C-E'!$B$6:$K$994,E$19,FALSE),"")</f>
        <v/>
      </c>
      <c r="F248" s="42" t="str">
        <f ca="1">IFERROR(VLOOKUP(SMALL('C-E'!$B$6:$B$994,RC_EXAM!$B261),'C-E'!$B$6:$K$994,F$19,FALSE),"")</f>
        <v/>
      </c>
      <c r="G248" s="43"/>
      <c r="H248" s="4" t="str">
        <f ca="1">IFERROR(VLOOKUP(SMALL('C-E'!$B$6:$B$994,RC_EXAM!$B261),'C-E'!$B$6:$K$994,H$19,FALSE),"")</f>
        <v/>
      </c>
    </row>
    <row r="249" spans="2:8" ht="30" customHeight="1" thickTop="1" thickBot="1" x14ac:dyDescent="0.3">
      <c r="B249" s="1">
        <v>215</v>
      </c>
      <c r="C249" s="4" t="str">
        <f ca="1">IFERROR(VLOOKUP(SMALL('C-E'!$B$6:$B$994,RC_EXAM!$B262),'C-E'!$B$6:$K$994,C$19,FALSE),"")</f>
        <v/>
      </c>
      <c r="D249" s="4" t="str">
        <f ca="1">IFERROR(VLOOKUP(SMALL('C-E'!$B$6:$B$994,RC_EXAM!$B262),'C-E'!$B$6:$K$994,D$19,FALSE),"")</f>
        <v/>
      </c>
      <c r="E249" s="4" t="str">
        <f ca="1">IFERROR(VLOOKUP(SMALL('C-E'!$B$6:$B$994,RC_EXAM!$B262),'C-E'!$B$6:$K$994,E$19,FALSE),"")</f>
        <v/>
      </c>
      <c r="F249" s="42" t="str">
        <f ca="1">IFERROR(VLOOKUP(SMALL('C-E'!$B$6:$B$994,RC_EXAM!$B262),'C-E'!$B$6:$K$994,F$19,FALSE),"")</f>
        <v/>
      </c>
      <c r="G249" s="43"/>
      <c r="H249" s="4" t="str">
        <f ca="1">IFERROR(VLOOKUP(SMALL('C-E'!$B$6:$B$994,RC_EXAM!$B262),'C-E'!$B$6:$K$994,H$19,FALSE),"")</f>
        <v/>
      </c>
    </row>
    <row r="250" spans="2:8" ht="30" customHeight="1" thickTop="1" thickBot="1" x14ac:dyDescent="0.3">
      <c r="B250" s="1">
        <v>216</v>
      </c>
      <c r="C250" s="4" t="str">
        <f ca="1">IFERROR(VLOOKUP(SMALL('C-E'!$B$6:$B$994,RC_EXAM!$B263),'C-E'!$B$6:$K$994,C$19,FALSE),"")</f>
        <v/>
      </c>
      <c r="D250" s="4" t="str">
        <f ca="1">IFERROR(VLOOKUP(SMALL('C-E'!$B$6:$B$994,RC_EXAM!$B263),'C-E'!$B$6:$K$994,D$19,FALSE),"")</f>
        <v/>
      </c>
      <c r="E250" s="4" t="str">
        <f ca="1">IFERROR(VLOOKUP(SMALL('C-E'!$B$6:$B$994,RC_EXAM!$B263),'C-E'!$B$6:$K$994,E$19,FALSE),"")</f>
        <v/>
      </c>
      <c r="F250" s="42" t="str">
        <f ca="1">IFERROR(VLOOKUP(SMALL('C-E'!$B$6:$B$994,RC_EXAM!$B263),'C-E'!$B$6:$K$994,F$19,FALSE),"")</f>
        <v/>
      </c>
      <c r="G250" s="43"/>
      <c r="H250" s="4" t="str">
        <f ca="1">IFERROR(VLOOKUP(SMALL('C-E'!$B$6:$B$994,RC_EXAM!$B263),'C-E'!$B$6:$K$994,H$19,FALSE),"")</f>
        <v/>
      </c>
    </row>
    <row r="251" spans="2:8" ht="30" customHeight="1" thickTop="1" thickBot="1" x14ac:dyDescent="0.3">
      <c r="B251" s="1">
        <v>217</v>
      </c>
      <c r="C251" s="4" t="str">
        <f ca="1">IFERROR(VLOOKUP(SMALL('C-E'!$B$6:$B$994,RC_EXAM!$B264),'C-E'!$B$6:$K$994,C$19,FALSE),"")</f>
        <v/>
      </c>
      <c r="D251" s="4" t="str">
        <f ca="1">IFERROR(VLOOKUP(SMALL('C-E'!$B$6:$B$994,RC_EXAM!$B264),'C-E'!$B$6:$K$994,D$19,FALSE),"")</f>
        <v/>
      </c>
      <c r="E251" s="4" t="str">
        <f ca="1">IFERROR(VLOOKUP(SMALL('C-E'!$B$6:$B$994,RC_EXAM!$B264),'C-E'!$B$6:$K$994,E$19,FALSE),"")</f>
        <v/>
      </c>
      <c r="F251" s="42" t="str">
        <f ca="1">IFERROR(VLOOKUP(SMALL('C-E'!$B$6:$B$994,RC_EXAM!$B264),'C-E'!$B$6:$K$994,F$19,FALSE),"")</f>
        <v/>
      </c>
      <c r="G251" s="43"/>
      <c r="H251" s="4" t="str">
        <f ca="1">IFERROR(VLOOKUP(SMALL('C-E'!$B$6:$B$994,RC_EXAM!$B264),'C-E'!$B$6:$K$994,H$19,FALSE),"")</f>
        <v/>
      </c>
    </row>
    <row r="252" spans="2:8" ht="30" customHeight="1" thickTop="1" thickBot="1" x14ac:dyDescent="0.3">
      <c r="B252" s="1">
        <v>218</v>
      </c>
      <c r="C252" s="4" t="str">
        <f ca="1">IFERROR(VLOOKUP(SMALL('C-E'!$B$6:$B$994,RC_EXAM!$B265),'C-E'!$B$6:$K$994,C$19,FALSE),"")</f>
        <v/>
      </c>
      <c r="D252" s="4" t="str">
        <f ca="1">IFERROR(VLOOKUP(SMALL('C-E'!$B$6:$B$994,RC_EXAM!$B265),'C-E'!$B$6:$K$994,D$19,FALSE),"")</f>
        <v/>
      </c>
      <c r="E252" s="4" t="str">
        <f ca="1">IFERROR(VLOOKUP(SMALL('C-E'!$B$6:$B$994,RC_EXAM!$B265),'C-E'!$B$6:$K$994,E$19,FALSE),"")</f>
        <v/>
      </c>
      <c r="F252" s="42" t="str">
        <f ca="1">IFERROR(VLOOKUP(SMALL('C-E'!$B$6:$B$994,RC_EXAM!$B265),'C-E'!$B$6:$K$994,F$19,FALSE),"")</f>
        <v/>
      </c>
      <c r="G252" s="43"/>
      <c r="H252" s="4" t="str">
        <f ca="1">IFERROR(VLOOKUP(SMALL('C-E'!$B$6:$B$994,RC_EXAM!$B265),'C-E'!$B$6:$K$994,H$19,FALSE),"")</f>
        <v/>
      </c>
    </row>
    <row r="253" spans="2:8" ht="30" customHeight="1" thickTop="1" thickBot="1" x14ac:dyDescent="0.3">
      <c r="B253" s="1">
        <v>219</v>
      </c>
      <c r="C253" s="4" t="str">
        <f ca="1">IFERROR(VLOOKUP(SMALL('C-E'!$B$6:$B$994,RC_EXAM!$B266),'C-E'!$B$6:$K$994,C$19,FALSE),"")</f>
        <v/>
      </c>
      <c r="D253" s="4" t="str">
        <f ca="1">IFERROR(VLOOKUP(SMALL('C-E'!$B$6:$B$994,RC_EXAM!$B266),'C-E'!$B$6:$K$994,D$19,FALSE),"")</f>
        <v/>
      </c>
      <c r="E253" s="4" t="str">
        <f ca="1">IFERROR(VLOOKUP(SMALL('C-E'!$B$6:$B$994,RC_EXAM!$B266),'C-E'!$B$6:$K$994,E$19,FALSE),"")</f>
        <v/>
      </c>
      <c r="F253" s="42" t="str">
        <f ca="1">IFERROR(VLOOKUP(SMALL('C-E'!$B$6:$B$994,RC_EXAM!$B266),'C-E'!$B$6:$K$994,F$19,FALSE),"")</f>
        <v/>
      </c>
      <c r="G253" s="43"/>
      <c r="H253" s="4" t="str">
        <f ca="1">IFERROR(VLOOKUP(SMALL('C-E'!$B$6:$B$994,RC_EXAM!$B266),'C-E'!$B$6:$K$994,H$19,FALSE),"")</f>
        <v/>
      </c>
    </row>
    <row r="254" spans="2:8" ht="30" customHeight="1" thickTop="1" thickBot="1" x14ac:dyDescent="0.3">
      <c r="B254" s="1">
        <v>220</v>
      </c>
      <c r="C254" s="4" t="str">
        <f ca="1">IFERROR(VLOOKUP(SMALL('C-E'!$B$6:$B$994,RC_EXAM!$B267),'C-E'!$B$6:$K$994,C$19,FALSE),"")</f>
        <v/>
      </c>
      <c r="D254" s="4" t="str">
        <f ca="1">IFERROR(VLOOKUP(SMALL('C-E'!$B$6:$B$994,RC_EXAM!$B267),'C-E'!$B$6:$K$994,D$19,FALSE),"")</f>
        <v/>
      </c>
      <c r="E254" s="4" t="str">
        <f ca="1">IFERROR(VLOOKUP(SMALL('C-E'!$B$6:$B$994,RC_EXAM!$B267),'C-E'!$B$6:$K$994,E$19,FALSE),"")</f>
        <v/>
      </c>
      <c r="F254" s="42" t="str">
        <f ca="1">IFERROR(VLOOKUP(SMALL('C-E'!$B$6:$B$994,RC_EXAM!$B267),'C-E'!$B$6:$K$994,F$19,FALSE),"")</f>
        <v/>
      </c>
      <c r="G254" s="43"/>
      <c r="H254" s="4" t="str">
        <f ca="1">IFERROR(VLOOKUP(SMALL('C-E'!$B$6:$B$994,RC_EXAM!$B267),'C-E'!$B$6:$K$994,H$19,FALSE),"")</f>
        <v/>
      </c>
    </row>
    <row r="255" spans="2:8" ht="30" customHeight="1" thickTop="1" thickBot="1" x14ac:dyDescent="0.3">
      <c r="B255" s="1">
        <v>221</v>
      </c>
      <c r="C255" s="4" t="str">
        <f ca="1">IFERROR(VLOOKUP(SMALL('C-E'!$B$6:$B$994,RC_EXAM!$B268),'C-E'!$B$6:$K$994,C$19,FALSE),"")</f>
        <v/>
      </c>
      <c r="D255" s="4" t="str">
        <f ca="1">IFERROR(VLOOKUP(SMALL('C-E'!$B$6:$B$994,RC_EXAM!$B268),'C-E'!$B$6:$K$994,D$19,FALSE),"")</f>
        <v/>
      </c>
      <c r="E255" s="4" t="str">
        <f ca="1">IFERROR(VLOOKUP(SMALL('C-E'!$B$6:$B$994,RC_EXAM!$B268),'C-E'!$B$6:$K$994,E$19,FALSE),"")</f>
        <v/>
      </c>
      <c r="F255" s="42" t="str">
        <f ca="1">IFERROR(VLOOKUP(SMALL('C-E'!$B$6:$B$994,RC_EXAM!$B268),'C-E'!$B$6:$K$994,F$19,FALSE),"")</f>
        <v/>
      </c>
      <c r="G255" s="43"/>
      <c r="H255" s="4" t="str">
        <f ca="1">IFERROR(VLOOKUP(SMALL('C-E'!$B$6:$B$994,RC_EXAM!$B268),'C-E'!$B$6:$K$994,H$19,FALSE),"")</f>
        <v/>
      </c>
    </row>
    <row r="256" spans="2:8" ht="30" customHeight="1" thickTop="1" thickBot="1" x14ac:dyDescent="0.3">
      <c r="B256" s="1">
        <v>222</v>
      </c>
      <c r="C256" s="4" t="str">
        <f ca="1">IFERROR(VLOOKUP(SMALL('C-E'!$B$6:$B$994,RC_EXAM!$B269),'C-E'!$B$6:$K$994,C$19,FALSE),"")</f>
        <v/>
      </c>
      <c r="D256" s="4" t="str">
        <f ca="1">IFERROR(VLOOKUP(SMALL('C-E'!$B$6:$B$994,RC_EXAM!$B269),'C-E'!$B$6:$K$994,D$19,FALSE),"")</f>
        <v/>
      </c>
      <c r="E256" s="4" t="str">
        <f ca="1">IFERROR(VLOOKUP(SMALL('C-E'!$B$6:$B$994,RC_EXAM!$B269),'C-E'!$B$6:$K$994,E$19,FALSE),"")</f>
        <v/>
      </c>
      <c r="F256" s="42" t="str">
        <f ca="1">IFERROR(VLOOKUP(SMALL('C-E'!$B$6:$B$994,RC_EXAM!$B269),'C-E'!$B$6:$K$994,F$19,FALSE),"")</f>
        <v/>
      </c>
      <c r="G256" s="43"/>
      <c r="H256" s="4" t="str">
        <f ca="1">IFERROR(VLOOKUP(SMALL('C-E'!$B$6:$B$994,RC_EXAM!$B269),'C-E'!$B$6:$K$994,H$19,FALSE),"")</f>
        <v/>
      </c>
    </row>
    <row r="257" spans="2:8" ht="30" customHeight="1" thickTop="1" thickBot="1" x14ac:dyDescent="0.3">
      <c r="B257" s="1">
        <v>223</v>
      </c>
      <c r="C257" s="4" t="str">
        <f ca="1">IFERROR(VLOOKUP(SMALL('C-E'!$B$6:$B$994,RC_EXAM!$B270),'C-E'!$B$6:$K$994,C$19,FALSE),"")</f>
        <v/>
      </c>
      <c r="D257" s="4" t="str">
        <f ca="1">IFERROR(VLOOKUP(SMALL('C-E'!$B$6:$B$994,RC_EXAM!$B270),'C-E'!$B$6:$K$994,D$19,FALSE),"")</f>
        <v/>
      </c>
      <c r="E257" s="4" t="str">
        <f ca="1">IFERROR(VLOOKUP(SMALL('C-E'!$B$6:$B$994,RC_EXAM!$B270),'C-E'!$B$6:$K$994,E$19,FALSE),"")</f>
        <v/>
      </c>
      <c r="F257" s="42" t="str">
        <f ca="1">IFERROR(VLOOKUP(SMALL('C-E'!$B$6:$B$994,RC_EXAM!$B270),'C-E'!$B$6:$K$994,F$19,FALSE),"")</f>
        <v/>
      </c>
      <c r="G257" s="43"/>
      <c r="H257" s="4" t="str">
        <f ca="1">IFERROR(VLOOKUP(SMALL('C-E'!$B$6:$B$994,RC_EXAM!$B270),'C-E'!$B$6:$K$994,H$19,FALSE),"")</f>
        <v/>
      </c>
    </row>
    <row r="258" spans="2:8" ht="30" customHeight="1" thickTop="1" thickBot="1" x14ac:dyDescent="0.3">
      <c r="B258" s="1">
        <v>224</v>
      </c>
      <c r="C258" s="4" t="str">
        <f ca="1">IFERROR(VLOOKUP(SMALL('C-E'!$B$6:$B$994,RC_EXAM!$B271),'C-E'!$B$6:$K$994,C$19,FALSE),"")</f>
        <v/>
      </c>
      <c r="D258" s="4" t="str">
        <f ca="1">IFERROR(VLOOKUP(SMALL('C-E'!$B$6:$B$994,RC_EXAM!$B271),'C-E'!$B$6:$K$994,D$19,FALSE),"")</f>
        <v/>
      </c>
      <c r="E258" s="4" t="str">
        <f ca="1">IFERROR(VLOOKUP(SMALL('C-E'!$B$6:$B$994,RC_EXAM!$B271),'C-E'!$B$6:$K$994,E$19,FALSE),"")</f>
        <v/>
      </c>
      <c r="F258" s="42" t="str">
        <f ca="1">IFERROR(VLOOKUP(SMALL('C-E'!$B$6:$B$994,RC_EXAM!$B271),'C-E'!$B$6:$K$994,F$19,FALSE),"")</f>
        <v/>
      </c>
      <c r="G258" s="43"/>
      <c r="H258" s="4" t="str">
        <f ca="1">IFERROR(VLOOKUP(SMALL('C-E'!$B$6:$B$994,RC_EXAM!$B271),'C-E'!$B$6:$K$994,H$19,FALSE),"")</f>
        <v/>
      </c>
    </row>
    <row r="259" spans="2:8" ht="30" customHeight="1" thickTop="1" thickBot="1" x14ac:dyDescent="0.3">
      <c r="B259" s="1">
        <v>225</v>
      </c>
      <c r="C259" s="4" t="str">
        <f ca="1">IFERROR(VLOOKUP(SMALL('C-E'!$B$6:$B$994,RC_EXAM!$B272),'C-E'!$B$6:$K$994,C$19,FALSE),"")</f>
        <v/>
      </c>
      <c r="D259" s="4" t="str">
        <f ca="1">IFERROR(VLOOKUP(SMALL('C-E'!$B$6:$B$994,RC_EXAM!$B272),'C-E'!$B$6:$K$994,D$19,FALSE),"")</f>
        <v/>
      </c>
      <c r="E259" s="4" t="str">
        <f ca="1">IFERROR(VLOOKUP(SMALL('C-E'!$B$6:$B$994,RC_EXAM!$B272),'C-E'!$B$6:$K$994,E$19,FALSE),"")</f>
        <v/>
      </c>
      <c r="F259" s="42" t="str">
        <f ca="1">IFERROR(VLOOKUP(SMALL('C-E'!$B$6:$B$994,RC_EXAM!$B272),'C-E'!$B$6:$K$994,F$19,FALSE),"")</f>
        <v/>
      </c>
      <c r="G259" s="43"/>
      <c r="H259" s="4" t="str">
        <f ca="1">IFERROR(VLOOKUP(SMALL('C-E'!$B$6:$B$994,RC_EXAM!$B272),'C-E'!$B$6:$K$994,H$19,FALSE),"")</f>
        <v/>
      </c>
    </row>
    <row r="260" spans="2:8" ht="30" customHeight="1" thickTop="1" thickBot="1" x14ac:dyDescent="0.3">
      <c r="B260" s="1">
        <v>226</v>
      </c>
      <c r="C260" s="4" t="str">
        <f ca="1">IFERROR(VLOOKUP(SMALL('C-E'!$B$6:$B$994,RC_EXAM!$B273),'C-E'!$B$6:$K$994,C$19,FALSE),"")</f>
        <v/>
      </c>
      <c r="D260" s="4" t="str">
        <f ca="1">IFERROR(VLOOKUP(SMALL('C-E'!$B$6:$B$994,RC_EXAM!$B273),'C-E'!$B$6:$K$994,D$19,FALSE),"")</f>
        <v/>
      </c>
      <c r="E260" s="4" t="str">
        <f ca="1">IFERROR(VLOOKUP(SMALL('C-E'!$B$6:$B$994,RC_EXAM!$B273),'C-E'!$B$6:$K$994,E$19,FALSE),"")</f>
        <v/>
      </c>
      <c r="F260" s="42" t="str">
        <f ca="1">IFERROR(VLOOKUP(SMALL('C-E'!$B$6:$B$994,RC_EXAM!$B273),'C-E'!$B$6:$K$994,F$19,FALSE),"")</f>
        <v/>
      </c>
      <c r="G260" s="43"/>
      <c r="H260" s="4" t="str">
        <f ca="1">IFERROR(VLOOKUP(SMALL('C-E'!$B$6:$B$994,RC_EXAM!$B273),'C-E'!$B$6:$K$994,H$19,FALSE),"")</f>
        <v/>
      </c>
    </row>
    <row r="261" spans="2:8" ht="30" customHeight="1" thickTop="1" thickBot="1" x14ac:dyDescent="0.3">
      <c r="B261" s="1">
        <v>227</v>
      </c>
      <c r="C261" s="4" t="str">
        <f ca="1">IFERROR(VLOOKUP(SMALL('C-E'!$B$6:$B$994,RC_EXAM!$B274),'C-E'!$B$6:$K$994,C$19,FALSE),"")</f>
        <v/>
      </c>
      <c r="D261" s="4" t="str">
        <f ca="1">IFERROR(VLOOKUP(SMALL('C-E'!$B$6:$B$994,RC_EXAM!$B274),'C-E'!$B$6:$K$994,D$19,FALSE),"")</f>
        <v/>
      </c>
      <c r="E261" s="4" t="str">
        <f ca="1">IFERROR(VLOOKUP(SMALL('C-E'!$B$6:$B$994,RC_EXAM!$B274),'C-E'!$B$6:$K$994,E$19,FALSE),"")</f>
        <v/>
      </c>
      <c r="F261" s="42" t="str">
        <f ca="1">IFERROR(VLOOKUP(SMALL('C-E'!$B$6:$B$994,RC_EXAM!$B274),'C-E'!$B$6:$K$994,F$19,FALSE),"")</f>
        <v/>
      </c>
      <c r="G261" s="43"/>
      <c r="H261" s="4" t="str">
        <f ca="1">IFERROR(VLOOKUP(SMALL('C-E'!$B$6:$B$994,RC_EXAM!$B274),'C-E'!$B$6:$K$994,H$19,FALSE),"")</f>
        <v/>
      </c>
    </row>
    <row r="262" spans="2:8" ht="30" customHeight="1" thickTop="1" thickBot="1" x14ac:dyDescent="0.3">
      <c r="B262" s="1">
        <v>228</v>
      </c>
      <c r="C262" s="4" t="str">
        <f ca="1">IFERROR(VLOOKUP(SMALL('C-E'!$B$6:$B$994,RC_EXAM!$B275),'C-E'!$B$6:$K$994,C$19,FALSE),"")</f>
        <v/>
      </c>
      <c r="D262" s="4" t="str">
        <f ca="1">IFERROR(VLOOKUP(SMALL('C-E'!$B$6:$B$994,RC_EXAM!$B275),'C-E'!$B$6:$K$994,D$19,FALSE),"")</f>
        <v/>
      </c>
      <c r="E262" s="4" t="str">
        <f ca="1">IFERROR(VLOOKUP(SMALL('C-E'!$B$6:$B$994,RC_EXAM!$B275),'C-E'!$B$6:$K$994,E$19,FALSE),"")</f>
        <v/>
      </c>
      <c r="F262" s="42" t="str">
        <f ca="1">IFERROR(VLOOKUP(SMALL('C-E'!$B$6:$B$994,RC_EXAM!$B275),'C-E'!$B$6:$K$994,F$19,FALSE),"")</f>
        <v/>
      </c>
      <c r="G262" s="43"/>
      <c r="H262" s="4" t="str">
        <f ca="1">IFERROR(VLOOKUP(SMALL('C-E'!$B$6:$B$994,RC_EXAM!$B275),'C-E'!$B$6:$K$994,H$19,FALSE),"")</f>
        <v/>
      </c>
    </row>
    <row r="263" spans="2:8" ht="30" customHeight="1" thickTop="1" thickBot="1" x14ac:dyDescent="0.3">
      <c r="B263" s="1">
        <v>229</v>
      </c>
      <c r="C263" s="4" t="str">
        <f ca="1">IFERROR(VLOOKUP(SMALL('C-E'!$B$6:$B$994,RC_EXAM!$B276),'C-E'!$B$6:$K$994,C$19,FALSE),"")</f>
        <v/>
      </c>
      <c r="D263" s="4" t="str">
        <f ca="1">IFERROR(VLOOKUP(SMALL('C-E'!$B$6:$B$994,RC_EXAM!$B276),'C-E'!$B$6:$K$994,D$19,FALSE),"")</f>
        <v/>
      </c>
      <c r="E263" s="4" t="str">
        <f ca="1">IFERROR(VLOOKUP(SMALL('C-E'!$B$6:$B$994,RC_EXAM!$B276),'C-E'!$B$6:$K$994,E$19,FALSE),"")</f>
        <v/>
      </c>
      <c r="F263" s="42" t="str">
        <f ca="1">IFERROR(VLOOKUP(SMALL('C-E'!$B$6:$B$994,RC_EXAM!$B276),'C-E'!$B$6:$K$994,F$19,FALSE),"")</f>
        <v/>
      </c>
      <c r="G263" s="43"/>
      <c r="H263" s="4" t="str">
        <f ca="1">IFERROR(VLOOKUP(SMALL('C-E'!$B$6:$B$994,RC_EXAM!$B276),'C-E'!$B$6:$K$994,H$19,FALSE),"")</f>
        <v/>
      </c>
    </row>
    <row r="264" spans="2:8" ht="30" customHeight="1" thickTop="1" thickBot="1" x14ac:dyDescent="0.3">
      <c r="B264" s="1">
        <v>230</v>
      </c>
      <c r="C264" s="4" t="str">
        <f ca="1">IFERROR(VLOOKUP(SMALL('C-E'!$B$6:$B$994,RC_EXAM!$B277),'C-E'!$B$6:$K$994,C$19,FALSE),"")</f>
        <v/>
      </c>
      <c r="D264" s="4" t="str">
        <f ca="1">IFERROR(VLOOKUP(SMALL('C-E'!$B$6:$B$994,RC_EXAM!$B277),'C-E'!$B$6:$K$994,D$19,FALSE),"")</f>
        <v/>
      </c>
      <c r="E264" s="4" t="str">
        <f ca="1">IFERROR(VLOOKUP(SMALL('C-E'!$B$6:$B$994,RC_EXAM!$B277),'C-E'!$B$6:$K$994,E$19,FALSE),"")</f>
        <v/>
      </c>
      <c r="F264" s="42" t="str">
        <f ca="1">IFERROR(VLOOKUP(SMALL('C-E'!$B$6:$B$994,RC_EXAM!$B277),'C-E'!$B$6:$K$994,F$19,FALSE),"")</f>
        <v/>
      </c>
      <c r="G264" s="43"/>
      <c r="H264" s="4" t="str">
        <f ca="1">IFERROR(VLOOKUP(SMALL('C-E'!$B$6:$B$994,RC_EXAM!$B277),'C-E'!$B$6:$K$994,H$19,FALSE),"")</f>
        <v/>
      </c>
    </row>
    <row r="265" spans="2:8" ht="30" customHeight="1" thickTop="1" thickBot="1" x14ac:dyDescent="0.3">
      <c r="B265" s="1">
        <v>231</v>
      </c>
      <c r="C265" s="4" t="str">
        <f ca="1">IFERROR(VLOOKUP(SMALL('C-E'!$B$6:$B$994,RC_EXAM!$B278),'C-E'!$B$6:$K$994,C$19,FALSE),"")</f>
        <v/>
      </c>
      <c r="D265" s="4" t="str">
        <f ca="1">IFERROR(VLOOKUP(SMALL('C-E'!$B$6:$B$994,RC_EXAM!$B278),'C-E'!$B$6:$K$994,D$19,FALSE),"")</f>
        <v/>
      </c>
      <c r="E265" s="4" t="str">
        <f ca="1">IFERROR(VLOOKUP(SMALL('C-E'!$B$6:$B$994,RC_EXAM!$B278),'C-E'!$B$6:$K$994,E$19,FALSE),"")</f>
        <v/>
      </c>
      <c r="F265" s="42" t="str">
        <f ca="1">IFERROR(VLOOKUP(SMALL('C-E'!$B$6:$B$994,RC_EXAM!$B278),'C-E'!$B$6:$K$994,F$19,FALSE),"")</f>
        <v/>
      </c>
      <c r="G265" s="43"/>
      <c r="H265" s="4" t="str">
        <f ca="1">IFERROR(VLOOKUP(SMALL('C-E'!$B$6:$B$994,RC_EXAM!$B278),'C-E'!$B$6:$K$994,H$19,FALSE),"")</f>
        <v/>
      </c>
    </row>
    <row r="266" spans="2:8" ht="30" customHeight="1" thickTop="1" thickBot="1" x14ac:dyDescent="0.3">
      <c r="B266" s="1">
        <v>232</v>
      </c>
      <c r="C266" s="4" t="str">
        <f ca="1">IFERROR(VLOOKUP(SMALL('C-E'!$B$6:$B$994,RC_EXAM!$B279),'C-E'!$B$6:$K$994,C$19,FALSE),"")</f>
        <v/>
      </c>
      <c r="D266" s="4" t="str">
        <f ca="1">IFERROR(VLOOKUP(SMALL('C-E'!$B$6:$B$994,RC_EXAM!$B279),'C-E'!$B$6:$K$994,D$19,FALSE),"")</f>
        <v/>
      </c>
      <c r="E266" s="4" t="str">
        <f ca="1">IFERROR(VLOOKUP(SMALL('C-E'!$B$6:$B$994,RC_EXAM!$B279),'C-E'!$B$6:$K$994,E$19,FALSE),"")</f>
        <v/>
      </c>
      <c r="F266" s="42" t="str">
        <f ca="1">IFERROR(VLOOKUP(SMALL('C-E'!$B$6:$B$994,RC_EXAM!$B279),'C-E'!$B$6:$K$994,F$19,FALSE),"")</f>
        <v/>
      </c>
      <c r="G266" s="43"/>
      <c r="H266" s="4" t="str">
        <f ca="1">IFERROR(VLOOKUP(SMALL('C-E'!$B$6:$B$994,RC_EXAM!$B279),'C-E'!$B$6:$K$994,H$19,FALSE),"")</f>
        <v/>
      </c>
    </row>
    <row r="267" spans="2:8" ht="30" customHeight="1" thickTop="1" thickBot="1" x14ac:dyDescent="0.3">
      <c r="B267" s="1">
        <v>233</v>
      </c>
      <c r="C267" s="4" t="str">
        <f ca="1">IFERROR(VLOOKUP(SMALL('C-E'!$B$6:$B$994,RC_EXAM!$B280),'C-E'!$B$6:$K$994,C$19,FALSE),"")</f>
        <v/>
      </c>
      <c r="D267" s="4" t="str">
        <f ca="1">IFERROR(VLOOKUP(SMALL('C-E'!$B$6:$B$994,RC_EXAM!$B280),'C-E'!$B$6:$K$994,D$19,FALSE),"")</f>
        <v/>
      </c>
      <c r="E267" s="4" t="str">
        <f ca="1">IFERROR(VLOOKUP(SMALL('C-E'!$B$6:$B$994,RC_EXAM!$B280),'C-E'!$B$6:$K$994,E$19,FALSE),"")</f>
        <v/>
      </c>
      <c r="F267" s="42" t="str">
        <f ca="1">IFERROR(VLOOKUP(SMALL('C-E'!$B$6:$B$994,RC_EXAM!$B280),'C-E'!$B$6:$K$994,F$19,FALSE),"")</f>
        <v/>
      </c>
      <c r="G267" s="43"/>
      <c r="H267" s="4" t="str">
        <f ca="1">IFERROR(VLOOKUP(SMALL('C-E'!$B$6:$B$994,RC_EXAM!$B280),'C-E'!$B$6:$K$994,H$19,FALSE),"")</f>
        <v/>
      </c>
    </row>
    <row r="268" spans="2:8" ht="30" customHeight="1" thickTop="1" thickBot="1" x14ac:dyDescent="0.3">
      <c r="B268" s="1">
        <v>234</v>
      </c>
      <c r="C268" s="4" t="str">
        <f ca="1">IFERROR(VLOOKUP(SMALL('C-E'!$B$6:$B$994,RC_EXAM!$B281),'C-E'!$B$6:$K$994,C$19,FALSE),"")</f>
        <v/>
      </c>
      <c r="D268" s="4" t="str">
        <f ca="1">IFERROR(VLOOKUP(SMALL('C-E'!$B$6:$B$994,RC_EXAM!$B281),'C-E'!$B$6:$K$994,D$19,FALSE),"")</f>
        <v/>
      </c>
      <c r="E268" s="4" t="str">
        <f ca="1">IFERROR(VLOOKUP(SMALL('C-E'!$B$6:$B$994,RC_EXAM!$B281),'C-E'!$B$6:$K$994,E$19,FALSE),"")</f>
        <v/>
      </c>
      <c r="F268" s="42" t="str">
        <f ca="1">IFERROR(VLOOKUP(SMALL('C-E'!$B$6:$B$994,RC_EXAM!$B281),'C-E'!$B$6:$K$994,F$19,FALSE),"")</f>
        <v/>
      </c>
      <c r="G268" s="43"/>
      <c r="H268" s="4" t="str">
        <f ca="1">IFERROR(VLOOKUP(SMALL('C-E'!$B$6:$B$994,RC_EXAM!$B281),'C-E'!$B$6:$K$994,H$19,FALSE),"")</f>
        <v/>
      </c>
    </row>
    <row r="269" spans="2:8" ht="30" customHeight="1" thickTop="1" thickBot="1" x14ac:dyDescent="0.3">
      <c r="B269" s="1">
        <v>235</v>
      </c>
      <c r="C269" s="4" t="str">
        <f ca="1">IFERROR(VLOOKUP(SMALL('C-E'!$B$6:$B$994,RC_EXAM!$B282),'C-E'!$B$6:$K$994,C$19,FALSE),"")</f>
        <v/>
      </c>
      <c r="D269" s="4" t="str">
        <f ca="1">IFERROR(VLOOKUP(SMALL('C-E'!$B$6:$B$994,RC_EXAM!$B282),'C-E'!$B$6:$K$994,D$19,FALSE),"")</f>
        <v/>
      </c>
      <c r="E269" s="4" t="str">
        <f ca="1">IFERROR(VLOOKUP(SMALL('C-E'!$B$6:$B$994,RC_EXAM!$B282),'C-E'!$B$6:$K$994,E$19,FALSE),"")</f>
        <v/>
      </c>
      <c r="F269" s="42" t="str">
        <f ca="1">IFERROR(VLOOKUP(SMALL('C-E'!$B$6:$B$994,RC_EXAM!$B282),'C-E'!$B$6:$K$994,F$19,FALSE),"")</f>
        <v/>
      </c>
      <c r="G269" s="43"/>
      <c r="H269" s="4" t="str">
        <f ca="1">IFERROR(VLOOKUP(SMALL('C-E'!$B$6:$B$994,RC_EXAM!$B282),'C-E'!$B$6:$K$994,H$19,FALSE),"")</f>
        <v/>
      </c>
    </row>
    <row r="270" spans="2:8" ht="30" customHeight="1" thickTop="1" thickBot="1" x14ac:dyDescent="0.3">
      <c r="B270" s="1">
        <v>236</v>
      </c>
      <c r="C270" s="4" t="str">
        <f ca="1">IFERROR(VLOOKUP(SMALL('C-E'!$B$6:$B$994,RC_EXAM!$B283),'C-E'!$B$6:$K$994,C$19,FALSE),"")</f>
        <v/>
      </c>
      <c r="D270" s="4" t="str">
        <f ca="1">IFERROR(VLOOKUP(SMALL('C-E'!$B$6:$B$994,RC_EXAM!$B283),'C-E'!$B$6:$K$994,D$19,FALSE),"")</f>
        <v/>
      </c>
      <c r="E270" s="4" t="str">
        <f ca="1">IFERROR(VLOOKUP(SMALL('C-E'!$B$6:$B$994,RC_EXAM!$B283),'C-E'!$B$6:$K$994,E$19,FALSE),"")</f>
        <v/>
      </c>
      <c r="F270" s="42" t="str">
        <f ca="1">IFERROR(VLOOKUP(SMALL('C-E'!$B$6:$B$994,RC_EXAM!$B283),'C-E'!$B$6:$K$994,F$19,FALSE),"")</f>
        <v/>
      </c>
      <c r="G270" s="43"/>
      <c r="H270" s="4" t="str">
        <f ca="1">IFERROR(VLOOKUP(SMALL('C-E'!$B$6:$B$994,RC_EXAM!$B283),'C-E'!$B$6:$K$994,H$19,FALSE),"")</f>
        <v/>
      </c>
    </row>
    <row r="271" spans="2:8" ht="30" customHeight="1" thickTop="1" thickBot="1" x14ac:dyDescent="0.3">
      <c r="B271" s="1">
        <v>237</v>
      </c>
      <c r="C271" s="4" t="str">
        <f ca="1">IFERROR(VLOOKUP(SMALL('C-E'!$B$6:$B$994,RC_EXAM!$B284),'C-E'!$B$6:$K$994,C$19,FALSE),"")</f>
        <v/>
      </c>
      <c r="D271" s="4" t="str">
        <f ca="1">IFERROR(VLOOKUP(SMALL('C-E'!$B$6:$B$994,RC_EXAM!$B284),'C-E'!$B$6:$K$994,D$19,FALSE),"")</f>
        <v/>
      </c>
      <c r="E271" s="4" t="str">
        <f ca="1">IFERROR(VLOOKUP(SMALL('C-E'!$B$6:$B$994,RC_EXAM!$B284),'C-E'!$B$6:$K$994,E$19,FALSE),"")</f>
        <v/>
      </c>
      <c r="F271" s="42" t="str">
        <f ca="1">IFERROR(VLOOKUP(SMALL('C-E'!$B$6:$B$994,RC_EXAM!$B284),'C-E'!$B$6:$K$994,F$19,FALSE),"")</f>
        <v/>
      </c>
      <c r="G271" s="43"/>
      <c r="H271" s="4" t="str">
        <f ca="1">IFERROR(VLOOKUP(SMALL('C-E'!$B$6:$B$994,RC_EXAM!$B284),'C-E'!$B$6:$K$994,H$19,FALSE),"")</f>
        <v/>
      </c>
    </row>
    <row r="272" spans="2:8" ht="30" customHeight="1" thickTop="1" thickBot="1" x14ac:dyDescent="0.3">
      <c r="B272" s="1">
        <v>238</v>
      </c>
      <c r="C272" s="4" t="str">
        <f ca="1">IFERROR(VLOOKUP(SMALL('C-E'!$B$6:$B$994,RC_EXAM!$B285),'C-E'!$B$6:$K$994,C$19,FALSE),"")</f>
        <v/>
      </c>
      <c r="D272" s="4" t="str">
        <f ca="1">IFERROR(VLOOKUP(SMALL('C-E'!$B$6:$B$994,RC_EXAM!$B285),'C-E'!$B$6:$K$994,D$19,FALSE),"")</f>
        <v/>
      </c>
      <c r="E272" s="4" t="str">
        <f ca="1">IFERROR(VLOOKUP(SMALL('C-E'!$B$6:$B$994,RC_EXAM!$B285),'C-E'!$B$6:$K$994,E$19,FALSE),"")</f>
        <v/>
      </c>
      <c r="F272" s="42" t="str">
        <f ca="1">IFERROR(VLOOKUP(SMALL('C-E'!$B$6:$B$994,RC_EXAM!$B285),'C-E'!$B$6:$K$994,F$19,FALSE),"")</f>
        <v/>
      </c>
      <c r="G272" s="43"/>
      <c r="H272" s="4" t="str">
        <f ca="1">IFERROR(VLOOKUP(SMALL('C-E'!$B$6:$B$994,RC_EXAM!$B285),'C-E'!$B$6:$K$994,H$19,FALSE),"")</f>
        <v/>
      </c>
    </row>
    <row r="273" spans="2:8" ht="30" customHeight="1" thickTop="1" thickBot="1" x14ac:dyDescent="0.3">
      <c r="B273" s="1">
        <v>239</v>
      </c>
      <c r="C273" s="4" t="str">
        <f ca="1">IFERROR(VLOOKUP(SMALL('C-E'!$B$6:$B$994,RC_EXAM!$B286),'C-E'!$B$6:$K$994,C$19,FALSE),"")</f>
        <v/>
      </c>
      <c r="D273" s="4" t="str">
        <f ca="1">IFERROR(VLOOKUP(SMALL('C-E'!$B$6:$B$994,RC_EXAM!$B286),'C-E'!$B$6:$K$994,D$19,FALSE),"")</f>
        <v/>
      </c>
      <c r="E273" s="4" t="str">
        <f ca="1">IFERROR(VLOOKUP(SMALL('C-E'!$B$6:$B$994,RC_EXAM!$B286),'C-E'!$B$6:$K$994,E$19,FALSE),"")</f>
        <v/>
      </c>
      <c r="F273" s="42" t="str">
        <f ca="1">IFERROR(VLOOKUP(SMALL('C-E'!$B$6:$B$994,RC_EXAM!$B286),'C-E'!$B$6:$K$994,F$19,FALSE),"")</f>
        <v/>
      </c>
      <c r="G273" s="43"/>
      <c r="H273" s="4" t="str">
        <f ca="1">IFERROR(VLOOKUP(SMALL('C-E'!$B$6:$B$994,RC_EXAM!$B286),'C-E'!$B$6:$K$994,H$19,FALSE),"")</f>
        <v/>
      </c>
    </row>
    <row r="274" spans="2:8" ht="30" customHeight="1" thickTop="1" thickBot="1" x14ac:dyDescent="0.3">
      <c r="B274" s="1">
        <v>240</v>
      </c>
      <c r="C274" s="4" t="str">
        <f ca="1">IFERROR(VLOOKUP(SMALL('C-E'!$B$6:$B$994,RC_EXAM!$B287),'C-E'!$B$6:$K$994,C$19,FALSE),"")</f>
        <v/>
      </c>
      <c r="D274" s="4" t="str">
        <f ca="1">IFERROR(VLOOKUP(SMALL('C-E'!$B$6:$B$994,RC_EXAM!$B287),'C-E'!$B$6:$K$994,D$19,FALSE),"")</f>
        <v/>
      </c>
      <c r="E274" s="4" t="str">
        <f ca="1">IFERROR(VLOOKUP(SMALL('C-E'!$B$6:$B$994,RC_EXAM!$B287),'C-E'!$B$6:$K$994,E$19,FALSE),"")</f>
        <v/>
      </c>
      <c r="F274" s="42" t="str">
        <f ca="1">IFERROR(VLOOKUP(SMALL('C-E'!$B$6:$B$994,RC_EXAM!$B287),'C-E'!$B$6:$K$994,F$19,FALSE),"")</f>
        <v/>
      </c>
      <c r="G274" s="43"/>
      <c r="H274" s="4" t="str">
        <f ca="1">IFERROR(VLOOKUP(SMALL('C-E'!$B$6:$B$994,RC_EXAM!$B287),'C-E'!$B$6:$K$994,H$19,FALSE),"")</f>
        <v/>
      </c>
    </row>
    <row r="275" spans="2:8" ht="30" customHeight="1" thickTop="1" thickBot="1" x14ac:dyDescent="0.3">
      <c r="B275" s="1">
        <v>241</v>
      </c>
      <c r="C275" s="4" t="str">
        <f ca="1">IFERROR(VLOOKUP(SMALL('C-E'!$B$6:$B$994,RC_EXAM!$B288),'C-E'!$B$6:$K$994,C$19,FALSE),"")</f>
        <v/>
      </c>
      <c r="D275" s="4" t="str">
        <f ca="1">IFERROR(VLOOKUP(SMALL('C-E'!$B$6:$B$994,RC_EXAM!$B288),'C-E'!$B$6:$K$994,D$19,FALSE),"")</f>
        <v/>
      </c>
      <c r="E275" s="4" t="str">
        <f ca="1">IFERROR(VLOOKUP(SMALL('C-E'!$B$6:$B$994,RC_EXAM!$B288),'C-E'!$B$6:$K$994,E$19,FALSE),"")</f>
        <v/>
      </c>
      <c r="F275" s="42" t="str">
        <f ca="1">IFERROR(VLOOKUP(SMALL('C-E'!$B$6:$B$994,RC_EXAM!$B288),'C-E'!$B$6:$K$994,F$19,FALSE),"")</f>
        <v/>
      </c>
      <c r="G275" s="43"/>
      <c r="H275" s="4" t="str">
        <f ca="1">IFERROR(VLOOKUP(SMALL('C-E'!$B$6:$B$994,RC_EXAM!$B288),'C-E'!$B$6:$K$994,H$19,FALSE),"")</f>
        <v/>
      </c>
    </row>
    <row r="276" spans="2:8" ht="30" customHeight="1" thickTop="1" thickBot="1" x14ac:dyDescent="0.3">
      <c r="B276" s="1">
        <v>242</v>
      </c>
      <c r="C276" s="4" t="str">
        <f ca="1">IFERROR(VLOOKUP(SMALL('C-E'!$B$6:$B$994,RC_EXAM!$B289),'C-E'!$B$6:$K$994,C$19,FALSE),"")</f>
        <v/>
      </c>
      <c r="D276" s="4" t="str">
        <f ca="1">IFERROR(VLOOKUP(SMALL('C-E'!$B$6:$B$994,RC_EXAM!$B289),'C-E'!$B$6:$K$994,D$19,FALSE),"")</f>
        <v/>
      </c>
      <c r="E276" s="4" t="str">
        <f ca="1">IFERROR(VLOOKUP(SMALL('C-E'!$B$6:$B$994,RC_EXAM!$B289),'C-E'!$B$6:$K$994,E$19,FALSE),"")</f>
        <v/>
      </c>
      <c r="F276" s="42" t="str">
        <f ca="1">IFERROR(VLOOKUP(SMALL('C-E'!$B$6:$B$994,RC_EXAM!$B289),'C-E'!$B$6:$K$994,F$19,FALSE),"")</f>
        <v/>
      </c>
      <c r="G276" s="43"/>
      <c r="H276" s="4" t="str">
        <f ca="1">IFERROR(VLOOKUP(SMALL('C-E'!$B$6:$B$994,RC_EXAM!$B289),'C-E'!$B$6:$K$994,H$19,FALSE),"")</f>
        <v/>
      </c>
    </row>
    <row r="277" spans="2:8" ht="30" customHeight="1" thickTop="1" thickBot="1" x14ac:dyDescent="0.3">
      <c r="B277" s="1">
        <v>243</v>
      </c>
      <c r="C277" s="4" t="str">
        <f ca="1">IFERROR(VLOOKUP(SMALL('C-E'!$B$6:$B$994,RC_EXAM!$B290),'C-E'!$B$6:$K$994,C$19,FALSE),"")</f>
        <v/>
      </c>
      <c r="D277" s="4" t="str">
        <f ca="1">IFERROR(VLOOKUP(SMALL('C-E'!$B$6:$B$994,RC_EXAM!$B290),'C-E'!$B$6:$K$994,D$19,FALSE),"")</f>
        <v/>
      </c>
      <c r="E277" s="4" t="str">
        <f ca="1">IFERROR(VLOOKUP(SMALL('C-E'!$B$6:$B$994,RC_EXAM!$B290),'C-E'!$B$6:$K$994,E$19,FALSE),"")</f>
        <v/>
      </c>
      <c r="F277" s="42" t="str">
        <f ca="1">IFERROR(VLOOKUP(SMALL('C-E'!$B$6:$B$994,RC_EXAM!$B290),'C-E'!$B$6:$K$994,F$19,FALSE),"")</f>
        <v/>
      </c>
      <c r="G277" s="43"/>
      <c r="H277" s="4" t="str">
        <f ca="1">IFERROR(VLOOKUP(SMALL('C-E'!$B$6:$B$994,RC_EXAM!$B290),'C-E'!$B$6:$K$994,H$19,FALSE),"")</f>
        <v/>
      </c>
    </row>
    <row r="278" spans="2:8" ht="30" customHeight="1" thickTop="1" thickBot="1" x14ac:dyDescent="0.3">
      <c r="B278" s="1">
        <v>244</v>
      </c>
      <c r="C278" s="4" t="str">
        <f ca="1">IFERROR(VLOOKUP(SMALL('C-E'!$B$6:$B$994,RC_EXAM!$B291),'C-E'!$B$6:$K$994,C$19,FALSE),"")</f>
        <v/>
      </c>
      <c r="D278" s="4" t="str">
        <f ca="1">IFERROR(VLOOKUP(SMALL('C-E'!$B$6:$B$994,RC_EXAM!$B291),'C-E'!$B$6:$K$994,D$19,FALSE),"")</f>
        <v/>
      </c>
      <c r="E278" s="4" t="str">
        <f ca="1">IFERROR(VLOOKUP(SMALL('C-E'!$B$6:$B$994,RC_EXAM!$B291),'C-E'!$B$6:$K$994,E$19,FALSE),"")</f>
        <v/>
      </c>
      <c r="F278" s="42" t="str">
        <f ca="1">IFERROR(VLOOKUP(SMALL('C-E'!$B$6:$B$994,RC_EXAM!$B291),'C-E'!$B$6:$K$994,F$19,FALSE),"")</f>
        <v/>
      </c>
      <c r="G278" s="43"/>
      <c r="H278" s="4" t="str">
        <f ca="1">IFERROR(VLOOKUP(SMALL('C-E'!$B$6:$B$994,RC_EXAM!$B291),'C-E'!$B$6:$K$994,H$19,FALSE),"")</f>
        <v/>
      </c>
    </row>
    <row r="279" spans="2:8" ht="30" customHeight="1" thickTop="1" thickBot="1" x14ac:dyDescent="0.3">
      <c r="B279" s="1">
        <v>245</v>
      </c>
      <c r="C279" s="4" t="str">
        <f ca="1">IFERROR(VLOOKUP(SMALL('C-E'!$B$6:$B$994,RC_EXAM!$B292),'C-E'!$B$6:$K$994,C$19,FALSE),"")</f>
        <v/>
      </c>
      <c r="D279" s="4" t="str">
        <f ca="1">IFERROR(VLOOKUP(SMALL('C-E'!$B$6:$B$994,RC_EXAM!$B292),'C-E'!$B$6:$K$994,D$19,FALSE),"")</f>
        <v/>
      </c>
      <c r="E279" s="4" t="str">
        <f ca="1">IFERROR(VLOOKUP(SMALL('C-E'!$B$6:$B$994,RC_EXAM!$B292),'C-E'!$B$6:$K$994,E$19,FALSE),"")</f>
        <v/>
      </c>
      <c r="F279" s="42" t="str">
        <f ca="1">IFERROR(VLOOKUP(SMALL('C-E'!$B$6:$B$994,RC_EXAM!$B292),'C-E'!$B$6:$K$994,F$19,FALSE),"")</f>
        <v/>
      </c>
      <c r="G279" s="43"/>
      <c r="H279" s="4" t="str">
        <f ca="1">IFERROR(VLOOKUP(SMALL('C-E'!$B$6:$B$994,RC_EXAM!$B292),'C-E'!$B$6:$K$994,H$19,FALSE),"")</f>
        <v/>
      </c>
    </row>
    <row r="280" spans="2:8" ht="30" customHeight="1" thickTop="1" thickBot="1" x14ac:dyDescent="0.3">
      <c r="B280" s="1">
        <v>246</v>
      </c>
      <c r="C280" s="4" t="str">
        <f ca="1">IFERROR(VLOOKUP(SMALL('C-E'!$B$6:$B$994,RC_EXAM!$B293),'C-E'!$B$6:$K$994,C$19,FALSE),"")</f>
        <v/>
      </c>
      <c r="D280" s="4" t="str">
        <f ca="1">IFERROR(VLOOKUP(SMALL('C-E'!$B$6:$B$994,RC_EXAM!$B293),'C-E'!$B$6:$K$994,D$19,FALSE),"")</f>
        <v/>
      </c>
      <c r="E280" s="4" t="str">
        <f ca="1">IFERROR(VLOOKUP(SMALL('C-E'!$B$6:$B$994,RC_EXAM!$B293),'C-E'!$B$6:$K$994,E$19,FALSE),"")</f>
        <v/>
      </c>
      <c r="F280" s="42" t="str">
        <f ca="1">IFERROR(VLOOKUP(SMALL('C-E'!$B$6:$B$994,RC_EXAM!$B293),'C-E'!$B$6:$K$994,F$19,FALSE),"")</f>
        <v/>
      </c>
      <c r="G280" s="43"/>
      <c r="H280" s="4" t="str">
        <f ca="1">IFERROR(VLOOKUP(SMALL('C-E'!$B$6:$B$994,RC_EXAM!$B293),'C-E'!$B$6:$K$994,H$19,FALSE),"")</f>
        <v/>
      </c>
    </row>
    <row r="281" spans="2:8" ht="30" customHeight="1" thickTop="1" thickBot="1" x14ac:dyDescent="0.3">
      <c r="B281" s="1">
        <v>247</v>
      </c>
      <c r="C281" s="4" t="str">
        <f ca="1">IFERROR(VLOOKUP(SMALL('C-E'!$B$6:$B$994,RC_EXAM!$B294),'C-E'!$B$6:$K$994,C$19,FALSE),"")</f>
        <v/>
      </c>
      <c r="D281" s="4" t="str">
        <f ca="1">IFERROR(VLOOKUP(SMALL('C-E'!$B$6:$B$994,RC_EXAM!$B294),'C-E'!$B$6:$K$994,D$19,FALSE),"")</f>
        <v/>
      </c>
      <c r="E281" s="4" t="str">
        <f ca="1">IFERROR(VLOOKUP(SMALL('C-E'!$B$6:$B$994,RC_EXAM!$B294),'C-E'!$B$6:$K$994,E$19,FALSE),"")</f>
        <v/>
      </c>
      <c r="F281" s="42" t="str">
        <f ca="1">IFERROR(VLOOKUP(SMALL('C-E'!$B$6:$B$994,RC_EXAM!$B294),'C-E'!$B$6:$K$994,F$19,FALSE),"")</f>
        <v/>
      </c>
      <c r="G281" s="43"/>
      <c r="H281" s="4" t="str">
        <f ca="1">IFERROR(VLOOKUP(SMALL('C-E'!$B$6:$B$994,RC_EXAM!$B294),'C-E'!$B$6:$K$994,H$19,FALSE),"")</f>
        <v/>
      </c>
    </row>
    <row r="282" spans="2:8" ht="30" customHeight="1" thickTop="1" thickBot="1" x14ac:dyDescent="0.3">
      <c r="B282" s="1">
        <v>248</v>
      </c>
      <c r="C282" s="4" t="str">
        <f ca="1">IFERROR(VLOOKUP(SMALL('C-E'!$B$6:$B$994,RC_EXAM!$B295),'C-E'!$B$6:$K$994,C$19,FALSE),"")</f>
        <v/>
      </c>
      <c r="D282" s="4" t="str">
        <f ca="1">IFERROR(VLOOKUP(SMALL('C-E'!$B$6:$B$994,RC_EXAM!$B295),'C-E'!$B$6:$K$994,D$19,FALSE),"")</f>
        <v/>
      </c>
      <c r="E282" s="4" t="str">
        <f ca="1">IFERROR(VLOOKUP(SMALL('C-E'!$B$6:$B$994,RC_EXAM!$B295),'C-E'!$B$6:$K$994,E$19,FALSE),"")</f>
        <v/>
      </c>
      <c r="F282" s="42" t="str">
        <f ca="1">IFERROR(VLOOKUP(SMALL('C-E'!$B$6:$B$994,RC_EXAM!$B295),'C-E'!$B$6:$K$994,F$19,FALSE),"")</f>
        <v/>
      </c>
      <c r="G282" s="43"/>
      <c r="H282" s="4" t="str">
        <f ca="1">IFERROR(VLOOKUP(SMALL('C-E'!$B$6:$B$994,RC_EXAM!$B295),'C-E'!$B$6:$K$994,H$19,FALSE),"")</f>
        <v/>
      </c>
    </row>
    <row r="283" spans="2:8" ht="30" customHeight="1" thickTop="1" thickBot="1" x14ac:dyDescent="0.3">
      <c r="B283" s="1">
        <v>249</v>
      </c>
      <c r="C283" s="4" t="str">
        <f ca="1">IFERROR(VLOOKUP(SMALL('C-E'!$B$6:$B$994,RC_EXAM!$B296),'C-E'!$B$6:$K$994,C$19,FALSE),"")</f>
        <v/>
      </c>
      <c r="D283" s="4" t="str">
        <f ca="1">IFERROR(VLOOKUP(SMALL('C-E'!$B$6:$B$994,RC_EXAM!$B296),'C-E'!$B$6:$K$994,D$19,FALSE),"")</f>
        <v/>
      </c>
      <c r="E283" s="4" t="str">
        <f ca="1">IFERROR(VLOOKUP(SMALL('C-E'!$B$6:$B$994,RC_EXAM!$B296),'C-E'!$B$6:$K$994,E$19,FALSE),"")</f>
        <v/>
      </c>
      <c r="F283" s="42" t="str">
        <f ca="1">IFERROR(VLOOKUP(SMALL('C-E'!$B$6:$B$994,RC_EXAM!$B296),'C-E'!$B$6:$K$994,F$19,FALSE),"")</f>
        <v/>
      </c>
      <c r="G283" s="43"/>
      <c r="H283" s="4" t="str">
        <f ca="1">IFERROR(VLOOKUP(SMALL('C-E'!$B$6:$B$994,RC_EXAM!$B296),'C-E'!$B$6:$K$994,H$19,FALSE),"")</f>
        <v/>
      </c>
    </row>
    <row r="284" spans="2:8" ht="30" customHeight="1" thickTop="1" thickBot="1" x14ac:dyDescent="0.3">
      <c r="B284" s="1">
        <v>250</v>
      </c>
      <c r="C284" s="4" t="str">
        <f ca="1">IFERROR(VLOOKUP(SMALL('C-E'!$B$6:$B$994,RC_EXAM!$B297),'C-E'!$B$6:$K$994,C$19,FALSE),"")</f>
        <v/>
      </c>
      <c r="D284" s="4" t="str">
        <f ca="1">IFERROR(VLOOKUP(SMALL('C-E'!$B$6:$B$994,RC_EXAM!$B297),'C-E'!$B$6:$K$994,D$19,FALSE),"")</f>
        <v/>
      </c>
      <c r="E284" s="4" t="str">
        <f ca="1">IFERROR(VLOOKUP(SMALL('C-E'!$B$6:$B$994,RC_EXAM!$B297),'C-E'!$B$6:$K$994,E$19,FALSE),"")</f>
        <v/>
      </c>
      <c r="F284" s="42" t="str">
        <f ca="1">IFERROR(VLOOKUP(SMALL('C-E'!$B$6:$B$994,RC_EXAM!$B297),'C-E'!$B$6:$K$994,F$19,FALSE),"")</f>
        <v/>
      </c>
      <c r="G284" s="43"/>
      <c r="H284" s="4" t="str">
        <f ca="1">IFERROR(VLOOKUP(SMALL('C-E'!$B$6:$B$994,RC_EXAM!$B297),'C-E'!$B$6:$K$994,H$19,FALSE),"")</f>
        <v/>
      </c>
    </row>
    <row r="285" spans="2:8" ht="30" customHeight="1" thickTop="1" thickBot="1" x14ac:dyDescent="0.3">
      <c r="B285" s="1">
        <v>251</v>
      </c>
      <c r="C285" s="4" t="str">
        <f ca="1">IFERROR(VLOOKUP(SMALL('C-E'!$B$6:$B$994,RC_EXAM!$B298),'C-E'!$B$6:$K$994,C$19,FALSE),"")</f>
        <v/>
      </c>
      <c r="D285" s="4" t="str">
        <f ca="1">IFERROR(VLOOKUP(SMALL('C-E'!$B$6:$B$994,RC_EXAM!$B298),'C-E'!$B$6:$K$994,D$19,FALSE),"")</f>
        <v/>
      </c>
      <c r="E285" s="4" t="str">
        <f ca="1">IFERROR(VLOOKUP(SMALL('C-E'!$B$6:$B$994,RC_EXAM!$B298),'C-E'!$B$6:$K$994,E$19,FALSE),"")</f>
        <v/>
      </c>
      <c r="F285" s="42" t="str">
        <f ca="1">IFERROR(VLOOKUP(SMALL('C-E'!$B$6:$B$994,RC_EXAM!$B298),'C-E'!$B$6:$K$994,F$19,FALSE),"")</f>
        <v/>
      </c>
      <c r="G285" s="43"/>
      <c r="H285" s="4" t="str">
        <f ca="1">IFERROR(VLOOKUP(SMALL('C-E'!$B$6:$B$994,RC_EXAM!$B298),'C-E'!$B$6:$K$994,H$19,FALSE),"")</f>
        <v/>
      </c>
    </row>
    <row r="286" spans="2:8" ht="30" customHeight="1" thickTop="1" thickBot="1" x14ac:dyDescent="0.3">
      <c r="B286" s="1">
        <v>252</v>
      </c>
      <c r="C286" s="4" t="str">
        <f ca="1">IFERROR(VLOOKUP(SMALL('C-E'!$B$6:$B$994,RC_EXAM!$B299),'C-E'!$B$6:$K$994,C$19,FALSE),"")</f>
        <v/>
      </c>
      <c r="D286" s="4" t="str">
        <f ca="1">IFERROR(VLOOKUP(SMALL('C-E'!$B$6:$B$994,RC_EXAM!$B299),'C-E'!$B$6:$K$994,D$19,FALSE),"")</f>
        <v/>
      </c>
      <c r="E286" s="4" t="str">
        <f ca="1">IFERROR(VLOOKUP(SMALL('C-E'!$B$6:$B$994,RC_EXAM!$B299),'C-E'!$B$6:$K$994,E$19,FALSE),"")</f>
        <v/>
      </c>
      <c r="F286" s="42" t="str">
        <f ca="1">IFERROR(VLOOKUP(SMALL('C-E'!$B$6:$B$994,RC_EXAM!$B299),'C-E'!$B$6:$K$994,F$19,FALSE),"")</f>
        <v/>
      </c>
      <c r="G286" s="43"/>
      <c r="H286" s="4" t="str">
        <f ca="1">IFERROR(VLOOKUP(SMALL('C-E'!$B$6:$B$994,RC_EXAM!$B299),'C-E'!$B$6:$K$994,H$19,FALSE),"")</f>
        <v/>
      </c>
    </row>
    <row r="287" spans="2:8" ht="30" customHeight="1" thickTop="1" thickBot="1" x14ac:dyDescent="0.3">
      <c r="B287" s="1">
        <v>253</v>
      </c>
      <c r="C287" s="4" t="str">
        <f ca="1">IFERROR(VLOOKUP(SMALL('C-E'!$B$6:$B$994,RC_EXAM!$B300),'C-E'!$B$6:$K$994,C$19,FALSE),"")</f>
        <v/>
      </c>
      <c r="D287" s="4" t="str">
        <f ca="1">IFERROR(VLOOKUP(SMALL('C-E'!$B$6:$B$994,RC_EXAM!$B300),'C-E'!$B$6:$K$994,D$19,FALSE),"")</f>
        <v/>
      </c>
      <c r="E287" s="4" t="str">
        <f ca="1">IFERROR(VLOOKUP(SMALL('C-E'!$B$6:$B$994,RC_EXAM!$B300),'C-E'!$B$6:$K$994,E$19,FALSE),"")</f>
        <v/>
      </c>
      <c r="F287" s="42" t="str">
        <f ca="1">IFERROR(VLOOKUP(SMALL('C-E'!$B$6:$B$994,RC_EXAM!$B300),'C-E'!$B$6:$K$994,F$19,FALSE),"")</f>
        <v/>
      </c>
      <c r="G287" s="43"/>
      <c r="H287" s="4" t="str">
        <f ca="1">IFERROR(VLOOKUP(SMALL('C-E'!$B$6:$B$994,RC_EXAM!$B300),'C-E'!$B$6:$K$994,H$19,FALSE),"")</f>
        <v/>
      </c>
    </row>
    <row r="288" spans="2:8" ht="30" customHeight="1" thickTop="1" thickBot="1" x14ac:dyDescent="0.3">
      <c r="B288" s="1">
        <v>254</v>
      </c>
      <c r="C288" s="4" t="str">
        <f ca="1">IFERROR(VLOOKUP(SMALL('C-E'!$B$6:$B$994,RC_EXAM!$B301),'C-E'!$B$6:$K$994,C$19,FALSE),"")</f>
        <v/>
      </c>
      <c r="D288" s="4" t="str">
        <f ca="1">IFERROR(VLOOKUP(SMALL('C-E'!$B$6:$B$994,RC_EXAM!$B301),'C-E'!$B$6:$K$994,D$19,FALSE),"")</f>
        <v/>
      </c>
      <c r="E288" s="4" t="str">
        <f ca="1">IFERROR(VLOOKUP(SMALL('C-E'!$B$6:$B$994,RC_EXAM!$B301),'C-E'!$B$6:$K$994,E$19,FALSE),"")</f>
        <v/>
      </c>
      <c r="F288" s="42" t="str">
        <f ca="1">IFERROR(VLOOKUP(SMALL('C-E'!$B$6:$B$994,RC_EXAM!$B301),'C-E'!$B$6:$K$994,F$19,FALSE),"")</f>
        <v/>
      </c>
      <c r="G288" s="43"/>
      <c r="H288" s="4" t="str">
        <f ca="1">IFERROR(VLOOKUP(SMALL('C-E'!$B$6:$B$994,RC_EXAM!$B301),'C-E'!$B$6:$K$994,H$19,FALSE),"")</f>
        <v/>
      </c>
    </row>
    <row r="289" spans="2:8" ht="30" customHeight="1" thickTop="1" thickBot="1" x14ac:dyDescent="0.3">
      <c r="B289" s="1">
        <v>255</v>
      </c>
      <c r="C289" s="4" t="str">
        <f ca="1">IFERROR(VLOOKUP(SMALL('C-E'!$B$6:$B$994,RC_EXAM!$B302),'C-E'!$B$6:$K$994,C$19,FALSE),"")</f>
        <v/>
      </c>
      <c r="D289" s="4" t="str">
        <f ca="1">IFERROR(VLOOKUP(SMALL('C-E'!$B$6:$B$994,RC_EXAM!$B302),'C-E'!$B$6:$K$994,D$19,FALSE),"")</f>
        <v/>
      </c>
      <c r="E289" s="4" t="str">
        <f ca="1">IFERROR(VLOOKUP(SMALL('C-E'!$B$6:$B$994,RC_EXAM!$B302),'C-E'!$B$6:$K$994,E$19,FALSE),"")</f>
        <v/>
      </c>
      <c r="F289" s="42" t="str">
        <f ca="1">IFERROR(VLOOKUP(SMALL('C-E'!$B$6:$B$994,RC_EXAM!$B302),'C-E'!$B$6:$K$994,F$19,FALSE),"")</f>
        <v/>
      </c>
      <c r="G289" s="43"/>
      <c r="H289" s="4" t="str">
        <f ca="1">IFERROR(VLOOKUP(SMALL('C-E'!$B$6:$B$994,RC_EXAM!$B302),'C-E'!$B$6:$K$994,H$19,FALSE),"")</f>
        <v/>
      </c>
    </row>
    <row r="290" spans="2:8" ht="30" customHeight="1" thickTop="1" thickBot="1" x14ac:dyDescent="0.3">
      <c r="B290" s="1">
        <v>256</v>
      </c>
      <c r="C290" s="4" t="str">
        <f ca="1">IFERROR(VLOOKUP(SMALL('C-E'!$B$6:$B$994,RC_EXAM!$B303),'C-E'!$B$6:$K$994,C$19,FALSE),"")</f>
        <v/>
      </c>
      <c r="D290" s="4" t="str">
        <f ca="1">IFERROR(VLOOKUP(SMALL('C-E'!$B$6:$B$994,RC_EXAM!$B303),'C-E'!$B$6:$K$994,D$19,FALSE),"")</f>
        <v/>
      </c>
      <c r="E290" s="4" t="str">
        <f ca="1">IFERROR(VLOOKUP(SMALL('C-E'!$B$6:$B$994,RC_EXAM!$B303),'C-E'!$B$6:$K$994,E$19,FALSE),"")</f>
        <v/>
      </c>
      <c r="F290" s="42" t="str">
        <f ca="1">IFERROR(VLOOKUP(SMALL('C-E'!$B$6:$B$994,RC_EXAM!$B303),'C-E'!$B$6:$K$994,F$19,FALSE),"")</f>
        <v/>
      </c>
      <c r="G290" s="43"/>
      <c r="H290" s="4" t="str">
        <f ca="1">IFERROR(VLOOKUP(SMALL('C-E'!$B$6:$B$994,RC_EXAM!$B303),'C-E'!$B$6:$K$994,H$19,FALSE),"")</f>
        <v/>
      </c>
    </row>
    <row r="291" spans="2:8" ht="30" customHeight="1" thickTop="1" thickBot="1" x14ac:dyDescent="0.3">
      <c r="B291" s="1">
        <v>257</v>
      </c>
      <c r="C291" s="4" t="str">
        <f ca="1">IFERROR(VLOOKUP(SMALL('C-E'!$B$6:$B$994,RC_EXAM!$B304),'C-E'!$B$6:$K$994,C$19,FALSE),"")</f>
        <v/>
      </c>
      <c r="D291" s="4" t="str">
        <f ca="1">IFERROR(VLOOKUP(SMALL('C-E'!$B$6:$B$994,RC_EXAM!$B304),'C-E'!$B$6:$K$994,D$19,FALSE),"")</f>
        <v/>
      </c>
      <c r="E291" s="4" t="str">
        <f ca="1">IFERROR(VLOOKUP(SMALL('C-E'!$B$6:$B$994,RC_EXAM!$B304),'C-E'!$B$6:$K$994,E$19,FALSE),"")</f>
        <v/>
      </c>
      <c r="F291" s="42" t="str">
        <f ca="1">IFERROR(VLOOKUP(SMALL('C-E'!$B$6:$B$994,RC_EXAM!$B304),'C-E'!$B$6:$K$994,F$19,FALSE),"")</f>
        <v/>
      </c>
      <c r="G291" s="43"/>
      <c r="H291" s="4" t="str">
        <f ca="1">IFERROR(VLOOKUP(SMALL('C-E'!$B$6:$B$994,RC_EXAM!$B304),'C-E'!$B$6:$K$994,H$19,FALSE),"")</f>
        <v/>
      </c>
    </row>
    <row r="292" spans="2:8" ht="30" customHeight="1" thickTop="1" thickBot="1" x14ac:dyDescent="0.3">
      <c r="B292" s="1">
        <v>258</v>
      </c>
      <c r="C292" s="4" t="str">
        <f ca="1">IFERROR(VLOOKUP(SMALL('C-E'!$B$6:$B$994,RC_EXAM!$B305),'C-E'!$B$6:$K$994,C$19,FALSE),"")</f>
        <v/>
      </c>
      <c r="D292" s="4" t="str">
        <f ca="1">IFERROR(VLOOKUP(SMALL('C-E'!$B$6:$B$994,RC_EXAM!$B305),'C-E'!$B$6:$K$994,D$19,FALSE),"")</f>
        <v/>
      </c>
      <c r="E292" s="4" t="str">
        <f ca="1">IFERROR(VLOOKUP(SMALL('C-E'!$B$6:$B$994,RC_EXAM!$B305),'C-E'!$B$6:$K$994,E$19,FALSE),"")</f>
        <v/>
      </c>
      <c r="F292" s="42" t="str">
        <f ca="1">IFERROR(VLOOKUP(SMALL('C-E'!$B$6:$B$994,RC_EXAM!$B305),'C-E'!$B$6:$K$994,F$19,FALSE),"")</f>
        <v/>
      </c>
      <c r="G292" s="43"/>
      <c r="H292" s="4" t="str">
        <f ca="1">IFERROR(VLOOKUP(SMALL('C-E'!$B$6:$B$994,RC_EXAM!$B305),'C-E'!$B$6:$K$994,H$19,FALSE),"")</f>
        <v/>
      </c>
    </row>
    <row r="293" spans="2:8" ht="30" customHeight="1" thickTop="1" thickBot="1" x14ac:dyDescent="0.3">
      <c r="B293" s="1">
        <v>259</v>
      </c>
      <c r="C293" s="4" t="str">
        <f ca="1">IFERROR(VLOOKUP(SMALL('C-E'!$B$6:$B$994,RC_EXAM!$B306),'C-E'!$B$6:$K$994,C$19,FALSE),"")</f>
        <v/>
      </c>
      <c r="D293" s="4" t="str">
        <f ca="1">IFERROR(VLOOKUP(SMALL('C-E'!$B$6:$B$994,RC_EXAM!$B306),'C-E'!$B$6:$K$994,D$19,FALSE),"")</f>
        <v/>
      </c>
      <c r="E293" s="4" t="str">
        <f ca="1">IFERROR(VLOOKUP(SMALL('C-E'!$B$6:$B$994,RC_EXAM!$B306),'C-E'!$B$6:$K$994,E$19,FALSE),"")</f>
        <v/>
      </c>
      <c r="F293" s="42" t="str">
        <f ca="1">IFERROR(VLOOKUP(SMALL('C-E'!$B$6:$B$994,RC_EXAM!$B306),'C-E'!$B$6:$K$994,F$19,FALSE),"")</f>
        <v/>
      </c>
      <c r="G293" s="43"/>
      <c r="H293" s="4" t="str">
        <f ca="1">IFERROR(VLOOKUP(SMALL('C-E'!$B$6:$B$994,RC_EXAM!$B306),'C-E'!$B$6:$K$994,H$19,FALSE),"")</f>
        <v/>
      </c>
    </row>
    <row r="294" spans="2:8" ht="30" customHeight="1" thickTop="1" thickBot="1" x14ac:dyDescent="0.3">
      <c r="B294" s="1">
        <v>260</v>
      </c>
      <c r="C294" s="4" t="str">
        <f ca="1">IFERROR(VLOOKUP(SMALL('C-E'!$B$6:$B$994,RC_EXAM!$B307),'C-E'!$B$6:$K$994,C$19,FALSE),"")</f>
        <v/>
      </c>
      <c r="D294" s="4" t="str">
        <f ca="1">IFERROR(VLOOKUP(SMALL('C-E'!$B$6:$B$994,RC_EXAM!$B307),'C-E'!$B$6:$K$994,D$19,FALSE),"")</f>
        <v/>
      </c>
      <c r="E294" s="4" t="str">
        <f ca="1">IFERROR(VLOOKUP(SMALL('C-E'!$B$6:$B$994,RC_EXAM!$B307),'C-E'!$B$6:$K$994,E$19,FALSE),"")</f>
        <v/>
      </c>
      <c r="F294" s="42" t="str">
        <f ca="1">IFERROR(VLOOKUP(SMALL('C-E'!$B$6:$B$994,RC_EXAM!$B307),'C-E'!$B$6:$K$994,F$19,FALSE),"")</f>
        <v/>
      </c>
      <c r="G294" s="43"/>
      <c r="H294" s="4" t="str">
        <f ca="1">IFERROR(VLOOKUP(SMALL('C-E'!$B$6:$B$994,RC_EXAM!$B307),'C-E'!$B$6:$K$994,H$19,FALSE),"")</f>
        <v/>
      </c>
    </row>
    <row r="295" spans="2:8" ht="30" customHeight="1" thickTop="1" thickBot="1" x14ac:dyDescent="0.3">
      <c r="B295" s="1">
        <v>261</v>
      </c>
      <c r="C295" s="4" t="str">
        <f ca="1">IFERROR(VLOOKUP(SMALL('C-E'!$B$6:$B$994,RC_EXAM!$B308),'C-E'!$B$6:$K$994,C$19,FALSE),"")</f>
        <v/>
      </c>
      <c r="D295" s="4" t="str">
        <f ca="1">IFERROR(VLOOKUP(SMALL('C-E'!$B$6:$B$994,RC_EXAM!$B308),'C-E'!$B$6:$K$994,D$19,FALSE),"")</f>
        <v/>
      </c>
      <c r="E295" s="4" t="str">
        <f ca="1">IFERROR(VLOOKUP(SMALL('C-E'!$B$6:$B$994,RC_EXAM!$B308),'C-E'!$B$6:$K$994,E$19,FALSE),"")</f>
        <v/>
      </c>
      <c r="F295" s="42" t="str">
        <f ca="1">IFERROR(VLOOKUP(SMALL('C-E'!$B$6:$B$994,RC_EXAM!$B308),'C-E'!$B$6:$K$994,F$19,FALSE),"")</f>
        <v/>
      </c>
      <c r="G295" s="43"/>
      <c r="H295" s="4" t="str">
        <f ca="1">IFERROR(VLOOKUP(SMALL('C-E'!$B$6:$B$994,RC_EXAM!$B308),'C-E'!$B$6:$K$994,H$19,FALSE),"")</f>
        <v/>
      </c>
    </row>
    <row r="296" spans="2:8" ht="30" customHeight="1" thickTop="1" thickBot="1" x14ac:dyDescent="0.3">
      <c r="B296" s="1">
        <v>262</v>
      </c>
      <c r="C296" s="4" t="str">
        <f ca="1">IFERROR(VLOOKUP(SMALL('C-E'!$B$6:$B$994,RC_EXAM!$B309),'C-E'!$B$6:$K$994,C$19,FALSE),"")</f>
        <v/>
      </c>
      <c r="D296" s="4" t="str">
        <f ca="1">IFERROR(VLOOKUP(SMALL('C-E'!$B$6:$B$994,RC_EXAM!$B309),'C-E'!$B$6:$K$994,D$19,FALSE),"")</f>
        <v/>
      </c>
      <c r="E296" s="4" t="str">
        <f ca="1">IFERROR(VLOOKUP(SMALL('C-E'!$B$6:$B$994,RC_EXAM!$B309),'C-E'!$B$6:$K$994,E$19,FALSE),"")</f>
        <v/>
      </c>
      <c r="F296" s="42" t="str">
        <f ca="1">IFERROR(VLOOKUP(SMALL('C-E'!$B$6:$B$994,RC_EXAM!$B309),'C-E'!$B$6:$K$994,F$19,FALSE),"")</f>
        <v/>
      </c>
      <c r="G296" s="43"/>
      <c r="H296" s="4" t="str">
        <f ca="1">IFERROR(VLOOKUP(SMALL('C-E'!$B$6:$B$994,RC_EXAM!$B309),'C-E'!$B$6:$K$994,H$19,FALSE),"")</f>
        <v/>
      </c>
    </row>
    <row r="297" spans="2:8" ht="30" customHeight="1" thickTop="1" thickBot="1" x14ac:dyDescent="0.3">
      <c r="B297" s="1">
        <v>263</v>
      </c>
      <c r="C297" s="4" t="str">
        <f ca="1">IFERROR(VLOOKUP(SMALL('C-E'!$B$6:$B$994,RC_EXAM!$B310),'C-E'!$B$6:$K$994,C$19,FALSE),"")</f>
        <v/>
      </c>
      <c r="D297" s="4" t="str">
        <f ca="1">IFERROR(VLOOKUP(SMALL('C-E'!$B$6:$B$994,RC_EXAM!$B310),'C-E'!$B$6:$K$994,D$19,FALSE),"")</f>
        <v/>
      </c>
      <c r="E297" s="4" t="str">
        <f ca="1">IFERROR(VLOOKUP(SMALL('C-E'!$B$6:$B$994,RC_EXAM!$B310),'C-E'!$B$6:$K$994,E$19,FALSE),"")</f>
        <v/>
      </c>
      <c r="F297" s="42" t="str">
        <f ca="1">IFERROR(VLOOKUP(SMALL('C-E'!$B$6:$B$994,RC_EXAM!$B310),'C-E'!$B$6:$K$994,F$19,FALSE),"")</f>
        <v/>
      </c>
      <c r="G297" s="43"/>
      <c r="H297" s="4" t="str">
        <f ca="1">IFERROR(VLOOKUP(SMALL('C-E'!$B$6:$B$994,RC_EXAM!$B310),'C-E'!$B$6:$K$994,H$19,FALSE),"")</f>
        <v/>
      </c>
    </row>
    <row r="298" spans="2:8" ht="30" customHeight="1" thickTop="1" thickBot="1" x14ac:dyDescent="0.3">
      <c r="B298" s="1">
        <v>264</v>
      </c>
      <c r="C298" s="4" t="str">
        <f ca="1">IFERROR(VLOOKUP(SMALL('C-E'!$B$6:$B$994,RC_EXAM!$B311),'C-E'!$B$6:$K$994,C$19,FALSE),"")</f>
        <v/>
      </c>
      <c r="D298" s="4" t="str">
        <f ca="1">IFERROR(VLOOKUP(SMALL('C-E'!$B$6:$B$994,RC_EXAM!$B311),'C-E'!$B$6:$K$994,D$19,FALSE),"")</f>
        <v/>
      </c>
      <c r="E298" s="4" t="str">
        <f ca="1">IFERROR(VLOOKUP(SMALL('C-E'!$B$6:$B$994,RC_EXAM!$B311),'C-E'!$B$6:$K$994,E$19,FALSE),"")</f>
        <v/>
      </c>
      <c r="F298" s="42" t="str">
        <f ca="1">IFERROR(VLOOKUP(SMALL('C-E'!$B$6:$B$994,RC_EXAM!$B311),'C-E'!$B$6:$K$994,F$19,FALSE),"")</f>
        <v/>
      </c>
      <c r="G298" s="43"/>
      <c r="H298" s="4" t="str">
        <f ca="1">IFERROR(VLOOKUP(SMALL('C-E'!$B$6:$B$994,RC_EXAM!$B311),'C-E'!$B$6:$K$994,H$19,FALSE),"")</f>
        <v/>
      </c>
    </row>
    <row r="299" spans="2:8" ht="30" customHeight="1" thickTop="1" thickBot="1" x14ac:dyDescent="0.3">
      <c r="B299" s="1">
        <v>265</v>
      </c>
      <c r="C299" s="4" t="str">
        <f ca="1">IFERROR(VLOOKUP(SMALL('C-E'!$B$6:$B$994,RC_EXAM!$B312),'C-E'!$B$6:$K$994,C$19,FALSE),"")</f>
        <v/>
      </c>
      <c r="D299" s="4" t="str">
        <f ca="1">IFERROR(VLOOKUP(SMALL('C-E'!$B$6:$B$994,RC_EXAM!$B312),'C-E'!$B$6:$K$994,D$19,FALSE),"")</f>
        <v/>
      </c>
      <c r="E299" s="4" t="str">
        <f ca="1">IFERROR(VLOOKUP(SMALL('C-E'!$B$6:$B$994,RC_EXAM!$B312),'C-E'!$B$6:$K$994,E$19,FALSE),"")</f>
        <v/>
      </c>
      <c r="F299" s="42" t="str">
        <f ca="1">IFERROR(VLOOKUP(SMALL('C-E'!$B$6:$B$994,RC_EXAM!$B312),'C-E'!$B$6:$K$994,F$19,FALSE),"")</f>
        <v/>
      </c>
      <c r="G299" s="43"/>
      <c r="H299" s="4" t="str">
        <f ca="1">IFERROR(VLOOKUP(SMALL('C-E'!$B$6:$B$994,RC_EXAM!$B312),'C-E'!$B$6:$K$994,H$19,FALSE),"")</f>
        <v/>
      </c>
    </row>
    <row r="300" spans="2:8" ht="30" customHeight="1" thickTop="1" thickBot="1" x14ac:dyDescent="0.3">
      <c r="B300" s="1">
        <v>266</v>
      </c>
      <c r="C300" s="4" t="str">
        <f ca="1">IFERROR(VLOOKUP(SMALL('C-E'!$B$6:$B$994,RC_EXAM!$B313),'C-E'!$B$6:$K$994,C$19,FALSE),"")</f>
        <v/>
      </c>
      <c r="D300" s="4" t="str">
        <f ca="1">IFERROR(VLOOKUP(SMALL('C-E'!$B$6:$B$994,RC_EXAM!$B313),'C-E'!$B$6:$K$994,D$19,FALSE),"")</f>
        <v/>
      </c>
      <c r="E300" s="4" t="str">
        <f ca="1">IFERROR(VLOOKUP(SMALL('C-E'!$B$6:$B$994,RC_EXAM!$B313),'C-E'!$B$6:$K$994,E$19,FALSE),"")</f>
        <v/>
      </c>
      <c r="F300" s="42" t="str">
        <f ca="1">IFERROR(VLOOKUP(SMALL('C-E'!$B$6:$B$994,RC_EXAM!$B313),'C-E'!$B$6:$K$994,F$19,FALSE),"")</f>
        <v/>
      </c>
      <c r="G300" s="43"/>
      <c r="H300" s="4" t="str">
        <f ca="1">IFERROR(VLOOKUP(SMALL('C-E'!$B$6:$B$994,RC_EXAM!$B313),'C-E'!$B$6:$K$994,H$19,FALSE),"")</f>
        <v/>
      </c>
    </row>
    <row r="301" spans="2:8" ht="30" customHeight="1" thickTop="1" thickBot="1" x14ac:dyDescent="0.3">
      <c r="B301" s="1">
        <v>267</v>
      </c>
      <c r="C301" s="4" t="str">
        <f ca="1">IFERROR(VLOOKUP(SMALL('C-E'!$B$6:$B$994,RC_EXAM!$B314),'C-E'!$B$6:$K$994,C$19,FALSE),"")</f>
        <v/>
      </c>
      <c r="D301" s="4" t="str">
        <f ca="1">IFERROR(VLOOKUP(SMALL('C-E'!$B$6:$B$994,RC_EXAM!$B314),'C-E'!$B$6:$K$994,D$19,FALSE),"")</f>
        <v/>
      </c>
      <c r="E301" s="4" t="str">
        <f ca="1">IFERROR(VLOOKUP(SMALL('C-E'!$B$6:$B$994,RC_EXAM!$B314),'C-E'!$B$6:$K$994,E$19,FALSE),"")</f>
        <v/>
      </c>
      <c r="F301" s="42" t="str">
        <f ca="1">IFERROR(VLOOKUP(SMALL('C-E'!$B$6:$B$994,RC_EXAM!$B314),'C-E'!$B$6:$K$994,F$19,FALSE),"")</f>
        <v/>
      </c>
      <c r="G301" s="43"/>
      <c r="H301" s="4" t="str">
        <f ca="1">IFERROR(VLOOKUP(SMALL('C-E'!$B$6:$B$994,RC_EXAM!$B314),'C-E'!$B$6:$K$994,H$19,FALSE),"")</f>
        <v/>
      </c>
    </row>
    <row r="302" spans="2:8" ht="30" customHeight="1" thickTop="1" thickBot="1" x14ac:dyDescent="0.3">
      <c r="B302" s="1">
        <v>268</v>
      </c>
      <c r="C302" s="4" t="str">
        <f ca="1">IFERROR(VLOOKUP(SMALL('C-E'!$B$6:$B$994,RC_EXAM!$B315),'C-E'!$B$6:$K$994,C$19,FALSE),"")</f>
        <v/>
      </c>
      <c r="D302" s="4" t="str">
        <f ca="1">IFERROR(VLOOKUP(SMALL('C-E'!$B$6:$B$994,RC_EXAM!$B315),'C-E'!$B$6:$K$994,D$19,FALSE),"")</f>
        <v/>
      </c>
      <c r="E302" s="4" t="str">
        <f ca="1">IFERROR(VLOOKUP(SMALL('C-E'!$B$6:$B$994,RC_EXAM!$B315),'C-E'!$B$6:$K$994,E$19,FALSE),"")</f>
        <v/>
      </c>
      <c r="F302" s="42" t="str">
        <f ca="1">IFERROR(VLOOKUP(SMALL('C-E'!$B$6:$B$994,RC_EXAM!$B315),'C-E'!$B$6:$K$994,F$19,FALSE),"")</f>
        <v/>
      </c>
      <c r="G302" s="43"/>
      <c r="H302" s="4" t="str">
        <f ca="1">IFERROR(VLOOKUP(SMALL('C-E'!$B$6:$B$994,RC_EXAM!$B315),'C-E'!$B$6:$K$994,H$19,FALSE),"")</f>
        <v/>
      </c>
    </row>
    <row r="303" spans="2:8" ht="30" customHeight="1" thickTop="1" thickBot="1" x14ac:dyDescent="0.3">
      <c r="B303" s="1">
        <v>269</v>
      </c>
      <c r="C303" s="4" t="str">
        <f ca="1">IFERROR(VLOOKUP(SMALL('C-E'!$B$6:$B$994,RC_EXAM!$B316),'C-E'!$B$6:$K$994,C$19,FALSE),"")</f>
        <v/>
      </c>
      <c r="D303" s="4" t="str">
        <f ca="1">IFERROR(VLOOKUP(SMALL('C-E'!$B$6:$B$994,RC_EXAM!$B316),'C-E'!$B$6:$K$994,D$19,FALSE),"")</f>
        <v/>
      </c>
      <c r="E303" s="4" t="str">
        <f ca="1">IFERROR(VLOOKUP(SMALL('C-E'!$B$6:$B$994,RC_EXAM!$B316),'C-E'!$B$6:$K$994,E$19,FALSE),"")</f>
        <v/>
      </c>
      <c r="F303" s="42" t="str">
        <f ca="1">IFERROR(VLOOKUP(SMALL('C-E'!$B$6:$B$994,RC_EXAM!$B316),'C-E'!$B$6:$K$994,F$19,FALSE),"")</f>
        <v/>
      </c>
      <c r="G303" s="43"/>
      <c r="H303" s="4" t="str">
        <f ca="1">IFERROR(VLOOKUP(SMALL('C-E'!$B$6:$B$994,RC_EXAM!$B316),'C-E'!$B$6:$K$994,H$19,FALSE),"")</f>
        <v/>
      </c>
    </row>
    <row r="304" spans="2:8" ht="30" customHeight="1" thickTop="1" thickBot="1" x14ac:dyDescent="0.3">
      <c r="B304" s="1">
        <v>270</v>
      </c>
      <c r="C304" s="4" t="str">
        <f ca="1">IFERROR(VLOOKUP(SMALL('C-E'!$B$6:$B$994,RC_EXAM!$B317),'C-E'!$B$6:$K$994,C$19,FALSE),"")</f>
        <v/>
      </c>
      <c r="D304" s="4" t="str">
        <f ca="1">IFERROR(VLOOKUP(SMALL('C-E'!$B$6:$B$994,RC_EXAM!$B317),'C-E'!$B$6:$K$994,D$19,FALSE),"")</f>
        <v/>
      </c>
      <c r="E304" s="4" t="str">
        <f ca="1">IFERROR(VLOOKUP(SMALL('C-E'!$B$6:$B$994,RC_EXAM!$B317),'C-E'!$B$6:$K$994,E$19,FALSE),"")</f>
        <v/>
      </c>
      <c r="F304" s="42" t="str">
        <f ca="1">IFERROR(VLOOKUP(SMALL('C-E'!$B$6:$B$994,RC_EXAM!$B317),'C-E'!$B$6:$K$994,F$19,FALSE),"")</f>
        <v/>
      </c>
      <c r="G304" s="43"/>
      <c r="H304" s="4" t="str">
        <f ca="1">IFERROR(VLOOKUP(SMALL('C-E'!$B$6:$B$994,RC_EXAM!$B317),'C-E'!$B$6:$K$994,H$19,FALSE),"")</f>
        <v/>
      </c>
    </row>
    <row r="305" spans="2:8" ht="30" customHeight="1" thickTop="1" thickBot="1" x14ac:dyDescent="0.3">
      <c r="B305" s="1">
        <v>271</v>
      </c>
      <c r="C305" s="4" t="str">
        <f ca="1">IFERROR(VLOOKUP(SMALL('C-E'!$B$6:$B$994,RC_EXAM!$B318),'C-E'!$B$6:$K$994,C$19,FALSE),"")</f>
        <v/>
      </c>
      <c r="D305" s="4" t="str">
        <f ca="1">IFERROR(VLOOKUP(SMALL('C-E'!$B$6:$B$994,RC_EXAM!$B318),'C-E'!$B$6:$K$994,D$19,FALSE),"")</f>
        <v/>
      </c>
      <c r="E305" s="4" t="str">
        <f ca="1">IFERROR(VLOOKUP(SMALL('C-E'!$B$6:$B$994,RC_EXAM!$B318),'C-E'!$B$6:$K$994,E$19,FALSE),"")</f>
        <v/>
      </c>
      <c r="F305" s="42" t="str">
        <f ca="1">IFERROR(VLOOKUP(SMALL('C-E'!$B$6:$B$994,RC_EXAM!$B318),'C-E'!$B$6:$K$994,F$19,FALSE),"")</f>
        <v/>
      </c>
      <c r="G305" s="43"/>
      <c r="H305" s="4" t="str">
        <f ca="1">IFERROR(VLOOKUP(SMALL('C-E'!$B$6:$B$994,RC_EXAM!$B318),'C-E'!$B$6:$K$994,H$19,FALSE),"")</f>
        <v/>
      </c>
    </row>
    <row r="306" spans="2:8" ht="30" customHeight="1" thickTop="1" thickBot="1" x14ac:dyDescent="0.3">
      <c r="B306" s="1">
        <v>272</v>
      </c>
      <c r="C306" s="4" t="str">
        <f ca="1">IFERROR(VLOOKUP(SMALL('C-E'!$B$6:$B$994,RC_EXAM!$B319),'C-E'!$B$6:$K$994,C$19,FALSE),"")</f>
        <v/>
      </c>
      <c r="D306" s="4" t="str">
        <f ca="1">IFERROR(VLOOKUP(SMALL('C-E'!$B$6:$B$994,RC_EXAM!$B319),'C-E'!$B$6:$K$994,D$19,FALSE),"")</f>
        <v/>
      </c>
      <c r="E306" s="4" t="str">
        <f ca="1">IFERROR(VLOOKUP(SMALL('C-E'!$B$6:$B$994,RC_EXAM!$B319),'C-E'!$B$6:$K$994,E$19,FALSE),"")</f>
        <v/>
      </c>
      <c r="F306" s="42" t="str">
        <f ca="1">IFERROR(VLOOKUP(SMALL('C-E'!$B$6:$B$994,RC_EXAM!$B319),'C-E'!$B$6:$K$994,F$19,FALSE),"")</f>
        <v/>
      </c>
      <c r="G306" s="43"/>
      <c r="H306" s="4" t="str">
        <f ca="1">IFERROR(VLOOKUP(SMALL('C-E'!$B$6:$B$994,RC_EXAM!$B319),'C-E'!$B$6:$K$994,H$19,FALSE),"")</f>
        <v/>
      </c>
    </row>
    <row r="307" spans="2:8" ht="30" customHeight="1" thickTop="1" thickBot="1" x14ac:dyDescent="0.3">
      <c r="B307" s="1">
        <v>273</v>
      </c>
      <c r="C307" s="4" t="str">
        <f ca="1">IFERROR(VLOOKUP(SMALL('C-E'!$B$6:$B$994,RC_EXAM!$B320),'C-E'!$B$6:$K$994,C$19,FALSE),"")</f>
        <v/>
      </c>
      <c r="D307" s="4" t="str">
        <f ca="1">IFERROR(VLOOKUP(SMALL('C-E'!$B$6:$B$994,RC_EXAM!$B320),'C-E'!$B$6:$K$994,D$19,FALSE),"")</f>
        <v/>
      </c>
      <c r="E307" s="4" t="str">
        <f ca="1">IFERROR(VLOOKUP(SMALL('C-E'!$B$6:$B$994,RC_EXAM!$B320),'C-E'!$B$6:$K$994,E$19,FALSE),"")</f>
        <v/>
      </c>
      <c r="F307" s="42" t="str">
        <f ca="1">IFERROR(VLOOKUP(SMALL('C-E'!$B$6:$B$994,RC_EXAM!$B320),'C-E'!$B$6:$K$994,F$19,FALSE),"")</f>
        <v/>
      </c>
      <c r="G307" s="43"/>
      <c r="H307" s="4" t="str">
        <f ca="1">IFERROR(VLOOKUP(SMALL('C-E'!$B$6:$B$994,RC_EXAM!$B320),'C-E'!$B$6:$K$994,H$19,FALSE),"")</f>
        <v/>
      </c>
    </row>
    <row r="308" spans="2:8" ht="30" customHeight="1" thickTop="1" thickBot="1" x14ac:dyDescent="0.3">
      <c r="B308" s="1">
        <v>274</v>
      </c>
      <c r="C308" s="4" t="str">
        <f ca="1">IFERROR(VLOOKUP(SMALL('C-E'!$B$6:$B$994,RC_EXAM!$B321),'C-E'!$B$6:$K$994,C$19,FALSE),"")</f>
        <v/>
      </c>
      <c r="D308" s="4" t="str">
        <f ca="1">IFERROR(VLOOKUP(SMALL('C-E'!$B$6:$B$994,RC_EXAM!$B321),'C-E'!$B$6:$K$994,D$19,FALSE),"")</f>
        <v/>
      </c>
      <c r="E308" s="4" t="str">
        <f ca="1">IFERROR(VLOOKUP(SMALL('C-E'!$B$6:$B$994,RC_EXAM!$B321),'C-E'!$B$6:$K$994,E$19,FALSE),"")</f>
        <v/>
      </c>
      <c r="F308" s="42" t="str">
        <f ca="1">IFERROR(VLOOKUP(SMALL('C-E'!$B$6:$B$994,RC_EXAM!$B321),'C-E'!$B$6:$K$994,F$19,FALSE),"")</f>
        <v/>
      </c>
      <c r="G308" s="43"/>
      <c r="H308" s="4" t="str">
        <f ca="1">IFERROR(VLOOKUP(SMALL('C-E'!$B$6:$B$994,RC_EXAM!$B321),'C-E'!$B$6:$K$994,H$19,FALSE),"")</f>
        <v/>
      </c>
    </row>
    <row r="309" spans="2:8" ht="30" customHeight="1" thickTop="1" thickBot="1" x14ac:dyDescent="0.3">
      <c r="B309" s="1">
        <v>275</v>
      </c>
      <c r="C309" s="4" t="str">
        <f ca="1">IFERROR(VLOOKUP(SMALL('C-E'!$B$6:$B$994,RC_EXAM!$B322),'C-E'!$B$6:$K$994,C$19,FALSE),"")</f>
        <v/>
      </c>
      <c r="D309" s="4" t="str">
        <f ca="1">IFERROR(VLOOKUP(SMALL('C-E'!$B$6:$B$994,RC_EXAM!$B322),'C-E'!$B$6:$K$994,D$19,FALSE),"")</f>
        <v/>
      </c>
      <c r="E309" s="4" t="str">
        <f ca="1">IFERROR(VLOOKUP(SMALL('C-E'!$B$6:$B$994,RC_EXAM!$B322),'C-E'!$B$6:$K$994,E$19,FALSE),"")</f>
        <v/>
      </c>
      <c r="F309" s="42" t="str">
        <f ca="1">IFERROR(VLOOKUP(SMALL('C-E'!$B$6:$B$994,RC_EXAM!$B322),'C-E'!$B$6:$K$994,F$19,FALSE),"")</f>
        <v/>
      </c>
      <c r="G309" s="43"/>
      <c r="H309" s="4" t="str">
        <f ca="1">IFERROR(VLOOKUP(SMALL('C-E'!$B$6:$B$994,RC_EXAM!$B322),'C-E'!$B$6:$K$994,H$19,FALSE),"")</f>
        <v/>
      </c>
    </row>
    <row r="310" spans="2:8" ht="30" customHeight="1" thickTop="1" thickBot="1" x14ac:dyDescent="0.3">
      <c r="B310" s="1">
        <v>276</v>
      </c>
      <c r="C310" s="4" t="str">
        <f ca="1">IFERROR(VLOOKUP(SMALL('C-E'!$B$6:$B$994,RC_EXAM!$B323),'C-E'!$B$6:$K$994,C$19,FALSE),"")</f>
        <v/>
      </c>
      <c r="D310" s="4" t="str">
        <f ca="1">IFERROR(VLOOKUP(SMALL('C-E'!$B$6:$B$994,RC_EXAM!$B323),'C-E'!$B$6:$K$994,D$19,FALSE),"")</f>
        <v/>
      </c>
      <c r="E310" s="4" t="str">
        <f ca="1">IFERROR(VLOOKUP(SMALL('C-E'!$B$6:$B$994,RC_EXAM!$B323),'C-E'!$B$6:$K$994,E$19,FALSE),"")</f>
        <v/>
      </c>
      <c r="F310" s="42" t="str">
        <f ca="1">IFERROR(VLOOKUP(SMALL('C-E'!$B$6:$B$994,RC_EXAM!$B323),'C-E'!$B$6:$K$994,F$19,FALSE),"")</f>
        <v/>
      </c>
      <c r="G310" s="43"/>
      <c r="H310" s="4" t="str">
        <f ca="1">IFERROR(VLOOKUP(SMALL('C-E'!$B$6:$B$994,RC_EXAM!$B323),'C-E'!$B$6:$K$994,H$19,FALSE),"")</f>
        <v/>
      </c>
    </row>
    <row r="311" spans="2:8" ht="30" customHeight="1" thickTop="1" thickBot="1" x14ac:dyDescent="0.3">
      <c r="B311" s="1">
        <v>277</v>
      </c>
      <c r="C311" s="4" t="str">
        <f ca="1">IFERROR(VLOOKUP(SMALL('C-E'!$B$6:$B$994,RC_EXAM!$B324),'C-E'!$B$6:$K$994,C$19,FALSE),"")</f>
        <v/>
      </c>
      <c r="D311" s="4" t="str">
        <f ca="1">IFERROR(VLOOKUP(SMALL('C-E'!$B$6:$B$994,RC_EXAM!$B324),'C-E'!$B$6:$K$994,D$19,FALSE),"")</f>
        <v/>
      </c>
      <c r="E311" s="4" t="str">
        <f ca="1">IFERROR(VLOOKUP(SMALL('C-E'!$B$6:$B$994,RC_EXAM!$B324),'C-E'!$B$6:$K$994,E$19,FALSE),"")</f>
        <v/>
      </c>
      <c r="F311" s="42" t="str">
        <f ca="1">IFERROR(VLOOKUP(SMALL('C-E'!$B$6:$B$994,RC_EXAM!$B324),'C-E'!$B$6:$K$994,F$19,FALSE),"")</f>
        <v/>
      </c>
      <c r="G311" s="43"/>
      <c r="H311" s="4" t="str">
        <f ca="1">IFERROR(VLOOKUP(SMALL('C-E'!$B$6:$B$994,RC_EXAM!$B324),'C-E'!$B$6:$K$994,H$19,FALSE),"")</f>
        <v/>
      </c>
    </row>
    <row r="312" spans="2:8" ht="30" customHeight="1" thickTop="1" thickBot="1" x14ac:dyDescent="0.3">
      <c r="B312" s="1">
        <v>278</v>
      </c>
      <c r="C312" s="4" t="str">
        <f ca="1">IFERROR(VLOOKUP(SMALL('C-E'!$B$6:$B$994,RC_EXAM!$B325),'C-E'!$B$6:$K$994,C$19,FALSE),"")</f>
        <v/>
      </c>
      <c r="D312" s="4" t="str">
        <f ca="1">IFERROR(VLOOKUP(SMALL('C-E'!$B$6:$B$994,RC_EXAM!$B325),'C-E'!$B$6:$K$994,D$19,FALSE),"")</f>
        <v/>
      </c>
      <c r="E312" s="4" t="str">
        <f ca="1">IFERROR(VLOOKUP(SMALL('C-E'!$B$6:$B$994,RC_EXAM!$B325),'C-E'!$B$6:$K$994,E$19,FALSE),"")</f>
        <v/>
      </c>
      <c r="F312" s="42" t="str">
        <f ca="1">IFERROR(VLOOKUP(SMALL('C-E'!$B$6:$B$994,RC_EXAM!$B325),'C-E'!$B$6:$K$994,F$19,FALSE),"")</f>
        <v/>
      </c>
      <c r="G312" s="43"/>
      <c r="H312" s="4" t="str">
        <f ca="1">IFERROR(VLOOKUP(SMALL('C-E'!$B$6:$B$994,RC_EXAM!$B325),'C-E'!$B$6:$K$994,H$19,FALSE),"")</f>
        <v/>
      </c>
    </row>
    <row r="313" spans="2:8" ht="30" customHeight="1" thickTop="1" thickBot="1" x14ac:dyDescent="0.3">
      <c r="B313" s="1">
        <v>279</v>
      </c>
      <c r="C313" s="4" t="str">
        <f ca="1">IFERROR(VLOOKUP(SMALL('C-E'!$B$6:$B$994,RC_EXAM!$B326),'C-E'!$B$6:$K$994,C$19,FALSE),"")</f>
        <v/>
      </c>
      <c r="D313" s="4" t="str">
        <f ca="1">IFERROR(VLOOKUP(SMALL('C-E'!$B$6:$B$994,RC_EXAM!$B326),'C-E'!$B$6:$K$994,D$19,FALSE),"")</f>
        <v/>
      </c>
      <c r="E313" s="4" t="str">
        <f ca="1">IFERROR(VLOOKUP(SMALL('C-E'!$B$6:$B$994,RC_EXAM!$B326),'C-E'!$B$6:$K$994,E$19,FALSE),"")</f>
        <v/>
      </c>
      <c r="F313" s="42" t="str">
        <f ca="1">IFERROR(VLOOKUP(SMALL('C-E'!$B$6:$B$994,RC_EXAM!$B326),'C-E'!$B$6:$K$994,F$19,FALSE),"")</f>
        <v/>
      </c>
      <c r="G313" s="43"/>
      <c r="H313" s="4" t="str">
        <f ca="1">IFERROR(VLOOKUP(SMALL('C-E'!$B$6:$B$994,RC_EXAM!$B326),'C-E'!$B$6:$K$994,H$19,FALSE),"")</f>
        <v/>
      </c>
    </row>
    <row r="314" spans="2:8" ht="30" customHeight="1" thickTop="1" thickBot="1" x14ac:dyDescent="0.3">
      <c r="B314" s="1">
        <v>280</v>
      </c>
      <c r="C314" s="4" t="str">
        <f ca="1">IFERROR(VLOOKUP(SMALL('C-E'!$B$6:$B$994,RC_EXAM!$B327),'C-E'!$B$6:$K$994,C$19,FALSE),"")</f>
        <v/>
      </c>
      <c r="D314" s="4" t="str">
        <f ca="1">IFERROR(VLOOKUP(SMALL('C-E'!$B$6:$B$994,RC_EXAM!$B327),'C-E'!$B$6:$K$994,D$19,FALSE),"")</f>
        <v/>
      </c>
      <c r="E314" s="4" t="str">
        <f ca="1">IFERROR(VLOOKUP(SMALL('C-E'!$B$6:$B$994,RC_EXAM!$B327),'C-E'!$B$6:$K$994,E$19,FALSE),"")</f>
        <v/>
      </c>
      <c r="F314" s="42" t="str">
        <f ca="1">IFERROR(VLOOKUP(SMALL('C-E'!$B$6:$B$994,RC_EXAM!$B327),'C-E'!$B$6:$K$994,F$19,FALSE),"")</f>
        <v/>
      </c>
      <c r="G314" s="43"/>
      <c r="H314" s="4" t="str">
        <f ca="1">IFERROR(VLOOKUP(SMALL('C-E'!$B$6:$B$994,RC_EXAM!$B327),'C-E'!$B$6:$K$994,H$19,FALSE),"")</f>
        <v/>
      </c>
    </row>
    <row r="315" spans="2:8" ht="30" customHeight="1" thickTop="1" thickBot="1" x14ac:dyDescent="0.3">
      <c r="B315" s="1">
        <v>281</v>
      </c>
      <c r="C315" s="4" t="str">
        <f ca="1">IFERROR(VLOOKUP(SMALL('C-E'!$B$6:$B$994,RC_EXAM!$B328),'C-E'!$B$6:$K$994,C$19,FALSE),"")</f>
        <v/>
      </c>
      <c r="D315" s="4" t="str">
        <f ca="1">IFERROR(VLOOKUP(SMALL('C-E'!$B$6:$B$994,RC_EXAM!$B328),'C-E'!$B$6:$K$994,D$19,FALSE),"")</f>
        <v/>
      </c>
      <c r="E315" s="4" t="str">
        <f ca="1">IFERROR(VLOOKUP(SMALL('C-E'!$B$6:$B$994,RC_EXAM!$B328),'C-E'!$B$6:$K$994,E$19,FALSE),"")</f>
        <v/>
      </c>
      <c r="F315" s="42" t="str">
        <f ca="1">IFERROR(VLOOKUP(SMALL('C-E'!$B$6:$B$994,RC_EXAM!$B328),'C-E'!$B$6:$K$994,F$19,FALSE),"")</f>
        <v/>
      </c>
      <c r="G315" s="43"/>
      <c r="H315" s="4" t="str">
        <f ca="1">IFERROR(VLOOKUP(SMALL('C-E'!$B$6:$B$994,RC_EXAM!$B328),'C-E'!$B$6:$K$994,H$19,FALSE),"")</f>
        <v/>
      </c>
    </row>
    <row r="316" spans="2:8" ht="30" customHeight="1" thickTop="1" thickBot="1" x14ac:dyDescent="0.3">
      <c r="B316" s="1">
        <v>282</v>
      </c>
      <c r="C316" s="4" t="str">
        <f ca="1">IFERROR(VLOOKUP(SMALL('C-E'!$B$6:$B$994,RC_EXAM!$B329),'C-E'!$B$6:$K$994,C$19,FALSE),"")</f>
        <v/>
      </c>
      <c r="D316" s="4" t="str">
        <f ca="1">IFERROR(VLOOKUP(SMALL('C-E'!$B$6:$B$994,RC_EXAM!$B329),'C-E'!$B$6:$K$994,D$19,FALSE),"")</f>
        <v/>
      </c>
      <c r="E316" s="4" t="str">
        <f ca="1">IFERROR(VLOOKUP(SMALL('C-E'!$B$6:$B$994,RC_EXAM!$B329),'C-E'!$B$6:$K$994,E$19,FALSE),"")</f>
        <v/>
      </c>
      <c r="F316" s="42" t="str">
        <f ca="1">IFERROR(VLOOKUP(SMALL('C-E'!$B$6:$B$994,RC_EXAM!$B329),'C-E'!$B$6:$K$994,F$19,FALSE),"")</f>
        <v/>
      </c>
      <c r="G316" s="43"/>
      <c r="H316" s="4" t="str">
        <f ca="1">IFERROR(VLOOKUP(SMALL('C-E'!$B$6:$B$994,RC_EXAM!$B329),'C-E'!$B$6:$K$994,H$19,FALSE),"")</f>
        <v/>
      </c>
    </row>
    <row r="317" spans="2:8" ht="30" customHeight="1" thickTop="1" thickBot="1" x14ac:dyDescent="0.3">
      <c r="B317" s="1">
        <v>283</v>
      </c>
      <c r="C317" s="4" t="str">
        <f ca="1">IFERROR(VLOOKUP(SMALL('C-E'!$B$6:$B$994,RC_EXAM!$B330),'C-E'!$B$6:$K$994,C$19,FALSE),"")</f>
        <v/>
      </c>
      <c r="D317" s="4" t="str">
        <f ca="1">IFERROR(VLOOKUP(SMALL('C-E'!$B$6:$B$994,RC_EXAM!$B330),'C-E'!$B$6:$K$994,D$19,FALSE),"")</f>
        <v/>
      </c>
      <c r="E317" s="4" t="str">
        <f ca="1">IFERROR(VLOOKUP(SMALL('C-E'!$B$6:$B$994,RC_EXAM!$B330),'C-E'!$B$6:$K$994,E$19,FALSE),"")</f>
        <v/>
      </c>
      <c r="F317" s="42" t="str">
        <f ca="1">IFERROR(VLOOKUP(SMALL('C-E'!$B$6:$B$994,RC_EXAM!$B330),'C-E'!$B$6:$K$994,F$19,FALSE),"")</f>
        <v/>
      </c>
      <c r="G317" s="43"/>
      <c r="H317" s="4" t="str">
        <f ca="1">IFERROR(VLOOKUP(SMALL('C-E'!$B$6:$B$994,RC_EXAM!$B330),'C-E'!$B$6:$K$994,H$19,FALSE),"")</f>
        <v/>
      </c>
    </row>
    <row r="318" spans="2:8" ht="30" customHeight="1" thickTop="1" thickBot="1" x14ac:dyDescent="0.3">
      <c r="B318" s="1">
        <v>284</v>
      </c>
      <c r="C318" s="4" t="str">
        <f ca="1">IFERROR(VLOOKUP(SMALL('C-E'!$B$6:$B$994,RC_EXAM!$B331),'C-E'!$B$6:$K$994,C$19,FALSE),"")</f>
        <v/>
      </c>
      <c r="D318" s="4" t="str">
        <f ca="1">IFERROR(VLOOKUP(SMALL('C-E'!$B$6:$B$994,RC_EXAM!$B331),'C-E'!$B$6:$K$994,D$19,FALSE),"")</f>
        <v/>
      </c>
      <c r="E318" s="4" t="str">
        <f ca="1">IFERROR(VLOOKUP(SMALL('C-E'!$B$6:$B$994,RC_EXAM!$B331),'C-E'!$B$6:$K$994,E$19,FALSE),"")</f>
        <v/>
      </c>
      <c r="F318" s="42" t="str">
        <f ca="1">IFERROR(VLOOKUP(SMALL('C-E'!$B$6:$B$994,RC_EXAM!$B331),'C-E'!$B$6:$K$994,F$19,FALSE),"")</f>
        <v/>
      </c>
      <c r="G318" s="43"/>
      <c r="H318" s="4" t="str">
        <f ca="1">IFERROR(VLOOKUP(SMALL('C-E'!$B$6:$B$994,RC_EXAM!$B331),'C-E'!$B$6:$K$994,H$19,FALSE),"")</f>
        <v/>
      </c>
    </row>
    <row r="319" spans="2:8" ht="30" customHeight="1" thickTop="1" thickBot="1" x14ac:dyDescent="0.3">
      <c r="B319" s="1">
        <v>285</v>
      </c>
      <c r="C319" s="4" t="str">
        <f ca="1">IFERROR(VLOOKUP(SMALL('C-E'!$B$6:$B$994,RC_EXAM!$B332),'C-E'!$B$6:$K$994,C$19,FALSE),"")</f>
        <v/>
      </c>
      <c r="D319" s="4" t="str">
        <f ca="1">IFERROR(VLOOKUP(SMALL('C-E'!$B$6:$B$994,RC_EXAM!$B332),'C-E'!$B$6:$K$994,D$19,FALSE),"")</f>
        <v/>
      </c>
      <c r="E319" s="4" t="str">
        <f ca="1">IFERROR(VLOOKUP(SMALL('C-E'!$B$6:$B$994,RC_EXAM!$B332),'C-E'!$B$6:$K$994,E$19,FALSE),"")</f>
        <v/>
      </c>
      <c r="F319" s="42" t="str">
        <f ca="1">IFERROR(VLOOKUP(SMALL('C-E'!$B$6:$B$994,RC_EXAM!$B332),'C-E'!$B$6:$K$994,F$19,FALSE),"")</f>
        <v/>
      </c>
      <c r="G319" s="43"/>
      <c r="H319" s="4" t="str">
        <f ca="1">IFERROR(VLOOKUP(SMALL('C-E'!$B$6:$B$994,RC_EXAM!$B332),'C-E'!$B$6:$K$994,H$19,FALSE),"")</f>
        <v/>
      </c>
    </row>
    <row r="320" spans="2:8" ht="30" customHeight="1" thickTop="1" thickBot="1" x14ac:dyDescent="0.3">
      <c r="B320" s="1">
        <v>286</v>
      </c>
      <c r="C320" s="4" t="str">
        <f ca="1">IFERROR(VLOOKUP(SMALL('C-E'!$B$6:$B$994,RC_EXAM!$B333),'C-E'!$B$6:$K$994,C$19,FALSE),"")</f>
        <v/>
      </c>
      <c r="D320" s="4" t="str">
        <f ca="1">IFERROR(VLOOKUP(SMALL('C-E'!$B$6:$B$994,RC_EXAM!$B333),'C-E'!$B$6:$K$994,D$19,FALSE),"")</f>
        <v/>
      </c>
      <c r="E320" s="4" t="str">
        <f ca="1">IFERROR(VLOOKUP(SMALL('C-E'!$B$6:$B$994,RC_EXAM!$B333),'C-E'!$B$6:$K$994,E$19,FALSE),"")</f>
        <v/>
      </c>
      <c r="F320" s="42" t="str">
        <f ca="1">IFERROR(VLOOKUP(SMALL('C-E'!$B$6:$B$994,RC_EXAM!$B333),'C-E'!$B$6:$K$994,F$19,FALSE),"")</f>
        <v/>
      </c>
      <c r="G320" s="43"/>
      <c r="H320" s="4" t="str">
        <f ca="1">IFERROR(VLOOKUP(SMALL('C-E'!$B$6:$B$994,RC_EXAM!$B333),'C-E'!$B$6:$K$994,H$19,FALSE),"")</f>
        <v/>
      </c>
    </row>
    <row r="321" spans="2:8" ht="30" customHeight="1" thickTop="1" thickBot="1" x14ac:dyDescent="0.3">
      <c r="B321" s="1">
        <v>287</v>
      </c>
      <c r="C321" s="4" t="str">
        <f ca="1">IFERROR(VLOOKUP(SMALL('C-E'!$B$6:$B$994,RC_EXAM!$B334),'C-E'!$B$6:$K$994,C$19,FALSE),"")</f>
        <v/>
      </c>
      <c r="D321" s="4" t="str">
        <f ca="1">IFERROR(VLOOKUP(SMALL('C-E'!$B$6:$B$994,RC_EXAM!$B334),'C-E'!$B$6:$K$994,D$19,FALSE),"")</f>
        <v/>
      </c>
      <c r="E321" s="4" t="str">
        <f ca="1">IFERROR(VLOOKUP(SMALL('C-E'!$B$6:$B$994,RC_EXAM!$B334),'C-E'!$B$6:$K$994,E$19,FALSE),"")</f>
        <v/>
      </c>
      <c r="F321" s="42" t="str">
        <f ca="1">IFERROR(VLOOKUP(SMALL('C-E'!$B$6:$B$994,RC_EXAM!$B334),'C-E'!$B$6:$K$994,F$19,FALSE),"")</f>
        <v/>
      </c>
      <c r="G321" s="43"/>
      <c r="H321" s="4" t="str">
        <f ca="1">IFERROR(VLOOKUP(SMALL('C-E'!$B$6:$B$994,RC_EXAM!$B334),'C-E'!$B$6:$K$994,H$19,FALSE),"")</f>
        <v/>
      </c>
    </row>
    <row r="322" spans="2:8" ht="30" customHeight="1" thickTop="1" thickBot="1" x14ac:dyDescent="0.3">
      <c r="B322" s="1">
        <v>288</v>
      </c>
      <c r="C322" s="4" t="str">
        <f ca="1">IFERROR(VLOOKUP(SMALL('C-E'!$B$6:$B$994,RC_EXAM!$B335),'C-E'!$B$6:$K$994,C$19,FALSE),"")</f>
        <v/>
      </c>
      <c r="D322" s="4" t="str">
        <f ca="1">IFERROR(VLOOKUP(SMALL('C-E'!$B$6:$B$994,RC_EXAM!$B335),'C-E'!$B$6:$K$994,D$19,FALSE),"")</f>
        <v/>
      </c>
      <c r="E322" s="4" t="str">
        <f ca="1">IFERROR(VLOOKUP(SMALL('C-E'!$B$6:$B$994,RC_EXAM!$B335),'C-E'!$B$6:$K$994,E$19,FALSE),"")</f>
        <v/>
      </c>
      <c r="F322" s="42" t="str">
        <f ca="1">IFERROR(VLOOKUP(SMALL('C-E'!$B$6:$B$994,RC_EXAM!$B335),'C-E'!$B$6:$K$994,F$19,FALSE),"")</f>
        <v/>
      </c>
      <c r="G322" s="43"/>
      <c r="H322" s="4" t="str">
        <f ca="1">IFERROR(VLOOKUP(SMALL('C-E'!$B$6:$B$994,RC_EXAM!$B335),'C-E'!$B$6:$K$994,H$19,FALSE),"")</f>
        <v/>
      </c>
    </row>
    <row r="323" spans="2:8" ht="30" customHeight="1" thickTop="1" thickBot="1" x14ac:dyDescent="0.3">
      <c r="B323" s="1">
        <v>289</v>
      </c>
      <c r="C323" s="4" t="str">
        <f ca="1">IFERROR(VLOOKUP(SMALL('C-E'!$B$6:$B$994,RC_EXAM!$B336),'C-E'!$B$6:$K$994,C$19,FALSE),"")</f>
        <v/>
      </c>
      <c r="D323" s="4" t="str">
        <f ca="1">IFERROR(VLOOKUP(SMALL('C-E'!$B$6:$B$994,RC_EXAM!$B336),'C-E'!$B$6:$K$994,D$19,FALSE),"")</f>
        <v/>
      </c>
      <c r="E323" s="4" t="str">
        <f ca="1">IFERROR(VLOOKUP(SMALL('C-E'!$B$6:$B$994,RC_EXAM!$B336),'C-E'!$B$6:$K$994,E$19,FALSE),"")</f>
        <v/>
      </c>
      <c r="F323" s="42" t="str">
        <f ca="1">IFERROR(VLOOKUP(SMALL('C-E'!$B$6:$B$994,RC_EXAM!$B336),'C-E'!$B$6:$K$994,F$19,FALSE),"")</f>
        <v/>
      </c>
      <c r="G323" s="43"/>
      <c r="H323" s="4" t="str">
        <f ca="1">IFERROR(VLOOKUP(SMALL('C-E'!$B$6:$B$994,RC_EXAM!$B336),'C-E'!$B$6:$K$994,H$19,FALSE),"")</f>
        <v/>
      </c>
    </row>
    <row r="324" spans="2:8" ht="30" customHeight="1" thickTop="1" thickBot="1" x14ac:dyDescent="0.3">
      <c r="B324" s="1">
        <v>290</v>
      </c>
      <c r="C324" s="4" t="str">
        <f ca="1">IFERROR(VLOOKUP(SMALL('C-E'!$B$6:$B$994,RC_EXAM!$B337),'C-E'!$B$6:$K$994,C$19,FALSE),"")</f>
        <v/>
      </c>
      <c r="D324" s="4" t="str">
        <f ca="1">IFERROR(VLOOKUP(SMALL('C-E'!$B$6:$B$994,RC_EXAM!$B337),'C-E'!$B$6:$K$994,D$19,FALSE),"")</f>
        <v/>
      </c>
      <c r="E324" s="4" t="str">
        <f ca="1">IFERROR(VLOOKUP(SMALL('C-E'!$B$6:$B$994,RC_EXAM!$B337),'C-E'!$B$6:$K$994,E$19,FALSE),"")</f>
        <v/>
      </c>
      <c r="F324" s="42" t="str">
        <f ca="1">IFERROR(VLOOKUP(SMALL('C-E'!$B$6:$B$994,RC_EXAM!$B337),'C-E'!$B$6:$K$994,F$19,FALSE),"")</f>
        <v/>
      </c>
      <c r="G324" s="43"/>
      <c r="H324" s="4" t="str">
        <f ca="1">IFERROR(VLOOKUP(SMALL('C-E'!$B$6:$B$994,RC_EXAM!$B337),'C-E'!$B$6:$K$994,H$19,FALSE),"")</f>
        <v/>
      </c>
    </row>
    <row r="325" spans="2:8" ht="30" customHeight="1" thickTop="1" thickBot="1" x14ac:dyDescent="0.3">
      <c r="B325" s="1">
        <v>291</v>
      </c>
      <c r="C325" s="4" t="str">
        <f ca="1">IFERROR(VLOOKUP(SMALL('C-E'!$B$6:$B$994,RC_EXAM!$B338),'C-E'!$B$6:$K$994,C$19,FALSE),"")</f>
        <v/>
      </c>
      <c r="D325" s="4" t="str">
        <f ca="1">IFERROR(VLOOKUP(SMALL('C-E'!$B$6:$B$994,RC_EXAM!$B338),'C-E'!$B$6:$K$994,D$19,FALSE),"")</f>
        <v/>
      </c>
      <c r="E325" s="4" t="str">
        <f ca="1">IFERROR(VLOOKUP(SMALL('C-E'!$B$6:$B$994,RC_EXAM!$B338),'C-E'!$B$6:$K$994,E$19,FALSE),"")</f>
        <v/>
      </c>
      <c r="F325" s="42" t="str">
        <f ca="1">IFERROR(VLOOKUP(SMALL('C-E'!$B$6:$B$994,RC_EXAM!$B338),'C-E'!$B$6:$K$994,F$19,FALSE),"")</f>
        <v/>
      </c>
      <c r="G325" s="43"/>
      <c r="H325" s="4" t="str">
        <f ca="1">IFERROR(VLOOKUP(SMALL('C-E'!$B$6:$B$994,RC_EXAM!$B338),'C-E'!$B$6:$K$994,H$19,FALSE),"")</f>
        <v/>
      </c>
    </row>
    <row r="326" spans="2:8" ht="30" customHeight="1" thickTop="1" thickBot="1" x14ac:dyDescent="0.3">
      <c r="B326" s="1">
        <v>292</v>
      </c>
      <c r="C326" s="4" t="str">
        <f ca="1">IFERROR(VLOOKUP(SMALL('C-E'!$B$6:$B$994,RC_EXAM!$B339),'C-E'!$B$6:$K$994,C$19,FALSE),"")</f>
        <v/>
      </c>
      <c r="D326" s="4" t="str">
        <f ca="1">IFERROR(VLOOKUP(SMALL('C-E'!$B$6:$B$994,RC_EXAM!$B339),'C-E'!$B$6:$K$994,D$19,FALSE),"")</f>
        <v/>
      </c>
      <c r="E326" s="4" t="str">
        <f ca="1">IFERROR(VLOOKUP(SMALL('C-E'!$B$6:$B$994,RC_EXAM!$B339),'C-E'!$B$6:$K$994,E$19,FALSE),"")</f>
        <v/>
      </c>
      <c r="F326" s="42" t="str">
        <f ca="1">IFERROR(VLOOKUP(SMALL('C-E'!$B$6:$B$994,RC_EXAM!$B339),'C-E'!$B$6:$K$994,F$19,FALSE),"")</f>
        <v/>
      </c>
      <c r="G326" s="43"/>
      <c r="H326" s="4" t="str">
        <f ca="1">IFERROR(VLOOKUP(SMALL('C-E'!$B$6:$B$994,RC_EXAM!$B339),'C-E'!$B$6:$K$994,H$19,FALSE),"")</f>
        <v/>
      </c>
    </row>
    <row r="327" spans="2:8" ht="30" customHeight="1" thickTop="1" thickBot="1" x14ac:dyDescent="0.3">
      <c r="B327" s="1">
        <v>293</v>
      </c>
      <c r="C327" s="4" t="str">
        <f ca="1">IFERROR(VLOOKUP(SMALL('C-E'!$B$6:$B$994,RC_EXAM!$B340),'C-E'!$B$6:$K$994,C$19,FALSE),"")</f>
        <v/>
      </c>
      <c r="D327" s="4" t="str">
        <f ca="1">IFERROR(VLOOKUP(SMALL('C-E'!$B$6:$B$994,RC_EXAM!$B340),'C-E'!$B$6:$K$994,D$19,FALSE),"")</f>
        <v/>
      </c>
      <c r="E327" s="4" t="str">
        <f ca="1">IFERROR(VLOOKUP(SMALL('C-E'!$B$6:$B$994,RC_EXAM!$B340),'C-E'!$B$6:$K$994,E$19,FALSE),"")</f>
        <v/>
      </c>
      <c r="F327" s="42" t="str">
        <f ca="1">IFERROR(VLOOKUP(SMALL('C-E'!$B$6:$B$994,RC_EXAM!$B340),'C-E'!$B$6:$K$994,F$19,FALSE),"")</f>
        <v/>
      </c>
      <c r="G327" s="43"/>
      <c r="H327" s="4" t="str">
        <f ca="1">IFERROR(VLOOKUP(SMALL('C-E'!$B$6:$B$994,RC_EXAM!$B340),'C-E'!$B$6:$K$994,H$19,FALSE),"")</f>
        <v/>
      </c>
    </row>
    <row r="328" spans="2:8" ht="30" customHeight="1" thickTop="1" thickBot="1" x14ac:dyDescent="0.3">
      <c r="B328" s="1">
        <v>294</v>
      </c>
      <c r="C328" s="4" t="str">
        <f ca="1">IFERROR(VLOOKUP(SMALL('C-E'!$B$6:$B$994,RC_EXAM!$B341),'C-E'!$B$6:$K$994,C$19,FALSE),"")</f>
        <v/>
      </c>
      <c r="D328" s="4" t="str">
        <f ca="1">IFERROR(VLOOKUP(SMALL('C-E'!$B$6:$B$994,RC_EXAM!$B341),'C-E'!$B$6:$K$994,D$19,FALSE),"")</f>
        <v/>
      </c>
      <c r="E328" s="4" t="str">
        <f ca="1">IFERROR(VLOOKUP(SMALL('C-E'!$B$6:$B$994,RC_EXAM!$B341),'C-E'!$B$6:$K$994,E$19,FALSE),"")</f>
        <v/>
      </c>
      <c r="F328" s="42" t="str">
        <f ca="1">IFERROR(VLOOKUP(SMALL('C-E'!$B$6:$B$994,RC_EXAM!$B341),'C-E'!$B$6:$K$994,F$19,FALSE),"")</f>
        <v/>
      </c>
      <c r="G328" s="43"/>
      <c r="H328" s="4" t="str">
        <f ca="1">IFERROR(VLOOKUP(SMALL('C-E'!$B$6:$B$994,RC_EXAM!$B341),'C-E'!$B$6:$K$994,H$19,FALSE),"")</f>
        <v/>
      </c>
    </row>
    <row r="329" spans="2:8" ht="30" customHeight="1" thickTop="1" thickBot="1" x14ac:dyDescent="0.3">
      <c r="B329" s="1">
        <v>295</v>
      </c>
      <c r="C329" s="4" t="str">
        <f ca="1">IFERROR(VLOOKUP(SMALL('C-E'!$B$6:$B$994,RC_EXAM!$B342),'C-E'!$B$6:$K$994,C$19,FALSE),"")</f>
        <v/>
      </c>
      <c r="D329" s="4" t="str">
        <f ca="1">IFERROR(VLOOKUP(SMALL('C-E'!$B$6:$B$994,RC_EXAM!$B342),'C-E'!$B$6:$K$994,D$19,FALSE),"")</f>
        <v/>
      </c>
      <c r="E329" s="4" t="str">
        <f ca="1">IFERROR(VLOOKUP(SMALL('C-E'!$B$6:$B$994,RC_EXAM!$B342),'C-E'!$B$6:$K$994,E$19,FALSE),"")</f>
        <v/>
      </c>
      <c r="F329" s="42" t="str">
        <f ca="1">IFERROR(VLOOKUP(SMALL('C-E'!$B$6:$B$994,RC_EXAM!$B342),'C-E'!$B$6:$K$994,F$19,FALSE),"")</f>
        <v/>
      </c>
      <c r="G329" s="43"/>
      <c r="H329" s="4" t="str">
        <f ca="1">IFERROR(VLOOKUP(SMALL('C-E'!$B$6:$B$994,RC_EXAM!$B342),'C-E'!$B$6:$K$994,H$19,FALSE),"")</f>
        <v/>
      </c>
    </row>
    <row r="330" spans="2:8" ht="30" customHeight="1" thickTop="1" thickBot="1" x14ac:dyDescent="0.3">
      <c r="B330" s="1">
        <v>296</v>
      </c>
      <c r="C330" s="4" t="str">
        <f ca="1">IFERROR(VLOOKUP(SMALL('C-E'!$B$6:$B$994,RC_EXAM!$B343),'C-E'!$B$6:$K$994,C$19,FALSE),"")</f>
        <v/>
      </c>
      <c r="D330" s="4" t="str">
        <f ca="1">IFERROR(VLOOKUP(SMALL('C-E'!$B$6:$B$994,RC_EXAM!$B343),'C-E'!$B$6:$K$994,D$19,FALSE),"")</f>
        <v/>
      </c>
      <c r="E330" s="4" t="str">
        <f ca="1">IFERROR(VLOOKUP(SMALL('C-E'!$B$6:$B$994,RC_EXAM!$B343),'C-E'!$B$6:$K$994,E$19,FALSE),"")</f>
        <v/>
      </c>
      <c r="F330" s="42" t="str">
        <f ca="1">IFERROR(VLOOKUP(SMALL('C-E'!$B$6:$B$994,RC_EXAM!$B343),'C-E'!$B$6:$K$994,F$19,FALSE),"")</f>
        <v/>
      </c>
      <c r="G330" s="43"/>
      <c r="H330" s="4" t="str">
        <f ca="1">IFERROR(VLOOKUP(SMALL('C-E'!$B$6:$B$994,RC_EXAM!$B343),'C-E'!$B$6:$K$994,H$19,FALSE),"")</f>
        <v/>
      </c>
    </row>
    <row r="331" spans="2:8" ht="30" customHeight="1" thickTop="1" thickBot="1" x14ac:dyDescent="0.3">
      <c r="B331" s="1">
        <v>297</v>
      </c>
      <c r="C331" s="4" t="str">
        <f ca="1">IFERROR(VLOOKUP(SMALL('C-E'!$B$6:$B$994,RC_EXAM!$B344),'C-E'!$B$6:$K$994,C$19,FALSE),"")</f>
        <v/>
      </c>
      <c r="D331" s="4" t="str">
        <f ca="1">IFERROR(VLOOKUP(SMALL('C-E'!$B$6:$B$994,RC_EXAM!$B344),'C-E'!$B$6:$K$994,D$19,FALSE),"")</f>
        <v/>
      </c>
      <c r="E331" s="4" t="str">
        <f ca="1">IFERROR(VLOOKUP(SMALL('C-E'!$B$6:$B$994,RC_EXAM!$B344),'C-E'!$B$6:$K$994,E$19,FALSE),"")</f>
        <v/>
      </c>
      <c r="F331" s="42" t="str">
        <f ca="1">IFERROR(VLOOKUP(SMALL('C-E'!$B$6:$B$994,RC_EXAM!$B344),'C-E'!$B$6:$K$994,F$19,FALSE),"")</f>
        <v/>
      </c>
      <c r="G331" s="43"/>
      <c r="H331" s="4" t="str">
        <f ca="1">IFERROR(VLOOKUP(SMALL('C-E'!$B$6:$B$994,RC_EXAM!$B344),'C-E'!$B$6:$K$994,H$19,FALSE),"")</f>
        <v/>
      </c>
    </row>
    <row r="332" spans="2:8" ht="30" customHeight="1" thickTop="1" thickBot="1" x14ac:dyDescent="0.3">
      <c r="B332" s="1">
        <v>298</v>
      </c>
      <c r="C332" s="4" t="str">
        <f ca="1">IFERROR(VLOOKUP(SMALL('C-E'!$B$6:$B$994,RC_EXAM!$B345),'C-E'!$B$6:$K$994,C$19,FALSE),"")</f>
        <v/>
      </c>
      <c r="D332" s="4" t="str">
        <f ca="1">IFERROR(VLOOKUP(SMALL('C-E'!$B$6:$B$994,RC_EXAM!$B345),'C-E'!$B$6:$K$994,D$19,FALSE),"")</f>
        <v/>
      </c>
      <c r="E332" s="4" t="str">
        <f ca="1">IFERROR(VLOOKUP(SMALL('C-E'!$B$6:$B$994,RC_EXAM!$B345),'C-E'!$B$6:$K$994,E$19,FALSE),"")</f>
        <v/>
      </c>
      <c r="F332" s="42" t="str">
        <f ca="1">IFERROR(VLOOKUP(SMALL('C-E'!$B$6:$B$994,RC_EXAM!$B345),'C-E'!$B$6:$K$994,F$19,FALSE),"")</f>
        <v/>
      </c>
      <c r="G332" s="43"/>
      <c r="H332" s="4" t="str">
        <f ca="1">IFERROR(VLOOKUP(SMALL('C-E'!$B$6:$B$994,RC_EXAM!$B345),'C-E'!$B$6:$K$994,H$19,FALSE),"")</f>
        <v/>
      </c>
    </row>
    <row r="333" spans="2:8" ht="30" customHeight="1" thickTop="1" thickBot="1" x14ac:dyDescent="0.3">
      <c r="B333" s="1">
        <v>299</v>
      </c>
      <c r="C333" s="4" t="str">
        <f ca="1">IFERROR(VLOOKUP(SMALL('C-E'!$B$6:$B$994,RC_EXAM!$B346),'C-E'!$B$6:$K$994,C$19,FALSE),"")</f>
        <v/>
      </c>
      <c r="D333" s="4" t="str">
        <f ca="1">IFERROR(VLOOKUP(SMALL('C-E'!$B$6:$B$994,RC_EXAM!$B346),'C-E'!$B$6:$K$994,D$19,FALSE),"")</f>
        <v/>
      </c>
      <c r="E333" s="4" t="str">
        <f ca="1">IFERROR(VLOOKUP(SMALL('C-E'!$B$6:$B$994,RC_EXAM!$B346),'C-E'!$B$6:$K$994,E$19,FALSE),"")</f>
        <v/>
      </c>
      <c r="F333" s="42" t="str">
        <f ca="1">IFERROR(VLOOKUP(SMALL('C-E'!$B$6:$B$994,RC_EXAM!$B346),'C-E'!$B$6:$K$994,F$19,FALSE),"")</f>
        <v/>
      </c>
      <c r="G333" s="43"/>
      <c r="H333" s="4" t="str">
        <f ca="1">IFERROR(VLOOKUP(SMALL('C-E'!$B$6:$B$994,RC_EXAM!$B346),'C-E'!$B$6:$K$994,H$19,FALSE),"")</f>
        <v/>
      </c>
    </row>
    <row r="334" spans="2:8" ht="30" customHeight="1" thickTop="1" thickBot="1" x14ac:dyDescent="0.3">
      <c r="B334" s="1">
        <v>300</v>
      </c>
      <c r="C334" s="4" t="str">
        <f ca="1">IFERROR(VLOOKUP(SMALL('C-E'!$B$6:$B$994,RC_EXAM!$B347),'C-E'!$B$6:$K$994,C$19,FALSE),"")</f>
        <v/>
      </c>
      <c r="D334" s="4" t="str">
        <f ca="1">IFERROR(VLOOKUP(SMALL('C-E'!$B$6:$B$994,RC_EXAM!$B347),'C-E'!$B$6:$K$994,D$19,FALSE),"")</f>
        <v/>
      </c>
      <c r="E334" s="4" t="str">
        <f ca="1">IFERROR(VLOOKUP(SMALL('C-E'!$B$6:$B$994,RC_EXAM!$B347),'C-E'!$B$6:$K$994,E$19,FALSE),"")</f>
        <v/>
      </c>
      <c r="F334" s="42" t="str">
        <f ca="1">IFERROR(VLOOKUP(SMALL('C-E'!$B$6:$B$994,RC_EXAM!$B347),'C-E'!$B$6:$K$994,F$19,FALSE),"")</f>
        <v/>
      </c>
      <c r="G334" s="43"/>
      <c r="H334" s="4" t="str">
        <f ca="1">IFERROR(VLOOKUP(SMALL('C-E'!$B$6:$B$994,RC_EXAM!$B347),'C-E'!$B$6:$K$994,H$19,FALSE),"")</f>
        <v/>
      </c>
    </row>
    <row r="335" spans="2:8" ht="30" customHeight="1" thickTop="1" thickBot="1" x14ac:dyDescent="0.3">
      <c r="B335" s="1">
        <v>301</v>
      </c>
      <c r="C335" s="4" t="str">
        <f ca="1">IFERROR(VLOOKUP(SMALL('C-E'!$B$6:$B$994,RC_EXAM!$B348),'C-E'!$B$6:$K$994,C$19,FALSE),"")</f>
        <v/>
      </c>
      <c r="D335" s="4" t="str">
        <f ca="1">IFERROR(VLOOKUP(SMALL('C-E'!$B$6:$B$994,RC_EXAM!$B348),'C-E'!$B$6:$K$994,D$19,FALSE),"")</f>
        <v/>
      </c>
      <c r="E335" s="4" t="str">
        <f ca="1">IFERROR(VLOOKUP(SMALL('C-E'!$B$6:$B$994,RC_EXAM!$B348),'C-E'!$B$6:$K$994,E$19,FALSE),"")</f>
        <v/>
      </c>
      <c r="F335" s="42" t="str">
        <f ca="1">IFERROR(VLOOKUP(SMALL('C-E'!$B$6:$B$994,RC_EXAM!$B348),'C-E'!$B$6:$K$994,F$19,FALSE),"")</f>
        <v/>
      </c>
      <c r="G335" s="43"/>
      <c r="H335" s="4" t="str">
        <f ca="1">IFERROR(VLOOKUP(SMALL('C-E'!$B$6:$B$994,RC_EXAM!$B348),'C-E'!$B$6:$K$994,H$19,FALSE),"")</f>
        <v/>
      </c>
    </row>
    <row r="336" spans="2:8" ht="30" customHeight="1" thickTop="1" thickBot="1" x14ac:dyDescent="0.3">
      <c r="B336" s="1">
        <v>302</v>
      </c>
      <c r="C336" s="4" t="str">
        <f ca="1">IFERROR(VLOOKUP(SMALL('C-E'!$B$6:$B$994,RC_EXAM!$B349),'C-E'!$B$6:$K$994,C$19,FALSE),"")</f>
        <v/>
      </c>
      <c r="D336" s="4" t="str">
        <f ca="1">IFERROR(VLOOKUP(SMALL('C-E'!$B$6:$B$994,RC_EXAM!$B349),'C-E'!$B$6:$K$994,D$19,FALSE),"")</f>
        <v/>
      </c>
      <c r="E336" s="4" t="str">
        <f ca="1">IFERROR(VLOOKUP(SMALL('C-E'!$B$6:$B$994,RC_EXAM!$B349),'C-E'!$B$6:$K$994,E$19,FALSE),"")</f>
        <v/>
      </c>
      <c r="F336" s="42" t="str">
        <f ca="1">IFERROR(VLOOKUP(SMALL('C-E'!$B$6:$B$994,RC_EXAM!$B349),'C-E'!$B$6:$K$994,F$19,FALSE),"")</f>
        <v/>
      </c>
      <c r="G336" s="43"/>
      <c r="H336" s="4" t="str">
        <f ca="1">IFERROR(VLOOKUP(SMALL('C-E'!$B$6:$B$994,RC_EXAM!$B349),'C-E'!$B$6:$K$994,H$19,FALSE),"")</f>
        <v/>
      </c>
    </row>
    <row r="337" spans="2:8" ht="30" customHeight="1" thickTop="1" thickBot="1" x14ac:dyDescent="0.3">
      <c r="B337" s="1">
        <v>303</v>
      </c>
      <c r="C337" s="4" t="str">
        <f ca="1">IFERROR(VLOOKUP(SMALL('C-E'!$B$6:$B$994,RC_EXAM!$B350),'C-E'!$B$6:$K$994,C$19,FALSE),"")</f>
        <v/>
      </c>
      <c r="D337" s="4" t="str">
        <f ca="1">IFERROR(VLOOKUP(SMALL('C-E'!$B$6:$B$994,RC_EXAM!$B350),'C-E'!$B$6:$K$994,D$19,FALSE),"")</f>
        <v/>
      </c>
      <c r="E337" s="4" t="str">
        <f ca="1">IFERROR(VLOOKUP(SMALL('C-E'!$B$6:$B$994,RC_EXAM!$B350),'C-E'!$B$6:$K$994,E$19,FALSE),"")</f>
        <v/>
      </c>
      <c r="F337" s="42" t="str">
        <f ca="1">IFERROR(VLOOKUP(SMALL('C-E'!$B$6:$B$994,RC_EXAM!$B350),'C-E'!$B$6:$K$994,F$19,FALSE),"")</f>
        <v/>
      </c>
      <c r="G337" s="43"/>
      <c r="H337" s="4" t="str">
        <f ca="1">IFERROR(VLOOKUP(SMALL('C-E'!$B$6:$B$994,RC_EXAM!$B350),'C-E'!$B$6:$K$994,H$19,FALSE),"")</f>
        <v/>
      </c>
    </row>
    <row r="338" spans="2:8" ht="30" customHeight="1" thickTop="1" thickBot="1" x14ac:dyDescent="0.3">
      <c r="B338" s="1">
        <v>304</v>
      </c>
      <c r="C338" s="4" t="str">
        <f ca="1">IFERROR(VLOOKUP(SMALL('C-E'!$B$6:$B$994,RC_EXAM!$B351),'C-E'!$B$6:$K$994,C$19,FALSE),"")</f>
        <v/>
      </c>
      <c r="D338" s="4" t="str">
        <f ca="1">IFERROR(VLOOKUP(SMALL('C-E'!$B$6:$B$994,RC_EXAM!$B351),'C-E'!$B$6:$K$994,D$19,FALSE),"")</f>
        <v/>
      </c>
      <c r="E338" s="4" t="str">
        <f ca="1">IFERROR(VLOOKUP(SMALL('C-E'!$B$6:$B$994,RC_EXAM!$B351),'C-E'!$B$6:$K$994,E$19,FALSE),"")</f>
        <v/>
      </c>
      <c r="F338" s="42" t="str">
        <f ca="1">IFERROR(VLOOKUP(SMALL('C-E'!$B$6:$B$994,RC_EXAM!$B351),'C-E'!$B$6:$K$994,F$19,FALSE),"")</f>
        <v/>
      </c>
      <c r="G338" s="43"/>
      <c r="H338" s="4" t="str">
        <f ca="1">IFERROR(VLOOKUP(SMALL('C-E'!$B$6:$B$994,RC_EXAM!$B351),'C-E'!$B$6:$K$994,H$19,FALSE),"")</f>
        <v/>
      </c>
    </row>
    <row r="339" spans="2:8" ht="30" customHeight="1" thickTop="1" thickBot="1" x14ac:dyDescent="0.3">
      <c r="B339" s="1">
        <v>305</v>
      </c>
      <c r="C339" s="4" t="str">
        <f ca="1">IFERROR(VLOOKUP(SMALL('C-E'!$B$6:$B$994,RC_EXAM!$B352),'C-E'!$B$6:$K$994,C$19,FALSE),"")</f>
        <v/>
      </c>
      <c r="D339" s="4" t="str">
        <f ca="1">IFERROR(VLOOKUP(SMALL('C-E'!$B$6:$B$994,RC_EXAM!$B352),'C-E'!$B$6:$K$994,D$19,FALSE),"")</f>
        <v/>
      </c>
      <c r="E339" s="4" t="str">
        <f ca="1">IFERROR(VLOOKUP(SMALL('C-E'!$B$6:$B$994,RC_EXAM!$B352),'C-E'!$B$6:$K$994,E$19,FALSE),"")</f>
        <v/>
      </c>
      <c r="F339" s="42" t="str">
        <f ca="1">IFERROR(VLOOKUP(SMALL('C-E'!$B$6:$B$994,RC_EXAM!$B352),'C-E'!$B$6:$K$994,F$19,FALSE),"")</f>
        <v/>
      </c>
      <c r="G339" s="43"/>
      <c r="H339" s="4" t="str">
        <f ca="1">IFERROR(VLOOKUP(SMALL('C-E'!$B$6:$B$994,RC_EXAM!$B352),'C-E'!$B$6:$K$994,H$19,FALSE),"")</f>
        <v/>
      </c>
    </row>
    <row r="340" spans="2:8" ht="30" customHeight="1" thickTop="1" thickBot="1" x14ac:dyDescent="0.3">
      <c r="B340" s="1">
        <v>306</v>
      </c>
      <c r="C340" s="4" t="str">
        <f ca="1">IFERROR(VLOOKUP(SMALL('C-E'!$B$6:$B$994,RC_EXAM!$B353),'C-E'!$B$6:$K$994,C$19,FALSE),"")</f>
        <v/>
      </c>
      <c r="D340" s="4" t="str">
        <f ca="1">IFERROR(VLOOKUP(SMALL('C-E'!$B$6:$B$994,RC_EXAM!$B353),'C-E'!$B$6:$K$994,D$19,FALSE),"")</f>
        <v/>
      </c>
      <c r="E340" s="4" t="str">
        <f ca="1">IFERROR(VLOOKUP(SMALL('C-E'!$B$6:$B$994,RC_EXAM!$B353),'C-E'!$B$6:$K$994,E$19,FALSE),"")</f>
        <v/>
      </c>
      <c r="F340" s="42" t="str">
        <f ca="1">IFERROR(VLOOKUP(SMALL('C-E'!$B$6:$B$994,RC_EXAM!$B353),'C-E'!$B$6:$K$994,F$19,FALSE),"")</f>
        <v/>
      </c>
      <c r="G340" s="43"/>
      <c r="H340" s="4" t="str">
        <f ca="1">IFERROR(VLOOKUP(SMALL('C-E'!$B$6:$B$994,RC_EXAM!$B353),'C-E'!$B$6:$K$994,H$19,FALSE),"")</f>
        <v/>
      </c>
    </row>
    <row r="341" spans="2:8" ht="30" customHeight="1" thickTop="1" thickBot="1" x14ac:dyDescent="0.3">
      <c r="B341" s="1">
        <v>307</v>
      </c>
      <c r="C341" s="4" t="str">
        <f ca="1">IFERROR(VLOOKUP(SMALL('C-E'!$B$6:$B$994,RC_EXAM!$B354),'C-E'!$B$6:$K$994,C$19,FALSE),"")</f>
        <v/>
      </c>
      <c r="D341" s="4" t="str">
        <f ca="1">IFERROR(VLOOKUP(SMALL('C-E'!$B$6:$B$994,RC_EXAM!$B354),'C-E'!$B$6:$K$994,D$19,FALSE),"")</f>
        <v/>
      </c>
      <c r="E341" s="4" t="str">
        <f ca="1">IFERROR(VLOOKUP(SMALL('C-E'!$B$6:$B$994,RC_EXAM!$B354),'C-E'!$B$6:$K$994,E$19,FALSE),"")</f>
        <v/>
      </c>
      <c r="F341" s="42" t="str">
        <f ca="1">IFERROR(VLOOKUP(SMALL('C-E'!$B$6:$B$994,RC_EXAM!$B354),'C-E'!$B$6:$K$994,F$19,FALSE),"")</f>
        <v/>
      </c>
      <c r="G341" s="43"/>
      <c r="H341" s="4" t="str">
        <f ca="1">IFERROR(VLOOKUP(SMALL('C-E'!$B$6:$B$994,RC_EXAM!$B354),'C-E'!$B$6:$K$994,H$19,FALSE),"")</f>
        <v/>
      </c>
    </row>
    <row r="342" spans="2:8" ht="30" customHeight="1" thickTop="1" thickBot="1" x14ac:dyDescent="0.3">
      <c r="B342" s="1">
        <v>308</v>
      </c>
      <c r="C342" s="4" t="str">
        <f ca="1">IFERROR(VLOOKUP(SMALL('C-E'!$B$6:$B$994,RC_EXAM!$B355),'C-E'!$B$6:$K$994,C$19,FALSE),"")</f>
        <v/>
      </c>
      <c r="D342" s="4" t="str">
        <f ca="1">IFERROR(VLOOKUP(SMALL('C-E'!$B$6:$B$994,RC_EXAM!$B355),'C-E'!$B$6:$K$994,D$19,FALSE),"")</f>
        <v/>
      </c>
      <c r="E342" s="4" t="str">
        <f ca="1">IFERROR(VLOOKUP(SMALL('C-E'!$B$6:$B$994,RC_EXAM!$B355),'C-E'!$B$6:$K$994,E$19,FALSE),"")</f>
        <v/>
      </c>
      <c r="F342" s="42" t="str">
        <f ca="1">IFERROR(VLOOKUP(SMALL('C-E'!$B$6:$B$994,RC_EXAM!$B355),'C-E'!$B$6:$K$994,F$19,FALSE),"")</f>
        <v/>
      </c>
      <c r="G342" s="43"/>
      <c r="H342" s="4" t="str">
        <f ca="1">IFERROR(VLOOKUP(SMALL('C-E'!$B$6:$B$994,RC_EXAM!$B355),'C-E'!$B$6:$K$994,H$19,FALSE),"")</f>
        <v/>
      </c>
    </row>
    <row r="343" spans="2:8" ht="30" customHeight="1" thickTop="1" thickBot="1" x14ac:dyDescent="0.3">
      <c r="B343" s="1">
        <v>309</v>
      </c>
      <c r="C343" s="4" t="str">
        <f ca="1">IFERROR(VLOOKUP(SMALL('C-E'!$B$6:$B$994,RC_EXAM!$B356),'C-E'!$B$6:$K$994,C$19,FALSE),"")</f>
        <v/>
      </c>
      <c r="D343" s="4" t="str">
        <f ca="1">IFERROR(VLOOKUP(SMALL('C-E'!$B$6:$B$994,RC_EXAM!$B356),'C-E'!$B$6:$K$994,D$19,FALSE),"")</f>
        <v/>
      </c>
      <c r="E343" s="4" t="str">
        <f ca="1">IFERROR(VLOOKUP(SMALL('C-E'!$B$6:$B$994,RC_EXAM!$B356),'C-E'!$B$6:$K$994,E$19,FALSE),"")</f>
        <v/>
      </c>
      <c r="F343" s="42" t="str">
        <f ca="1">IFERROR(VLOOKUP(SMALL('C-E'!$B$6:$B$994,RC_EXAM!$B356),'C-E'!$B$6:$K$994,F$19,FALSE),"")</f>
        <v/>
      </c>
      <c r="G343" s="43"/>
      <c r="H343" s="4" t="str">
        <f ca="1">IFERROR(VLOOKUP(SMALL('C-E'!$B$6:$B$994,RC_EXAM!$B356),'C-E'!$B$6:$K$994,H$19,FALSE),"")</f>
        <v/>
      </c>
    </row>
    <row r="344" spans="2:8" ht="30" customHeight="1" thickTop="1" thickBot="1" x14ac:dyDescent="0.3">
      <c r="B344" s="1">
        <v>310</v>
      </c>
      <c r="C344" s="4" t="str">
        <f ca="1">IFERROR(VLOOKUP(SMALL('C-E'!$B$6:$B$994,RC_EXAM!$B357),'C-E'!$B$6:$K$994,C$19,FALSE),"")</f>
        <v/>
      </c>
      <c r="D344" s="4" t="str">
        <f ca="1">IFERROR(VLOOKUP(SMALL('C-E'!$B$6:$B$994,RC_EXAM!$B357),'C-E'!$B$6:$K$994,D$19,FALSE),"")</f>
        <v/>
      </c>
      <c r="E344" s="4" t="str">
        <f ca="1">IFERROR(VLOOKUP(SMALL('C-E'!$B$6:$B$994,RC_EXAM!$B357),'C-E'!$B$6:$K$994,E$19,FALSE),"")</f>
        <v/>
      </c>
      <c r="F344" s="42" t="str">
        <f ca="1">IFERROR(VLOOKUP(SMALL('C-E'!$B$6:$B$994,RC_EXAM!$B357),'C-E'!$B$6:$K$994,F$19,FALSE),"")</f>
        <v/>
      </c>
      <c r="G344" s="43"/>
      <c r="H344" s="4" t="str">
        <f ca="1">IFERROR(VLOOKUP(SMALL('C-E'!$B$6:$B$994,RC_EXAM!$B357),'C-E'!$B$6:$K$994,H$19,FALSE),"")</f>
        <v/>
      </c>
    </row>
    <row r="345" spans="2:8" ht="30" customHeight="1" thickTop="1" thickBot="1" x14ac:dyDescent="0.3">
      <c r="B345" s="1">
        <v>311</v>
      </c>
      <c r="C345" s="4" t="str">
        <f ca="1">IFERROR(VLOOKUP(SMALL('C-E'!$B$6:$B$994,RC_EXAM!$B358),'C-E'!$B$6:$K$994,C$19,FALSE),"")</f>
        <v/>
      </c>
      <c r="D345" s="4" t="str">
        <f ca="1">IFERROR(VLOOKUP(SMALL('C-E'!$B$6:$B$994,RC_EXAM!$B358),'C-E'!$B$6:$K$994,D$19,FALSE),"")</f>
        <v/>
      </c>
      <c r="E345" s="4" t="str">
        <f ca="1">IFERROR(VLOOKUP(SMALL('C-E'!$B$6:$B$994,RC_EXAM!$B358),'C-E'!$B$6:$K$994,E$19,FALSE),"")</f>
        <v/>
      </c>
      <c r="F345" s="42" t="str">
        <f ca="1">IFERROR(VLOOKUP(SMALL('C-E'!$B$6:$B$994,RC_EXAM!$B358),'C-E'!$B$6:$K$994,F$19,FALSE),"")</f>
        <v/>
      </c>
      <c r="G345" s="43"/>
      <c r="H345" s="4" t="str">
        <f ca="1">IFERROR(VLOOKUP(SMALL('C-E'!$B$6:$B$994,RC_EXAM!$B358),'C-E'!$B$6:$K$994,H$19,FALSE),"")</f>
        <v/>
      </c>
    </row>
    <row r="346" spans="2:8" ht="30" customHeight="1" thickTop="1" thickBot="1" x14ac:dyDescent="0.3">
      <c r="B346" s="1">
        <v>312</v>
      </c>
      <c r="C346" s="4" t="str">
        <f ca="1">IFERROR(VLOOKUP(SMALL('C-E'!$B$6:$B$994,RC_EXAM!$B359),'C-E'!$B$6:$K$994,C$19,FALSE),"")</f>
        <v/>
      </c>
      <c r="D346" s="4" t="str">
        <f ca="1">IFERROR(VLOOKUP(SMALL('C-E'!$B$6:$B$994,RC_EXAM!$B359),'C-E'!$B$6:$K$994,D$19,FALSE),"")</f>
        <v/>
      </c>
      <c r="E346" s="4" t="str">
        <f ca="1">IFERROR(VLOOKUP(SMALL('C-E'!$B$6:$B$994,RC_EXAM!$B359),'C-E'!$B$6:$K$994,E$19,FALSE),"")</f>
        <v/>
      </c>
      <c r="F346" s="42" t="str">
        <f ca="1">IFERROR(VLOOKUP(SMALL('C-E'!$B$6:$B$994,RC_EXAM!$B359),'C-E'!$B$6:$K$994,F$19,FALSE),"")</f>
        <v/>
      </c>
      <c r="G346" s="43"/>
      <c r="H346" s="4" t="str">
        <f ca="1">IFERROR(VLOOKUP(SMALL('C-E'!$B$6:$B$994,RC_EXAM!$B359),'C-E'!$B$6:$K$994,H$19,FALSE),"")</f>
        <v/>
      </c>
    </row>
    <row r="347" spans="2:8" ht="30" customHeight="1" thickTop="1" thickBot="1" x14ac:dyDescent="0.3">
      <c r="B347" s="1">
        <v>313</v>
      </c>
      <c r="C347" s="4" t="str">
        <f ca="1">IFERROR(VLOOKUP(SMALL('C-E'!$B$6:$B$994,RC_EXAM!$B360),'C-E'!$B$6:$K$994,C$19,FALSE),"")</f>
        <v/>
      </c>
      <c r="D347" s="4" t="str">
        <f ca="1">IFERROR(VLOOKUP(SMALL('C-E'!$B$6:$B$994,RC_EXAM!$B360),'C-E'!$B$6:$K$994,D$19,FALSE),"")</f>
        <v/>
      </c>
      <c r="E347" s="4" t="str">
        <f ca="1">IFERROR(VLOOKUP(SMALL('C-E'!$B$6:$B$994,RC_EXAM!$B360),'C-E'!$B$6:$K$994,E$19,FALSE),"")</f>
        <v/>
      </c>
      <c r="F347" s="42" t="str">
        <f ca="1">IFERROR(VLOOKUP(SMALL('C-E'!$B$6:$B$994,RC_EXAM!$B360),'C-E'!$B$6:$K$994,F$19,FALSE),"")</f>
        <v/>
      </c>
      <c r="G347" s="43"/>
      <c r="H347" s="4" t="str">
        <f ca="1">IFERROR(VLOOKUP(SMALL('C-E'!$B$6:$B$994,RC_EXAM!$B360),'C-E'!$B$6:$K$994,H$19,FALSE),"")</f>
        <v/>
      </c>
    </row>
    <row r="348" spans="2:8" ht="30" customHeight="1" thickTop="1" thickBot="1" x14ac:dyDescent="0.3">
      <c r="B348" s="1">
        <v>314</v>
      </c>
      <c r="C348" s="4" t="str">
        <f ca="1">IFERROR(VLOOKUP(SMALL('C-E'!$B$6:$B$994,RC_EXAM!$B361),'C-E'!$B$6:$K$994,C$19,FALSE),"")</f>
        <v/>
      </c>
      <c r="D348" s="4" t="str">
        <f ca="1">IFERROR(VLOOKUP(SMALL('C-E'!$B$6:$B$994,RC_EXAM!$B361),'C-E'!$B$6:$K$994,D$19,FALSE),"")</f>
        <v/>
      </c>
      <c r="E348" s="4" t="str">
        <f ca="1">IFERROR(VLOOKUP(SMALL('C-E'!$B$6:$B$994,RC_EXAM!$B361),'C-E'!$B$6:$K$994,E$19,FALSE),"")</f>
        <v/>
      </c>
      <c r="F348" s="42" t="str">
        <f ca="1">IFERROR(VLOOKUP(SMALL('C-E'!$B$6:$B$994,RC_EXAM!$B361),'C-E'!$B$6:$K$994,F$19,FALSE),"")</f>
        <v/>
      </c>
      <c r="G348" s="43"/>
      <c r="H348" s="4" t="str">
        <f ca="1">IFERROR(VLOOKUP(SMALL('C-E'!$B$6:$B$994,RC_EXAM!$B361),'C-E'!$B$6:$K$994,H$19,FALSE),"")</f>
        <v/>
      </c>
    </row>
    <row r="349" spans="2:8" ht="30" customHeight="1" thickTop="1" thickBot="1" x14ac:dyDescent="0.3">
      <c r="B349" s="1">
        <v>315</v>
      </c>
      <c r="C349" s="4" t="str">
        <f ca="1">IFERROR(VLOOKUP(SMALL('C-E'!$B$6:$B$994,RC_EXAM!$B362),'C-E'!$B$6:$K$994,C$19,FALSE),"")</f>
        <v/>
      </c>
      <c r="D349" s="4" t="str">
        <f ca="1">IFERROR(VLOOKUP(SMALL('C-E'!$B$6:$B$994,RC_EXAM!$B362),'C-E'!$B$6:$K$994,D$19,FALSE),"")</f>
        <v/>
      </c>
      <c r="E349" s="4" t="str">
        <f ca="1">IFERROR(VLOOKUP(SMALL('C-E'!$B$6:$B$994,RC_EXAM!$B362),'C-E'!$B$6:$K$994,E$19,FALSE),"")</f>
        <v/>
      </c>
      <c r="F349" s="42" t="str">
        <f ca="1">IFERROR(VLOOKUP(SMALL('C-E'!$B$6:$B$994,RC_EXAM!$B362),'C-E'!$B$6:$K$994,F$19,FALSE),"")</f>
        <v/>
      </c>
      <c r="G349" s="43"/>
      <c r="H349" s="4" t="str">
        <f ca="1">IFERROR(VLOOKUP(SMALL('C-E'!$B$6:$B$994,RC_EXAM!$B362),'C-E'!$B$6:$K$994,H$19,FALSE),"")</f>
        <v/>
      </c>
    </row>
    <row r="350" spans="2:8" ht="30" customHeight="1" thickTop="1" thickBot="1" x14ac:dyDescent="0.3">
      <c r="B350" s="1">
        <v>316</v>
      </c>
      <c r="C350" s="4" t="str">
        <f ca="1">IFERROR(VLOOKUP(SMALL('C-E'!$B$6:$B$994,RC_EXAM!$B363),'C-E'!$B$6:$K$994,C$19,FALSE),"")</f>
        <v/>
      </c>
      <c r="D350" s="4" t="str">
        <f ca="1">IFERROR(VLOOKUP(SMALL('C-E'!$B$6:$B$994,RC_EXAM!$B363),'C-E'!$B$6:$K$994,D$19,FALSE),"")</f>
        <v/>
      </c>
      <c r="E350" s="4" t="str">
        <f ca="1">IFERROR(VLOOKUP(SMALL('C-E'!$B$6:$B$994,RC_EXAM!$B363),'C-E'!$B$6:$K$994,E$19,FALSE),"")</f>
        <v/>
      </c>
      <c r="F350" s="42" t="str">
        <f ca="1">IFERROR(VLOOKUP(SMALL('C-E'!$B$6:$B$994,RC_EXAM!$B363),'C-E'!$B$6:$K$994,F$19,FALSE),"")</f>
        <v/>
      </c>
      <c r="G350" s="43"/>
      <c r="H350" s="4" t="str">
        <f ca="1">IFERROR(VLOOKUP(SMALL('C-E'!$B$6:$B$994,RC_EXAM!$B363),'C-E'!$B$6:$K$994,H$19,FALSE),"")</f>
        <v/>
      </c>
    </row>
    <row r="351" spans="2:8" ht="30" customHeight="1" thickTop="1" thickBot="1" x14ac:dyDescent="0.3">
      <c r="B351" s="1">
        <v>317</v>
      </c>
      <c r="C351" s="4" t="str">
        <f ca="1">IFERROR(VLOOKUP(SMALL('C-E'!$B$6:$B$994,RC_EXAM!$B364),'C-E'!$B$6:$K$994,C$19,FALSE),"")</f>
        <v/>
      </c>
      <c r="D351" s="4" t="str">
        <f ca="1">IFERROR(VLOOKUP(SMALL('C-E'!$B$6:$B$994,RC_EXAM!$B364),'C-E'!$B$6:$K$994,D$19,FALSE),"")</f>
        <v/>
      </c>
      <c r="E351" s="4" t="str">
        <f ca="1">IFERROR(VLOOKUP(SMALL('C-E'!$B$6:$B$994,RC_EXAM!$B364),'C-E'!$B$6:$K$994,E$19,FALSE),"")</f>
        <v/>
      </c>
      <c r="F351" s="42" t="str">
        <f ca="1">IFERROR(VLOOKUP(SMALL('C-E'!$B$6:$B$994,RC_EXAM!$B364),'C-E'!$B$6:$K$994,F$19,FALSE),"")</f>
        <v/>
      </c>
      <c r="G351" s="43"/>
      <c r="H351" s="4" t="str">
        <f ca="1">IFERROR(VLOOKUP(SMALL('C-E'!$B$6:$B$994,RC_EXAM!$B364),'C-E'!$B$6:$K$994,H$19,FALSE),"")</f>
        <v/>
      </c>
    </row>
    <row r="352" spans="2:8" ht="30" customHeight="1" thickTop="1" thickBot="1" x14ac:dyDescent="0.3">
      <c r="B352" s="1">
        <v>318</v>
      </c>
      <c r="C352" s="4" t="str">
        <f ca="1">IFERROR(VLOOKUP(SMALL('C-E'!$B$6:$B$994,RC_EXAM!$B365),'C-E'!$B$6:$K$994,C$19,FALSE),"")</f>
        <v/>
      </c>
      <c r="D352" s="4" t="str">
        <f ca="1">IFERROR(VLOOKUP(SMALL('C-E'!$B$6:$B$994,RC_EXAM!$B365),'C-E'!$B$6:$K$994,D$19,FALSE),"")</f>
        <v/>
      </c>
      <c r="E352" s="4" t="str">
        <f ca="1">IFERROR(VLOOKUP(SMALL('C-E'!$B$6:$B$994,RC_EXAM!$B365),'C-E'!$B$6:$K$994,E$19,FALSE),"")</f>
        <v/>
      </c>
      <c r="F352" s="42" t="str">
        <f ca="1">IFERROR(VLOOKUP(SMALL('C-E'!$B$6:$B$994,RC_EXAM!$B365),'C-E'!$B$6:$K$994,F$19,FALSE),"")</f>
        <v/>
      </c>
      <c r="G352" s="43"/>
      <c r="H352" s="4" t="str">
        <f ca="1">IFERROR(VLOOKUP(SMALL('C-E'!$B$6:$B$994,RC_EXAM!$B365),'C-E'!$B$6:$K$994,H$19,FALSE),"")</f>
        <v/>
      </c>
    </row>
    <row r="353" spans="2:8" ht="30" customHeight="1" thickTop="1" thickBot="1" x14ac:dyDescent="0.3">
      <c r="B353" s="1">
        <v>319</v>
      </c>
      <c r="C353" s="4" t="str">
        <f ca="1">IFERROR(VLOOKUP(SMALL('C-E'!$B$6:$B$994,RC_EXAM!$B366),'C-E'!$B$6:$K$994,C$19,FALSE),"")</f>
        <v/>
      </c>
      <c r="D353" s="4" t="str">
        <f ca="1">IFERROR(VLOOKUP(SMALL('C-E'!$B$6:$B$994,RC_EXAM!$B366),'C-E'!$B$6:$K$994,D$19,FALSE),"")</f>
        <v/>
      </c>
      <c r="E353" s="4" t="str">
        <f ca="1">IFERROR(VLOOKUP(SMALL('C-E'!$B$6:$B$994,RC_EXAM!$B366),'C-E'!$B$6:$K$994,E$19,FALSE),"")</f>
        <v/>
      </c>
      <c r="F353" s="42" t="str">
        <f ca="1">IFERROR(VLOOKUP(SMALL('C-E'!$B$6:$B$994,RC_EXAM!$B366),'C-E'!$B$6:$K$994,F$19,FALSE),"")</f>
        <v/>
      </c>
      <c r="G353" s="43"/>
      <c r="H353" s="4" t="str">
        <f ca="1">IFERROR(VLOOKUP(SMALL('C-E'!$B$6:$B$994,RC_EXAM!$B366),'C-E'!$B$6:$K$994,H$19,FALSE),"")</f>
        <v/>
      </c>
    </row>
    <row r="354" spans="2:8" ht="30" customHeight="1" thickTop="1" thickBot="1" x14ac:dyDescent="0.3">
      <c r="B354" s="1">
        <v>320</v>
      </c>
      <c r="C354" s="4" t="str">
        <f ca="1">IFERROR(VLOOKUP(SMALL('C-E'!$B$6:$B$994,RC_EXAM!$B367),'C-E'!$B$6:$K$994,C$19,FALSE),"")</f>
        <v/>
      </c>
      <c r="D354" s="4" t="str">
        <f ca="1">IFERROR(VLOOKUP(SMALL('C-E'!$B$6:$B$994,RC_EXAM!$B367),'C-E'!$B$6:$K$994,D$19,FALSE),"")</f>
        <v/>
      </c>
      <c r="E354" s="4" t="str">
        <f ca="1">IFERROR(VLOOKUP(SMALL('C-E'!$B$6:$B$994,RC_EXAM!$B367),'C-E'!$B$6:$K$994,E$19,FALSE),"")</f>
        <v/>
      </c>
      <c r="F354" s="42" t="str">
        <f ca="1">IFERROR(VLOOKUP(SMALL('C-E'!$B$6:$B$994,RC_EXAM!$B367),'C-E'!$B$6:$K$994,F$19,FALSE),"")</f>
        <v/>
      </c>
      <c r="G354" s="43"/>
      <c r="H354" s="4" t="str">
        <f ca="1">IFERROR(VLOOKUP(SMALL('C-E'!$B$6:$B$994,RC_EXAM!$B367),'C-E'!$B$6:$K$994,H$19,FALSE),"")</f>
        <v/>
      </c>
    </row>
    <row r="355" spans="2:8" ht="30" customHeight="1" thickTop="1" thickBot="1" x14ac:dyDescent="0.3">
      <c r="B355" s="1">
        <v>321</v>
      </c>
      <c r="C355" s="4" t="str">
        <f ca="1">IFERROR(VLOOKUP(SMALL('C-E'!$B$6:$B$994,RC_EXAM!$B368),'C-E'!$B$6:$K$994,C$19,FALSE),"")</f>
        <v/>
      </c>
      <c r="D355" s="4" t="str">
        <f ca="1">IFERROR(VLOOKUP(SMALL('C-E'!$B$6:$B$994,RC_EXAM!$B368),'C-E'!$B$6:$K$994,D$19,FALSE),"")</f>
        <v/>
      </c>
      <c r="E355" s="4" t="str">
        <f ca="1">IFERROR(VLOOKUP(SMALL('C-E'!$B$6:$B$994,RC_EXAM!$B368),'C-E'!$B$6:$K$994,E$19,FALSE),"")</f>
        <v/>
      </c>
      <c r="F355" s="42" t="str">
        <f ca="1">IFERROR(VLOOKUP(SMALL('C-E'!$B$6:$B$994,RC_EXAM!$B368),'C-E'!$B$6:$K$994,F$19,FALSE),"")</f>
        <v/>
      </c>
      <c r="G355" s="43"/>
      <c r="H355" s="4" t="str">
        <f ca="1">IFERROR(VLOOKUP(SMALL('C-E'!$B$6:$B$994,RC_EXAM!$B368),'C-E'!$B$6:$K$994,H$19,FALSE),"")</f>
        <v/>
      </c>
    </row>
    <row r="356" spans="2:8" ht="30" customHeight="1" thickTop="1" thickBot="1" x14ac:dyDescent="0.3">
      <c r="B356" s="1">
        <v>322</v>
      </c>
      <c r="C356" s="4" t="str">
        <f ca="1">IFERROR(VLOOKUP(SMALL('C-E'!$B$6:$B$994,RC_EXAM!$B369),'C-E'!$B$6:$K$994,C$19,FALSE),"")</f>
        <v/>
      </c>
      <c r="D356" s="4" t="str">
        <f ca="1">IFERROR(VLOOKUP(SMALL('C-E'!$B$6:$B$994,RC_EXAM!$B369),'C-E'!$B$6:$K$994,D$19,FALSE),"")</f>
        <v/>
      </c>
      <c r="E356" s="4" t="str">
        <f ca="1">IFERROR(VLOOKUP(SMALL('C-E'!$B$6:$B$994,RC_EXAM!$B369),'C-E'!$B$6:$K$994,E$19,FALSE),"")</f>
        <v/>
      </c>
      <c r="F356" s="42" t="str">
        <f ca="1">IFERROR(VLOOKUP(SMALL('C-E'!$B$6:$B$994,RC_EXAM!$B369),'C-E'!$B$6:$K$994,F$19,FALSE),"")</f>
        <v/>
      </c>
      <c r="G356" s="43"/>
      <c r="H356" s="4" t="str">
        <f ca="1">IFERROR(VLOOKUP(SMALL('C-E'!$B$6:$B$994,RC_EXAM!$B369),'C-E'!$B$6:$K$994,H$19,FALSE),"")</f>
        <v/>
      </c>
    </row>
    <row r="357" spans="2:8" ht="30" customHeight="1" thickTop="1" thickBot="1" x14ac:dyDescent="0.3">
      <c r="B357" s="1">
        <v>323</v>
      </c>
      <c r="C357" s="4" t="str">
        <f ca="1">IFERROR(VLOOKUP(SMALL('C-E'!$B$6:$B$994,RC_EXAM!$B370),'C-E'!$B$6:$K$994,C$19,FALSE),"")</f>
        <v/>
      </c>
      <c r="D357" s="4" t="str">
        <f ca="1">IFERROR(VLOOKUP(SMALL('C-E'!$B$6:$B$994,RC_EXAM!$B370),'C-E'!$B$6:$K$994,D$19,FALSE),"")</f>
        <v/>
      </c>
      <c r="E357" s="4" t="str">
        <f ca="1">IFERROR(VLOOKUP(SMALL('C-E'!$B$6:$B$994,RC_EXAM!$B370),'C-E'!$B$6:$K$994,E$19,FALSE),"")</f>
        <v/>
      </c>
      <c r="F357" s="42" t="str">
        <f ca="1">IFERROR(VLOOKUP(SMALL('C-E'!$B$6:$B$994,RC_EXAM!$B370),'C-E'!$B$6:$K$994,F$19,FALSE),"")</f>
        <v/>
      </c>
      <c r="G357" s="43"/>
      <c r="H357" s="4" t="str">
        <f ca="1">IFERROR(VLOOKUP(SMALL('C-E'!$B$6:$B$994,RC_EXAM!$B370),'C-E'!$B$6:$K$994,H$19,FALSE),"")</f>
        <v/>
      </c>
    </row>
    <row r="358" spans="2:8" ht="30" customHeight="1" thickTop="1" thickBot="1" x14ac:dyDescent="0.3">
      <c r="B358" s="1">
        <v>324</v>
      </c>
      <c r="C358" s="4" t="str">
        <f ca="1">IFERROR(VLOOKUP(SMALL('C-E'!$B$6:$B$994,RC_EXAM!$B371),'C-E'!$B$6:$K$994,C$19,FALSE),"")</f>
        <v/>
      </c>
      <c r="D358" s="4" t="str">
        <f ca="1">IFERROR(VLOOKUP(SMALL('C-E'!$B$6:$B$994,RC_EXAM!$B371),'C-E'!$B$6:$K$994,D$19,FALSE),"")</f>
        <v/>
      </c>
      <c r="E358" s="4" t="str">
        <f ca="1">IFERROR(VLOOKUP(SMALL('C-E'!$B$6:$B$994,RC_EXAM!$B371),'C-E'!$B$6:$K$994,E$19,FALSE),"")</f>
        <v/>
      </c>
      <c r="F358" s="42" t="str">
        <f ca="1">IFERROR(VLOOKUP(SMALL('C-E'!$B$6:$B$994,RC_EXAM!$B371),'C-E'!$B$6:$K$994,F$19,FALSE),"")</f>
        <v/>
      </c>
      <c r="G358" s="43"/>
      <c r="H358" s="4" t="str">
        <f ca="1">IFERROR(VLOOKUP(SMALL('C-E'!$B$6:$B$994,RC_EXAM!$B371),'C-E'!$B$6:$K$994,H$19,FALSE),"")</f>
        <v/>
      </c>
    </row>
    <row r="359" spans="2:8" ht="30" customHeight="1" thickTop="1" thickBot="1" x14ac:dyDescent="0.3">
      <c r="B359" s="1">
        <v>325</v>
      </c>
      <c r="C359" s="4" t="str">
        <f ca="1">IFERROR(VLOOKUP(SMALL('C-E'!$B$6:$B$994,RC_EXAM!$B372),'C-E'!$B$6:$K$994,C$19,FALSE),"")</f>
        <v/>
      </c>
      <c r="D359" s="4" t="str">
        <f ca="1">IFERROR(VLOOKUP(SMALL('C-E'!$B$6:$B$994,RC_EXAM!$B372),'C-E'!$B$6:$K$994,D$19,FALSE),"")</f>
        <v/>
      </c>
      <c r="E359" s="4" t="str">
        <f ca="1">IFERROR(VLOOKUP(SMALL('C-E'!$B$6:$B$994,RC_EXAM!$B372),'C-E'!$B$6:$K$994,E$19,FALSE),"")</f>
        <v/>
      </c>
      <c r="F359" s="42" t="str">
        <f ca="1">IFERROR(VLOOKUP(SMALL('C-E'!$B$6:$B$994,RC_EXAM!$B372),'C-E'!$B$6:$K$994,F$19,FALSE),"")</f>
        <v/>
      </c>
      <c r="G359" s="43"/>
      <c r="H359" s="4" t="str">
        <f ca="1">IFERROR(VLOOKUP(SMALL('C-E'!$B$6:$B$994,RC_EXAM!$B372),'C-E'!$B$6:$K$994,H$19,FALSE),"")</f>
        <v/>
      </c>
    </row>
    <row r="360" spans="2:8" ht="30" customHeight="1" thickTop="1" thickBot="1" x14ac:dyDescent="0.3">
      <c r="B360" s="1">
        <v>326</v>
      </c>
      <c r="C360" s="4" t="str">
        <f ca="1">IFERROR(VLOOKUP(SMALL('C-E'!$B$6:$B$994,RC_EXAM!$B373),'C-E'!$B$6:$K$994,C$19,FALSE),"")</f>
        <v/>
      </c>
      <c r="D360" s="4" t="str">
        <f ca="1">IFERROR(VLOOKUP(SMALL('C-E'!$B$6:$B$994,RC_EXAM!$B373),'C-E'!$B$6:$K$994,D$19,FALSE),"")</f>
        <v/>
      </c>
      <c r="E360" s="4" t="str">
        <f ca="1">IFERROR(VLOOKUP(SMALL('C-E'!$B$6:$B$994,RC_EXAM!$B373),'C-E'!$B$6:$K$994,E$19,FALSE),"")</f>
        <v/>
      </c>
      <c r="F360" s="42" t="str">
        <f ca="1">IFERROR(VLOOKUP(SMALL('C-E'!$B$6:$B$994,RC_EXAM!$B373),'C-E'!$B$6:$K$994,F$19,FALSE),"")</f>
        <v/>
      </c>
      <c r="G360" s="43"/>
      <c r="H360" s="4" t="str">
        <f ca="1">IFERROR(VLOOKUP(SMALL('C-E'!$B$6:$B$994,RC_EXAM!$B373),'C-E'!$B$6:$K$994,H$19,FALSE),"")</f>
        <v/>
      </c>
    </row>
    <row r="361" spans="2:8" ht="30" customHeight="1" thickTop="1" thickBot="1" x14ac:dyDescent="0.3">
      <c r="B361" s="1">
        <v>327</v>
      </c>
      <c r="C361" s="4" t="str">
        <f ca="1">IFERROR(VLOOKUP(SMALL('C-E'!$B$6:$B$994,RC_EXAM!$B374),'C-E'!$B$6:$K$994,C$19,FALSE),"")</f>
        <v/>
      </c>
      <c r="D361" s="4" t="str">
        <f ca="1">IFERROR(VLOOKUP(SMALL('C-E'!$B$6:$B$994,RC_EXAM!$B374),'C-E'!$B$6:$K$994,D$19,FALSE),"")</f>
        <v/>
      </c>
      <c r="E361" s="4" t="str">
        <f ca="1">IFERROR(VLOOKUP(SMALL('C-E'!$B$6:$B$994,RC_EXAM!$B374),'C-E'!$B$6:$K$994,E$19,FALSE),"")</f>
        <v/>
      </c>
      <c r="F361" s="42" t="str">
        <f ca="1">IFERROR(VLOOKUP(SMALL('C-E'!$B$6:$B$994,RC_EXAM!$B374),'C-E'!$B$6:$K$994,F$19,FALSE),"")</f>
        <v/>
      </c>
      <c r="G361" s="43"/>
      <c r="H361" s="4" t="str">
        <f ca="1">IFERROR(VLOOKUP(SMALL('C-E'!$B$6:$B$994,RC_EXAM!$B374),'C-E'!$B$6:$K$994,H$19,FALSE),"")</f>
        <v/>
      </c>
    </row>
    <row r="362" spans="2:8" ht="30" customHeight="1" thickTop="1" thickBot="1" x14ac:dyDescent="0.3">
      <c r="B362" s="1">
        <v>328</v>
      </c>
      <c r="C362" s="4" t="str">
        <f ca="1">IFERROR(VLOOKUP(SMALL('C-E'!$B$6:$B$994,RC_EXAM!$B375),'C-E'!$B$6:$K$994,C$19,FALSE),"")</f>
        <v/>
      </c>
      <c r="D362" s="4" t="str">
        <f ca="1">IFERROR(VLOOKUP(SMALL('C-E'!$B$6:$B$994,RC_EXAM!$B375),'C-E'!$B$6:$K$994,D$19,FALSE),"")</f>
        <v/>
      </c>
      <c r="E362" s="4" t="str">
        <f ca="1">IFERROR(VLOOKUP(SMALL('C-E'!$B$6:$B$994,RC_EXAM!$B375),'C-E'!$B$6:$K$994,E$19,FALSE),"")</f>
        <v/>
      </c>
      <c r="F362" s="42" t="str">
        <f ca="1">IFERROR(VLOOKUP(SMALL('C-E'!$B$6:$B$994,RC_EXAM!$B375),'C-E'!$B$6:$K$994,F$19,FALSE),"")</f>
        <v/>
      </c>
      <c r="G362" s="43"/>
      <c r="H362" s="4" t="str">
        <f ca="1">IFERROR(VLOOKUP(SMALL('C-E'!$B$6:$B$994,RC_EXAM!$B375),'C-E'!$B$6:$K$994,H$19,FALSE),"")</f>
        <v/>
      </c>
    </row>
    <row r="363" spans="2:8" ht="30" customHeight="1" thickTop="1" thickBot="1" x14ac:dyDescent="0.3">
      <c r="B363" s="1">
        <v>329</v>
      </c>
      <c r="C363" s="4" t="str">
        <f ca="1">IFERROR(VLOOKUP(SMALL('C-E'!$B$6:$B$994,RC_EXAM!$B376),'C-E'!$B$6:$K$994,C$19,FALSE),"")</f>
        <v/>
      </c>
      <c r="D363" s="4" t="str">
        <f ca="1">IFERROR(VLOOKUP(SMALL('C-E'!$B$6:$B$994,RC_EXAM!$B376),'C-E'!$B$6:$K$994,D$19,FALSE),"")</f>
        <v/>
      </c>
      <c r="E363" s="4" t="str">
        <f ca="1">IFERROR(VLOOKUP(SMALL('C-E'!$B$6:$B$994,RC_EXAM!$B376),'C-E'!$B$6:$K$994,E$19,FALSE),"")</f>
        <v/>
      </c>
      <c r="F363" s="42" t="str">
        <f ca="1">IFERROR(VLOOKUP(SMALL('C-E'!$B$6:$B$994,RC_EXAM!$B376),'C-E'!$B$6:$K$994,F$19,FALSE),"")</f>
        <v/>
      </c>
      <c r="G363" s="43"/>
      <c r="H363" s="4" t="str">
        <f ca="1">IFERROR(VLOOKUP(SMALL('C-E'!$B$6:$B$994,RC_EXAM!$B376),'C-E'!$B$6:$K$994,H$19,FALSE),"")</f>
        <v/>
      </c>
    </row>
    <row r="364" spans="2:8" ht="30" customHeight="1" thickTop="1" thickBot="1" x14ac:dyDescent="0.3">
      <c r="B364" s="1">
        <v>330</v>
      </c>
      <c r="C364" s="4" t="str">
        <f ca="1">IFERROR(VLOOKUP(SMALL('C-E'!$B$6:$B$994,RC_EXAM!$B377),'C-E'!$B$6:$K$994,C$19,FALSE),"")</f>
        <v/>
      </c>
      <c r="D364" s="4" t="str">
        <f ca="1">IFERROR(VLOOKUP(SMALL('C-E'!$B$6:$B$994,RC_EXAM!$B377),'C-E'!$B$6:$K$994,D$19,FALSE),"")</f>
        <v/>
      </c>
      <c r="E364" s="4" t="str">
        <f ca="1">IFERROR(VLOOKUP(SMALL('C-E'!$B$6:$B$994,RC_EXAM!$B377),'C-E'!$B$6:$K$994,E$19,FALSE),"")</f>
        <v/>
      </c>
      <c r="F364" s="42" t="str">
        <f ca="1">IFERROR(VLOOKUP(SMALL('C-E'!$B$6:$B$994,RC_EXAM!$B377),'C-E'!$B$6:$K$994,F$19,FALSE),"")</f>
        <v/>
      </c>
      <c r="G364" s="43"/>
      <c r="H364" s="4" t="str">
        <f ca="1">IFERROR(VLOOKUP(SMALL('C-E'!$B$6:$B$994,RC_EXAM!$B377),'C-E'!$B$6:$K$994,H$19,FALSE),"")</f>
        <v/>
      </c>
    </row>
    <row r="365" spans="2:8" ht="30" customHeight="1" thickTop="1" thickBot="1" x14ac:dyDescent="0.3">
      <c r="B365" s="1">
        <v>331</v>
      </c>
      <c r="C365" s="4" t="str">
        <f ca="1">IFERROR(VLOOKUP(SMALL('C-E'!$B$6:$B$994,RC_EXAM!$B378),'C-E'!$B$6:$K$994,C$19,FALSE),"")</f>
        <v/>
      </c>
      <c r="D365" s="4" t="str">
        <f ca="1">IFERROR(VLOOKUP(SMALL('C-E'!$B$6:$B$994,RC_EXAM!$B378),'C-E'!$B$6:$K$994,D$19,FALSE),"")</f>
        <v/>
      </c>
      <c r="E365" s="4" t="str">
        <f ca="1">IFERROR(VLOOKUP(SMALL('C-E'!$B$6:$B$994,RC_EXAM!$B378),'C-E'!$B$6:$K$994,E$19,FALSE),"")</f>
        <v/>
      </c>
      <c r="F365" s="42" t="str">
        <f ca="1">IFERROR(VLOOKUP(SMALL('C-E'!$B$6:$B$994,RC_EXAM!$B378),'C-E'!$B$6:$K$994,F$19,FALSE),"")</f>
        <v/>
      </c>
      <c r="G365" s="43"/>
      <c r="H365" s="4" t="str">
        <f ca="1">IFERROR(VLOOKUP(SMALL('C-E'!$B$6:$B$994,RC_EXAM!$B378),'C-E'!$B$6:$K$994,H$19,FALSE),"")</f>
        <v/>
      </c>
    </row>
    <row r="366" spans="2:8" ht="30" customHeight="1" thickTop="1" thickBot="1" x14ac:dyDescent="0.3">
      <c r="B366" s="1">
        <v>332</v>
      </c>
      <c r="C366" s="4" t="str">
        <f ca="1">IFERROR(VLOOKUP(SMALL('C-E'!$B$6:$B$994,RC_EXAM!$B379),'C-E'!$B$6:$K$994,C$19,FALSE),"")</f>
        <v/>
      </c>
      <c r="D366" s="4" t="str">
        <f ca="1">IFERROR(VLOOKUP(SMALL('C-E'!$B$6:$B$994,RC_EXAM!$B379),'C-E'!$B$6:$K$994,D$19,FALSE),"")</f>
        <v/>
      </c>
      <c r="E366" s="4" t="str">
        <f ca="1">IFERROR(VLOOKUP(SMALL('C-E'!$B$6:$B$994,RC_EXAM!$B379),'C-E'!$B$6:$K$994,E$19,FALSE),"")</f>
        <v/>
      </c>
      <c r="F366" s="42" t="str">
        <f ca="1">IFERROR(VLOOKUP(SMALL('C-E'!$B$6:$B$994,RC_EXAM!$B379),'C-E'!$B$6:$K$994,F$19,FALSE),"")</f>
        <v/>
      </c>
      <c r="G366" s="43"/>
      <c r="H366" s="4" t="str">
        <f ca="1">IFERROR(VLOOKUP(SMALL('C-E'!$B$6:$B$994,RC_EXAM!$B379),'C-E'!$B$6:$K$994,H$19,FALSE),"")</f>
        <v/>
      </c>
    </row>
    <row r="367" spans="2:8" ht="30" customHeight="1" thickTop="1" thickBot="1" x14ac:dyDescent="0.3">
      <c r="B367" s="1">
        <v>333</v>
      </c>
      <c r="C367" s="4" t="str">
        <f ca="1">IFERROR(VLOOKUP(SMALL('C-E'!$B$6:$B$994,RC_EXAM!$B380),'C-E'!$B$6:$K$994,C$19,FALSE),"")</f>
        <v/>
      </c>
      <c r="D367" s="4" t="str">
        <f ca="1">IFERROR(VLOOKUP(SMALL('C-E'!$B$6:$B$994,RC_EXAM!$B380),'C-E'!$B$6:$K$994,D$19,FALSE),"")</f>
        <v/>
      </c>
      <c r="E367" s="4" t="str">
        <f ca="1">IFERROR(VLOOKUP(SMALL('C-E'!$B$6:$B$994,RC_EXAM!$B380),'C-E'!$B$6:$K$994,E$19,FALSE),"")</f>
        <v/>
      </c>
      <c r="F367" s="42" t="str">
        <f ca="1">IFERROR(VLOOKUP(SMALL('C-E'!$B$6:$B$994,RC_EXAM!$B380),'C-E'!$B$6:$K$994,F$19,FALSE),"")</f>
        <v/>
      </c>
      <c r="G367" s="43"/>
      <c r="H367" s="4" t="str">
        <f ca="1">IFERROR(VLOOKUP(SMALL('C-E'!$B$6:$B$994,RC_EXAM!$B380),'C-E'!$B$6:$K$994,H$19,FALSE),"")</f>
        <v/>
      </c>
    </row>
    <row r="368" spans="2:8" ht="30" customHeight="1" thickTop="1" thickBot="1" x14ac:dyDescent="0.3">
      <c r="B368" s="1">
        <v>334</v>
      </c>
      <c r="C368" s="4" t="str">
        <f ca="1">IFERROR(VLOOKUP(SMALL('C-E'!$B$6:$B$994,RC_EXAM!$B381),'C-E'!$B$6:$K$994,C$19,FALSE),"")</f>
        <v/>
      </c>
      <c r="D368" s="4" t="str">
        <f ca="1">IFERROR(VLOOKUP(SMALL('C-E'!$B$6:$B$994,RC_EXAM!$B381),'C-E'!$B$6:$K$994,D$19,FALSE),"")</f>
        <v/>
      </c>
      <c r="E368" s="4" t="str">
        <f ca="1">IFERROR(VLOOKUP(SMALL('C-E'!$B$6:$B$994,RC_EXAM!$B381),'C-E'!$B$6:$K$994,E$19,FALSE),"")</f>
        <v/>
      </c>
      <c r="F368" s="42" t="str">
        <f ca="1">IFERROR(VLOOKUP(SMALL('C-E'!$B$6:$B$994,RC_EXAM!$B381),'C-E'!$B$6:$K$994,F$19,FALSE),"")</f>
        <v/>
      </c>
      <c r="G368" s="43"/>
      <c r="H368" s="4" t="str">
        <f ca="1">IFERROR(VLOOKUP(SMALL('C-E'!$B$6:$B$994,RC_EXAM!$B381),'C-E'!$B$6:$K$994,H$19,FALSE),"")</f>
        <v/>
      </c>
    </row>
    <row r="369" spans="2:8" ht="30" customHeight="1" thickTop="1" thickBot="1" x14ac:dyDescent="0.3">
      <c r="B369" s="1">
        <v>335</v>
      </c>
      <c r="C369" s="4" t="str">
        <f ca="1">IFERROR(VLOOKUP(SMALL('C-E'!$B$6:$B$994,RC_EXAM!$B382),'C-E'!$B$6:$K$994,C$19,FALSE),"")</f>
        <v/>
      </c>
      <c r="D369" s="4" t="str">
        <f ca="1">IFERROR(VLOOKUP(SMALL('C-E'!$B$6:$B$994,RC_EXAM!$B382),'C-E'!$B$6:$K$994,D$19,FALSE),"")</f>
        <v/>
      </c>
      <c r="E369" s="4" t="str">
        <f ca="1">IFERROR(VLOOKUP(SMALL('C-E'!$B$6:$B$994,RC_EXAM!$B382),'C-E'!$B$6:$K$994,E$19,FALSE),"")</f>
        <v/>
      </c>
      <c r="F369" s="42" t="str">
        <f ca="1">IFERROR(VLOOKUP(SMALL('C-E'!$B$6:$B$994,RC_EXAM!$B382),'C-E'!$B$6:$K$994,F$19,FALSE),"")</f>
        <v/>
      </c>
      <c r="G369" s="43"/>
      <c r="H369" s="4" t="str">
        <f ca="1">IFERROR(VLOOKUP(SMALL('C-E'!$B$6:$B$994,RC_EXAM!$B382),'C-E'!$B$6:$K$994,H$19,FALSE),"")</f>
        <v/>
      </c>
    </row>
    <row r="370" spans="2:8" ht="30" customHeight="1" thickTop="1" thickBot="1" x14ac:dyDescent="0.3">
      <c r="B370" s="1">
        <v>336</v>
      </c>
      <c r="C370" s="4" t="str">
        <f ca="1">IFERROR(VLOOKUP(SMALL('C-E'!$B$6:$B$994,RC_EXAM!$B383),'C-E'!$B$6:$K$994,C$19,FALSE),"")</f>
        <v/>
      </c>
      <c r="D370" s="4" t="str">
        <f ca="1">IFERROR(VLOOKUP(SMALL('C-E'!$B$6:$B$994,RC_EXAM!$B383),'C-E'!$B$6:$K$994,D$19,FALSE),"")</f>
        <v/>
      </c>
      <c r="E370" s="4" t="str">
        <f ca="1">IFERROR(VLOOKUP(SMALL('C-E'!$B$6:$B$994,RC_EXAM!$B383),'C-E'!$B$6:$K$994,E$19,FALSE),"")</f>
        <v/>
      </c>
      <c r="F370" s="42" t="str">
        <f ca="1">IFERROR(VLOOKUP(SMALL('C-E'!$B$6:$B$994,RC_EXAM!$B383),'C-E'!$B$6:$K$994,F$19,FALSE),"")</f>
        <v/>
      </c>
      <c r="G370" s="43"/>
      <c r="H370" s="4" t="str">
        <f ca="1">IFERROR(VLOOKUP(SMALL('C-E'!$B$6:$B$994,RC_EXAM!$B383),'C-E'!$B$6:$K$994,H$19,FALSE),"")</f>
        <v/>
      </c>
    </row>
    <row r="371" spans="2:8" ht="30" customHeight="1" thickTop="1" thickBot="1" x14ac:dyDescent="0.3">
      <c r="B371" s="1">
        <v>337</v>
      </c>
      <c r="C371" s="4" t="str">
        <f ca="1">IFERROR(VLOOKUP(SMALL('C-E'!$B$6:$B$994,RC_EXAM!$B384),'C-E'!$B$6:$K$994,C$19,FALSE),"")</f>
        <v/>
      </c>
      <c r="D371" s="4" t="str">
        <f ca="1">IFERROR(VLOOKUP(SMALL('C-E'!$B$6:$B$994,RC_EXAM!$B384),'C-E'!$B$6:$K$994,D$19,FALSE),"")</f>
        <v/>
      </c>
      <c r="E371" s="4" t="str">
        <f ca="1">IFERROR(VLOOKUP(SMALL('C-E'!$B$6:$B$994,RC_EXAM!$B384),'C-E'!$B$6:$K$994,E$19,FALSE),"")</f>
        <v/>
      </c>
      <c r="F371" s="42" t="str">
        <f ca="1">IFERROR(VLOOKUP(SMALL('C-E'!$B$6:$B$994,RC_EXAM!$B384),'C-E'!$B$6:$K$994,F$19,FALSE),"")</f>
        <v/>
      </c>
      <c r="G371" s="43"/>
      <c r="H371" s="4" t="str">
        <f ca="1">IFERROR(VLOOKUP(SMALL('C-E'!$B$6:$B$994,RC_EXAM!$B384),'C-E'!$B$6:$K$994,H$19,FALSE),"")</f>
        <v/>
      </c>
    </row>
    <row r="372" spans="2:8" ht="30" customHeight="1" thickTop="1" thickBot="1" x14ac:dyDescent="0.3">
      <c r="B372" s="1">
        <v>338</v>
      </c>
      <c r="C372" s="4" t="str">
        <f ca="1">IFERROR(VLOOKUP(SMALL('C-E'!$B$6:$B$994,RC_EXAM!$B385),'C-E'!$B$6:$K$994,C$19,FALSE),"")</f>
        <v/>
      </c>
      <c r="D372" s="4" t="str">
        <f ca="1">IFERROR(VLOOKUP(SMALL('C-E'!$B$6:$B$994,RC_EXAM!$B385),'C-E'!$B$6:$K$994,D$19,FALSE),"")</f>
        <v/>
      </c>
      <c r="E372" s="4" t="str">
        <f ca="1">IFERROR(VLOOKUP(SMALL('C-E'!$B$6:$B$994,RC_EXAM!$B385),'C-E'!$B$6:$K$994,E$19,FALSE),"")</f>
        <v/>
      </c>
      <c r="F372" s="42" t="str">
        <f ca="1">IFERROR(VLOOKUP(SMALL('C-E'!$B$6:$B$994,RC_EXAM!$B385),'C-E'!$B$6:$K$994,F$19,FALSE),"")</f>
        <v/>
      </c>
      <c r="G372" s="43"/>
      <c r="H372" s="4" t="str">
        <f ca="1">IFERROR(VLOOKUP(SMALL('C-E'!$B$6:$B$994,RC_EXAM!$B385),'C-E'!$B$6:$K$994,H$19,FALSE),"")</f>
        <v/>
      </c>
    </row>
    <row r="373" spans="2:8" ht="30" customHeight="1" thickTop="1" thickBot="1" x14ac:dyDescent="0.3">
      <c r="B373" s="1">
        <v>339</v>
      </c>
      <c r="C373" s="4" t="str">
        <f ca="1">IFERROR(VLOOKUP(SMALL('C-E'!$B$6:$B$994,RC_EXAM!$B386),'C-E'!$B$6:$K$994,C$19,FALSE),"")</f>
        <v/>
      </c>
      <c r="D373" s="4" t="str">
        <f ca="1">IFERROR(VLOOKUP(SMALL('C-E'!$B$6:$B$994,RC_EXAM!$B386),'C-E'!$B$6:$K$994,D$19,FALSE),"")</f>
        <v/>
      </c>
      <c r="E373" s="4" t="str">
        <f ca="1">IFERROR(VLOOKUP(SMALL('C-E'!$B$6:$B$994,RC_EXAM!$B386),'C-E'!$B$6:$K$994,E$19,FALSE),"")</f>
        <v/>
      </c>
      <c r="F373" s="42" t="str">
        <f ca="1">IFERROR(VLOOKUP(SMALL('C-E'!$B$6:$B$994,RC_EXAM!$B386),'C-E'!$B$6:$K$994,F$19,FALSE),"")</f>
        <v/>
      </c>
      <c r="G373" s="43"/>
      <c r="H373" s="4" t="str">
        <f ca="1">IFERROR(VLOOKUP(SMALL('C-E'!$B$6:$B$994,RC_EXAM!$B386),'C-E'!$B$6:$K$994,H$19,FALSE),"")</f>
        <v/>
      </c>
    </row>
    <row r="374" spans="2:8" ht="30" customHeight="1" thickTop="1" thickBot="1" x14ac:dyDescent="0.3">
      <c r="B374" s="1">
        <v>340</v>
      </c>
      <c r="C374" s="4" t="str">
        <f ca="1">IFERROR(VLOOKUP(SMALL('C-E'!$B$6:$B$994,RC_EXAM!$B387),'C-E'!$B$6:$K$994,C$19,FALSE),"")</f>
        <v/>
      </c>
      <c r="D374" s="4" t="str">
        <f ca="1">IFERROR(VLOOKUP(SMALL('C-E'!$B$6:$B$994,RC_EXAM!$B387),'C-E'!$B$6:$K$994,D$19,FALSE),"")</f>
        <v/>
      </c>
      <c r="E374" s="4" t="str">
        <f ca="1">IFERROR(VLOOKUP(SMALL('C-E'!$B$6:$B$994,RC_EXAM!$B387),'C-E'!$B$6:$K$994,E$19,FALSE),"")</f>
        <v/>
      </c>
      <c r="F374" s="42" t="str">
        <f ca="1">IFERROR(VLOOKUP(SMALL('C-E'!$B$6:$B$994,RC_EXAM!$B387),'C-E'!$B$6:$K$994,F$19,FALSE),"")</f>
        <v/>
      </c>
      <c r="G374" s="43"/>
      <c r="H374" s="4" t="str">
        <f ca="1">IFERROR(VLOOKUP(SMALL('C-E'!$B$6:$B$994,RC_EXAM!$B387),'C-E'!$B$6:$K$994,H$19,FALSE),"")</f>
        <v/>
      </c>
    </row>
    <row r="375" spans="2:8" ht="30" customHeight="1" thickTop="1" thickBot="1" x14ac:dyDescent="0.3">
      <c r="B375" s="1">
        <v>341</v>
      </c>
      <c r="C375" s="4" t="str">
        <f ca="1">IFERROR(VLOOKUP(SMALL('C-E'!$B$6:$B$994,RC_EXAM!$B388),'C-E'!$B$6:$K$994,C$19,FALSE),"")</f>
        <v/>
      </c>
      <c r="D375" s="4" t="str">
        <f ca="1">IFERROR(VLOOKUP(SMALL('C-E'!$B$6:$B$994,RC_EXAM!$B388),'C-E'!$B$6:$K$994,D$19,FALSE),"")</f>
        <v/>
      </c>
      <c r="E375" s="4" t="str">
        <f ca="1">IFERROR(VLOOKUP(SMALL('C-E'!$B$6:$B$994,RC_EXAM!$B388),'C-E'!$B$6:$K$994,E$19,FALSE),"")</f>
        <v/>
      </c>
      <c r="F375" s="42" t="str">
        <f ca="1">IFERROR(VLOOKUP(SMALL('C-E'!$B$6:$B$994,RC_EXAM!$B388),'C-E'!$B$6:$K$994,F$19,FALSE),"")</f>
        <v/>
      </c>
      <c r="G375" s="43"/>
      <c r="H375" s="4" t="str">
        <f ca="1">IFERROR(VLOOKUP(SMALL('C-E'!$B$6:$B$994,RC_EXAM!$B388),'C-E'!$B$6:$K$994,H$19,FALSE),"")</f>
        <v/>
      </c>
    </row>
    <row r="376" spans="2:8" ht="30" customHeight="1" thickTop="1" thickBot="1" x14ac:dyDescent="0.3">
      <c r="B376" s="1">
        <v>342</v>
      </c>
      <c r="C376" s="4" t="str">
        <f ca="1">IFERROR(VLOOKUP(SMALL('C-E'!$B$6:$B$994,RC_EXAM!$B389),'C-E'!$B$6:$K$994,C$19,FALSE),"")</f>
        <v/>
      </c>
      <c r="D376" s="4" t="str">
        <f ca="1">IFERROR(VLOOKUP(SMALL('C-E'!$B$6:$B$994,RC_EXAM!$B389),'C-E'!$B$6:$K$994,D$19,FALSE),"")</f>
        <v/>
      </c>
      <c r="E376" s="4" t="str">
        <f ca="1">IFERROR(VLOOKUP(SMALL('C-E'!$B$6:$B$994,RC_EXAM!$B389),'C-E'!$B$6:$K$994,E$19,FALSE),"")</f>
        <v/>
      </c>
      <c r="F376" s="42" t="str">
        <f ca="1">IFERROR(VLOOKUP(SMALL('C-E'!$B$6:$B$994,RC_EXAM!$B389),'C-E'!$B$6:$K$994,F$19,FALSE),"")</f>
        <v/>
      </c>
      <c r="G376" s="43"/>
      <c r="H376" s="4" t="str">
        <f ca="1">IFERROR(VLOOKUP(SMALL('C-E'!$B$6:$B$994,RC_EXAM!$B389),'C-E'!$B$6:$K$994,H$19,FALSE),"")</f>
        <v/>
      </c>
    </row>
    <row r="377" spans="2:8" ht="30" customHeight="1" thickTop="1" thickBot="1" x14ac:dyDescent="0.3">
      <c r="B377" s="1">
        <v>343</v>
      </c>
      <c r="C377" s="4" t="str">
        <f ca="1">IFERROR(VLOOKUP(SMALL('C-E'!$B$6:$B$994,RC_EXAM!$B390),'C-E'!$B$6:$K$994,C$19,FALSE),"")</f>
        <v/>
      </c>
      <c r="D377" s="4" t="str">
        <f ca="1">IFERROR(VLOOKUP(SMALL('C-E'!$B$6:$B$994,RC_EXAM!$B390),'C-E'!$B$6:$K$994,D$19,FALSE),"")</f>
        <v/>
      </c>
      <c r="E377" s="4" t="str">
        <f ca="1">IFERROR(VLOOKUP(SMALL('C-E'!$B$6:$B$994,RC_EXAM!$B390),'C-E'!$B$6:$K$994,E$19,FALSE),"")</f>
        <v/>
      </c>
      <c r="F377" s="42" t="str">
        <f ca="1">IFERROR(VLOOKUP(SMALL('C-E'!$B$6:$B$994,RC_EXAM!$B390),'C-E'!$B$6:$K$994,F$19,FALSE),"")</f>
        <v/>
      </c>
      <c r="G377" s="43"/>
      <c r="H377" s="4" t="str">
        <f ca="1">IFERROR(VLOOKUP(SMALL('C-E'!$B$6:$B$994,RC_EXAM!$B390),'C-E'!$B$6:$K$994,H$19,FALSE),"")</f>
        <v/>
      </c>
    </row>
    <row r="378" spans="2:8" ht="30" customHeight="1" thickTop="1" thickBot="1" x14ac:dyDescent="0.3">
      <c r="B378" s="1">
        <v>344</v>
      </c>
      <c r="C378" s="4" t="str">
        <f ca="1">IFERROR(VLOOKUP(SMALL('C-E'!$B$6:$B$994,RC_EXAM!$B391),'C-E'!$B$6:$K$994,C$19,FALSE),"")</f>
        <v/>
      </c>
      <c r="D378" s="4" t="str">
        <f ca="1">IFERROR(VLOOKUP(SMALL('C-E'!$B$6:$B$994,RC_EXAM!$B391),'C-E'!$B$6:$K$994,D$19,FALSE),"")</f>
        <v/>
      </c>
      <c r="E378" s="4" t="str">
        <f ca="1">IFERROR(VLOOKUP(SMALL('C-E'!$B$6:$B$994,RC_EXAM!$B391),'C-E'!$B$6:$K$994,E$19,FALSE),"")</f>
        <v/>
      </c>
      <c r="F378" s="42" t="str">
        <f ca="1">IFERROR(VLOOKUP(SMALL('C-E'!$B$6:$B$994,RC_EXAM!$B391),'C-E'!$B$6:$K$994,F$19,FALSE),"")</f>
        <v/>
      </c>
      <c r="G378" s="43"/>
      <c r="H378" s="4" t="str">
        <f ca="1">IFERROR(VLOOKUP(SMALL('C-E'!$B$6:$B$994,RC_EXAM!$B391),'C-E'!$B$6:$K$994,H$19,FALSE),"")</f>
        <v/>
      </c>
    </row>
    <row r="379" spans="2:8" ht="30" customHeight="1" thickTop="1" thickBot="1" x14ac:dyDescent="0.3">
      <c r="B379" s="1">
        <v>345</v>
      </c>
      <c r="C379" s="4" t="str">
        <f ca="1">IFERROR(VLOOKUP(SMALL('C-E'!$B$6:$B$994,RC_EXAM!$B392),'C-E'!$B$6:$K$994,C$19,FALSE),"")</f>
        <v/>
      </c>
      <c r="D379" s="4" t="str">
        <f ca="1">IFERROR(VLOOKUP(SMALL('C-E'!$B$6:$B$994,RC_EXAM!$B392),'C-E'!$B$6:$K$994,D$19,FALSE),"")</f>
        <v/>
      </c>
      <c r="E379" s="4" t="str">
        <f ca="1">IFERROR(VLOOKUP(SMALL('C-E'!$B$6:$B$994,RC_EXAM!$B392),'C-E'!$B$6:$K$994,E$19,FALSE),"")</f>
        <v/>
      </c>
      <c r="F379" s="42" t="str">
        <f ca="1">IFERROR(VLOOKUP(SMALL('C-E'!$B$6:$B$994,RC_EXAM!$B392),'C-E'!$B$6:$K$994,F$19,FALSE),"")</f>
        <v/>
      </c>
      <c r="G379" s="43"/>
      <c r="H379" s="4" t="str">
        <f ca="1">IFERROR(VLOOKUP(SMALL('C-E'!$B$6:$B$994,RC_EXAM!$B392),'C-E'!$B$6:$K$994,H$19,FALSE),"")</f>
        <v/>
      </c>
    </row>
    <row r="380" spans="2:8" ht="30" customHeight="1" thickTop="1" thickBot="1" x14ac:dyDescent="0.3">
      <c r="B380" s="1">
        <v>346</v>
      </c>
      <c r="C380" s="4" t="str">
        <f ca="1">IFERROR(VLOOKUP(SMALL('C-E'!$B$6:$B$994,RC_EXAM!$B393),'C-E'!$B$6:$K$994,C$19,FALSE),"")</f>
        <v/>
      </c>
      <c r="D380" s="4" t="str">
        <f ca="1">IFERROR(VLOOKUP(SMALL('C-E'!$B$6:$B$994,RC_EXAM!$B393),'C-E'!$B$6:$K$994,D$19,FALSE),"")</f>
        <v/>
      </c>
      <c r="E380" s="4" t="str">
        <f ca="1">IFERROR(VLOOKUP(SMALL('C-E'!$B$6:$B$994,RC_EXAM!$B393),'C-E'!$B$6:$K$994,E$19,FALSE),"")</f>
        <v/>
      </c>
      <c r="F380" s="42" t="str">
        <f ca="1">IFERROR(VLOOKUP(SMALL('C-E'!$B$6:$B$994,RC_EXAM!$B393),'C-E'!$B$6:$K$994,F$19,FALSE),"")</f>
        <v/>
      </c>
      <c r="G380" s="43"/>
      <c r="H380" s="4" t="str">
        <f ca="1">IFERROR(VLOOKUP(SMALL('C-E'!$B$6:$B$994,RC_EXAM!$B393),'C-E'!$B$6:$K$994,H$19,FALSE),"")</f>
        <v/>
      </c>
    </row>
    <row r="381" spans="2:8" ht="30" customHeight="1" thickTop="1" thickBot="1" x14ac:dyDescent="0.3">
      <c r="B381" s="1">
        <v>347</v>
      </c>
      <c r="C381" s="4" t="str">
        <f ca="1">IFERROR(VLOOKUP(SMALL('C-E'!$B$6:$B$994,RC_EXAM!$B394),'C-E'!$B$6:$K$994,C$19,FALSE),"")</f>
        <v/>
      </c>
      <c r="D381" s="4" t="str">
        <f ca="1">IFERROR(VLOOKUP(SMALL('C-E'!$B$6:$B$994,RC_EXAM!$B394),'C-E'!$B$6:$K$994,D$19,FALSE),"")</f>
        <v/>
      </c>
      <c r="E381" s="4" t="str">
        <f ca="1">IFERROR(VLOOKUP(SMALL('C-E'!$B$6:$B$994,RC_EXAM!$B394),'C-E'!$B$6:$K$994,E$19,FALSE),"")</f>
        <v/>
      </c>
      <c r="F381" s="42" t="str">
        <f ca="1">IFERROR(VLOOKUP(SMALL('C-E'!$B$6:$B$994,RC_EXAM!$B394),'C-E'!$B$6:$K$994,F$19,FALSE),"")</f>
        <v/>
      </c>
      <c r="G381" s="43"/>
      <c r="H381" s="4" t="str">
        <f ca="1">IFERROR(VLOOKUP(SMALL('C-E'!$B$6:$B$994,RC_EXAM!$B394),'C-E'!$B$6:$K$994,H$19,FALSE),"")</f>
        <v/>
      </c>
    </row>
    <row r="382" spans="2:8" ht="30" customHeight="1" thickTop="1" thickBot="1" x14ac:dyDescent="0.3">
      <c r="B382" s="1">
        <v>348</v>
      </c>
      <c r="C382" s="4" t="str">
        <f ca="1">IFERROR(VLOOKUP(SMALL('C-E'!$B$6:$B$994,RC_EXAM!$B395),'C-E'!$B$6:$K$994,C$19,FALSE),"")</f>
        <v/>
      </c>
      <c r="D382" s="4" t="str">
        <f ca="1">IFERROR(VLOOKUP(SMALL('C-E'!$B$6:$B$994,RC_EXAM!$B395),'C-E'!$B$6:$K$994,D$19,FALSE),"")</f>
        <v/>
      </c>
      <c r="E382" s="4" t="str">
        <f ca="1">IFERROR(VLOOKUP(SMALL('C-E'!$B$6:$B$994,RC_EXAM!$B395),'C-E'!$B$6:$K$994,E$19,FALSE),"")</f>
        <v/>
      </c>
      <c r="F382" s="42" t="str">
        <f ca="1">IFERROR(VLOOKUP(SMALL('C-E'!$B$6:$B$994,RC_EXAM!$B395),'C-E'!$B$6:$K$994,F$19,FALSE),"")</f>
        <v/>
      </c>
      <c r="G382" s="43"/>
      <c r="H382" s="4" t="str">
        <f ca="1">IFERROR(VLOOKUP(SMALL('C-E'!$B$6:$B$994,RC_EXAM!$B395),'C-E'!$B$6:$K$994,H$19,FALSE),"")</f>
        <v/>
      </c>
    </row>
    <row r="383" spans="2:8" ht="30" customHeight="1" thickTop="1" thickBot="1" x14ac:dyDescent="0.3">
      <c r="B383" s="1">
        <v>349</v>
      </c>
      <c r="C383" s="4" t="str">
        <f ca="1">IFERROR(VLOOKUP(SMALL('C-E'!$B$6:$B$994,RC_EXAM!$B396),'C-E'!$B$6:$K$994,C$19,FALSE),"")</f>
        <v/>
      </c>
      <c r="D383" s="4" t="str">
        <f ca="1">IFERROR(VLOOKUP(SMALL('C-E'!$B$6:$B$994,RC_EXAM!$B396),'C-E'!$B$6:$K$994,D$19,FALSE),"")</f>
        <v/>
      </c>
      <c r="E383" s="4" t="str">
        <f ca="1">IFERROR(VLOOKUP(SMALL('C-E'!$B$6:$B$994,RC_EXAM!$B396),'C-E'!$B$6:$K$994,E$19,FALSE),"")</f>
        <v/>
      </c>
      <c r="F383" s="42" t="str">
        <f ca="1">IFERROR(VLOOKUP(SMALL('C-E'!$B$6:$B$994,RC_EXAM!$B396),'C-E'!$B$6:$K$994,F$19,FALSE),"")</f>
        <v/>
      </c>
      <c r="G383" s="43"/>
      <c r="H383" s="4" t="str">
        <f ca="1">IFERROR(VLOOKUP(SMALL('C-E'!$B$6:$B$994,RC_EXAM!$B396),'C-E'!$B$6:$K$994,H$19,FALSE),"")</f>
        <v/>
      </c>
    </row>
    <row r="384" spans="2:8" ht="30" customHeight="1" thickTop="1" thickBot="1" x14ac:dyDescent="0.3">
      <c r="B384" s="1">
        <v>350</v>
      </c>
      <c r="C384" s="4" t="str">
        <f ca="1">IFERROR(VLOOKUP(SMALL('C-E'!$B$6:$B$994,RC_EXAM!$B397),'C-E'!$B$6:$K$994,C$19,FALSE),"")</f>
        <v/>
      </c>
      <c r="D384" s="4" t="str">
        <f ca="1">IFERROR(VLOOKUP(SMALL('C-E'!$B$6:$B$994,RC_EXAM!$B397),'C-E'!$B$6:$K$994,D$19,FALSE),"")</f>
        <v/>
      </c>
      <c r="E384" s="4" t="str">
        <f ca="1">IFERROR(VLOOKUP(SMALL('C-E'!$B$6:$B$994,RC_EXAM!$B397),'C-E'!$B$6:$K$994,E$19,FALSE),"")</f>
        <v/>
      </c>
      <c r="F384" s="42" t="str">
        <f ca="1">IFERROR(VLOOKUP(SMALL('C-E'!$B$6:$B$994,RC_EXAM!$B397),'C-E'!$B$6:$K$994,F$19,FALSE),"")</f>
        <v/>
      </c>
      <c r="G384" s="43"/>
      <c r="H384" s="4" t="str">
        <f ca="1">IFERROR(VLOOKUP(SMALL('C-E'!$B$6:$B$994,RC_EXAM!$B397),'C-E'!$B$6:$K$994,H$19,FALSE),"")</f>
        <v/>
      </c>
    </row>
    <row r="385" spans="2:8" ht="30" customHeight="1" thickTop="1" thickBot="1" x14ac:dyDescent="0.3">
      <c r="B385" s="1">
        <v>351</v>
      </c>
      <c r="C385" s="4" t="str">
        <f ca="1">IFERROR(VLOOKUP(SMALL('C-E'!$B$6:$B$994,RC_EXAM!$B398),'C-E'!$B$6:$K$994,C$19,FALSE),"")</f>
        <v/>
      </c>
      <c r="D385" s="4" t="str">
        <f ca="1">IFERROR(VLOOKUP(SMALL('C-E'!$B$6:$B$994,RC_EXAM!$B398),'C-E'!$B$6:$K$994,D$19,FALSE),"")</f>
        <v/>
      </c>
      <c r="E385" s="4" t="str">
        <f ca="1">IFERROR(VLOOKUP(SMALL('C-E'!$B$6:$B$994,RC_EXAM!$B398),'C-E'!$B$6:$K$994,E$19,FALSE),"")</f>
        <v/>
      </c>
      <c r="F385" s="42" t="str">
        <f ca="1">IFERROR(VLOOKUP(SMALL('C-E'!$B$6:$B$994,RC_EXAM!$B398),'C-E'!$B$6:$K$994,F$19,FALSE),"")</f>
        <v/>
      </c>
      <c r="G385" s="43"/>
      <c r="H385" s="4" t="str">
        <f ca="1">IFERROR(VLOOKUP(SMALL('C-E'!$B$6:$B$994,RC_EXAM!$B398),'C-E'!$B$6:$K$994,H$19,FALSE),"")</f>
        <v/>
      </c>
    </row>
    <row r="386" spans="2:8" ht="30" customHeight="1" thickTop="1" thickBot="1" x14ac:dyDescent="0.3">
      <c r="B386" s="1">
        <v>352</v>
      </c>
      <c r="C386" s="4" t="str">
        <f ca="1">IFERROR(VLOOKUP(SMALL('C-E'!$B$6:$B$994,RC_EXAM!$B399),'C-E'!$B$6:$K$994,C$19,FALSE),"")</f>
        <v/>
      </c>
      <c r="D386" s="4" t="str">
        <f ca="1">IFERROR(VLOOKUP(SMALL('C-E'!$B$6:$B$994,RC_EXAM!$B399),'C-E'!$B$6:$K$994,D$19,FALSE),"")</f>
        <v/>
      </c>
      <c r="E386" s="4" t="str">
        <f ca="1">IFERROR(VLOOKUP(SMALL('C-E'!$B$6:$B$994,RC_EXAM!$B399),'C-E'!$B$6:$K$994,E$19,FALSE),"")</f>
        <v/>
      </c>
      <c r="F386" s="42" t="str">
        <f ca="1">IFERROR(VLOOKUP(SMALL('C-E'!$B$6:$B$994,RC_EXAM!$B399),'C-E'!$B$6:$K$994,F$19,FALSE),"")</f>
        <v/>
      </c>
      <c r="G386" s="43"/>
      <c r="H386" s="4" t="str">
        <f ca="1">IFERROR(VLOOKUP(SMALL('C-E'!$B$6:$B$994,RC_EXAM!$B399),'C-E'!$B$6:$K$994,H$19,FALSE),"")</f>
        <v/>
      </c>
    </row>
    <row r="387" spans="2:8" ht="30" customHeight="1" thickTop="1" thickBot="1" x14ac:dyDescent="0.3">
      <c r="B387" s="1">
        <v>353</v>
      </c>
      <c r="C387" s="4" t="str">
        <f ca="1">IFERROR(VLOOKUP(SMALL('C-E'!$B$6:$B$994,RC_EXAM!$B400),'C-E'!$B$6:$K$994,C$19,FALSE),"")</f>
        <v/>
      </c>
      <c r="D387" s="4" t="str">
        <f ca="1">IFERROR(VLOOKUP(SMALL('C-E'!$B$6:$B$994,RC_EXAM!$B400),'C-E'!$B$6:$K$994,D$19,FALSE),"")</f>
        <v/>
      </c>
      <c r="E387" s="4" t="str">
        <f ca="1">IFERROR(VLOOKUP(SMALL('C-E'!$B$6:$B$994,RC_EXAM!$B400),'C-E'!$B$6:$K$994,E$19,FALSE),"")</f>
        <v/>
      </c>
      <c r="F387" s="42" t="str">
        <f ca="1">IFERROR(VLOOKUP(SMALL('C-E'!$B$6:$B$994,RC_EXAM!$B400),'C-E'!$B$6:$K$994,F$19,FALSE),"")</f>
        <v/>
      </c>
      <c r="G387" s="43"/>
      <c r="H387" s="4" t="str">
        <f ca="1">IFERROR(VLOOKUP(SMALL('C-E'!$B$6:$B$994,RC_EXAM!$B400),'C-E'!$B$6:$K$994,H$19,FALSE),"")</f>
        <v/>
      </c>
    </row>
    <row r="388" spans="2:8" ht="30" customHeight="1" thickTop="1" thickBot="1" x14ac:dyDescent="0.3">
      <c r="B388" s="1">
        <v>354</v>
      </c>
      <c r="C388" s="4" t="str">
        <f ca="1">IFERROR(VLOOKUP(SMALL('C-E'!$B$6:$B$994,RC_EXAM!$B401),'C-E'!$B$6:$K$994,C$19,FALSE),"")</f>
        <v/>
      </c>
      <c r="D388" s="4" t="str">
        <f ca="1">IFERROR(VLOOKUP(SMALL('C-E'!$B$6:$B$994,RC_EXAM!$B401),'C-E'!$B$6:$K$994,D$19,FALSE),"")</f>
        <v/>
      </c>
      <c r="E388" s="4" t="str">
        <f ca="1">IFERROR(VLOOKUP(SMALL('C-E'!$B$6:$B$994,RC_EXAM!$B401),'C-E'!$B$6:$K$994,E$19,FALSE),"")</f>
        <v/>
      </c>
      <c r="F388" s="42" t="str">
        <f ca="1">IFERROR(VLOOKUP(SMALL('C-E'!$B$6:$B$994,RC_EXAM!$B401),'C-E'!$B$6:$K$994,F$19,FALSE),"")</f>
        <v/>
      </c>
      <c r="G388" s="43"/>
      <c r="H388" s="4" t="str">
        <f ca="1">IFERROR(VLOOKUP(SMALL('C-E'!$B$6:$B$994,RC_EXAM!$B401),'C-E'!$B$6:$K$994,H$19,FALSE),"")</f>
        <v/>
      </c>
    </row>
    <row r="389" spans="2:8" ht="30" customHeight="1" thickTop="1" thickBot="1" x14ac:dyDescent="0.3">
      <c r="B389" s="1">
        <v>355</v>
      </c>
      <c r="C389" s="4" t="str">
        <f ca="1">IFERROR(VLOOKUP(SMALL('C-E'!$B$6:$B$994,RC_EXAM!$B402),'C-E'!$B$6:$K$994,C$19,FALSE),"")</f>
        <v/>
      </c>
      <c r="D389" s="4" t="str">
        <f ca="1">IFERROR(VLOOKUP(SMALL('C-E'!$B$6:$B$994,RC_EXAM!$B402),'C-E'!$B$6:$K$994,D$19,FALSE),"")</f>
        <v/>
      </c>
      <c r="E389" s="4" t="str">
        <f ca="1">IFERROR(VLOOKUP(SMALL('C-E'!$B$6:$B$994,RC_EXAM!$B402),'C-E'!$B$6:$K$994,E$19,FALSE),"")</f>
        <v/>
      </c>
      <c r="F389" s="42" t="str">
        <f ca="1">IFERROR(VLOOKUP(SMALL('C-E'!$B$6:$B$994,RC_EXAM!$B402),'C-E'!$B$6:$K$994,F$19,FALSE),"")</f>
        <v/>
      </c>
      <c r="G389" s="43"/>
      <c r="H389" s="4" t="str">
        <f ca="1">IFERROR(VLOOKUP(SMALL('C-E'!$B$6:$B$994,RC_EXAM!$B402),'C-E'!$B$6:$K$994,H$19,FALSE),"")</f>
        <v/>
      </c>
    </row>
    <row r="390" spans="2:8" ht="30" customHeight="1" thickTop="1" thickBot="1" x14ac:dyDescent="0.3">
      <c r="B390" s="1">
        <v>356</v>
      </c>
      <c r="C390" s="4" t="str">
        <f ca="1">IFERROR(VLOOKUP(SMALL('C-E'!$B$6:$B$994,RC_EXAM!$B403),'C-E'!$B$6:$K$994,C$19,FALSE),"")</f>
        <v/>
      </c>
      <c r="D390" s="4" t="str">
        <f ca="1">IFERROR(VLOOKUP(SMALL('C-E'!$B$6:$B$994,RC_EXAM!$B403),'C-E'!$B$6:$K$994,D$19,FALSE),"")</f>
        <v/>
      </c>
      <c r="E390" s="4" t="str">
        <f ca="1">IFERROR(VLOOKUP(SMALL('C-E'!$B$6:$B$994,RC_EXAM!$B403),'C-E'!$B$6:$K$994,E$19,FALSE),"")</f>
        <v/>
      </c>
      <c r="F390" s="42" t="str">
        <f ca="1">IFERROR(VLOOKUP(SMALL('C-E'!$B$6:$B$994,RC_EXAM!$B403),'C-E'!$B$6:$K$994,F$19,FALSE),"")</f>
        <v/>
      </c>
      <c r="G390" s="43"/>
      <c r="H390" s="4" t="str">
        <f ca="1">IFERROR(VLOOKUP(SMALL('C-E'!$B$6:$B$994,RC_EXAM!$B403),'C-E'!$B$6:$K$994,H$19,FALSE),"")</f>
        <v/>
      </c>
    </row>
    <row r="391" spans="2:8" ht="30" customHeight="1" thickTop="1" thickBot="1" x14ac:dyDescent="0.3">
      <c r="B391" s="1">
        <v>357</v>
      </c>
      <c r="C391" s="4" t="str">
        <f ca="1">IFERROR(VLOOKUP(SMALL('C-E'!$B$6:$B$994,RC_EXAM!$B404),'C-E'!$B$6:$K$994,C$19,FALSE),"")</f>
        <v/>
      </c>
      <c r="D391" s="4" t="str">
        <f ca="1">IFERROR(VLOOKUP(SMALL('C-E'!$B$6:$B$994,RC_EXAM!$B404),'C-E'!$B$6:$K$994,D$19,FALSE),"")</f>
        <v/>
      </c>
      <c r="E391" s="4" t="str">
        <f ca="1">IFERROR(VLOOKUP(SMALL('C-E'!$B$6:$B$994,RC_EXAM!$B404),'C-E'!$B$6:$K$994,E$19,FALSE),"")</f>
        <v/>
      </c>
      <c r="F391" s="42" t="str">
        <f ca="1">IFERROR(VLOOKUP(SMALL('C-E'!$B$6:$B$994,RC_EXAM!$B404),'C-E'!$B$6:$K$994,F$19,FALSE),"")</f>
        <v/>
      </c>
      <c r="G391" s="43"/>
      <c r="H391" s="4" t="str">
        <f ca="1">IFERROR(VLOOKUP(SMALL('C-E'!$B$6:$B$994,RC_EXAM!$B404),'C-E'!$B$6:$K$994,H$19,FALSE),"")</f>
        <v/>
      </c>
    </row>
    <row r="392" spans="2:8" ht="30" customHeight="1" thickTop="1" thickBot="1" x14ac:dyDescent="0.3">
      <c r="B392" s="1">
        <v>358</v>
      </c>
      <c r="C392" s="4" t="str">
        <f ca="1">IFERROR(VLOOKUP(SMALL('C-E'!$B$6:$B$994,RC_EXAM!$B405),'C-E'!$B$6:$K$994,C$19,FALSE),"")</f>
        <v/>
      </c>
      <c r="D392" s="4" t="str">
        <f ca="1">IFERROR(VLOOKUP(SMALL('C-E'!$B$6:$B$994,RC_EXAM!$B405),'C-E'!$B$6:$K$994,D$19,FALSE),"")</f>
        <v/>
      </c>
      <c r="E392" s="4" t="str">
        <f ca="1">IFERROR(VLOOKUP(SMALL('C-E'!$B$6:$B$994,RC_EXAM!$B405),'C-E'!$B$6:$K$994,E$19,FALSE),"")</f>
        <v/>
      </c>
      <c r="F392" s="42" t="str">
        <f ca="1">IFERROR(VLOOKUP(SMALL('C-E'!$B$6:$B$994,RC_EXAM!$B405),'C-E'!$B$6:$K$994,F$19,FALSE),"")</f>
        <v/>
      </c>
      <c r="G392" s="43"/>
      <c r="H392" s="4" t="str">
        <f ca="1">IFERROR(VLOOKUP(SMALL('C-E'!$B$6:$B$994,RC_EXAM!$B405),'C-E'!$B$6:$K$994,H$19,FALSE),"")</f>
        <v/>
      </c>
    </row>
    <row r="393" spans="2:8" ht="30" customHeight="1" thickTop="1" thickBot="1" x14ac:dyDescent="0.3">
      <c r="B393" s="1">
        <v>359</v>
      </c>
      <c r="C393" s="4" t="str">
        <f ca="1">IFERROR(VLOOKUP(SMALL('C-E'!$B$6:$B$994,RC_EXAM!$B406),'C-E'!$B$6:$K$994,C$19,FALSE),"")</f>
        <v/>
      </c>
      <c r="D393" s="4" t="str">
        <f ca="1">IFERROR(VLOOKUP(SMALL('C-E'!$B$6:$B$994,RC_EXAM!$B406),'C-E'!$B$6:$K$994,D$19,FALSE),"")</f>
        <v/>
      </c>
      <c r="E393" s="4" t="str">
        <f ca="1">IFERROR(VLOOKUP(SMALL('C-E'!$B$6:$B$994,RC_EXAM!$B406),'C-E'!$B$6:$K$994,E$19,FALSE),"")</f>
        <v/>
      </c>
      <c r="F393" s="42" t="str">
        <f ca="1">IFERROR(VLOOKUP(SMALL('C-E'!$B$6:$B$994,RC_EXAM!$B406),'C-E'!$B$6:$K$994,F$19,FALSE),"")</f>
        <v/>
      </c>
      <c r="G393" s="43"/>
      <c r="H393" s="4" t="str">
        <f ca="1">IFERROR(VLOOKUP(SMALL('C-E'!$B$6:$B$994,RC_EXAM!$B406),'C-E'!$B$6:$K$994,H$19,FALSE),"")</f>
        <v/>
      </c>
    </row>
    <row r="394" spans="2:8" ht="30" customHeight="1" thickTop="1" thickBot="1" x14ac:dyDescent="0.3">
      <c r="B394" s="1">
        <v>360</v>
      </c>
      <c r="C394" s="4" t="str">
        <f ca="1">IFERROR(VLOOKUP(SMALL('C-E'!$B$6:$B$994,RC_EXAM!$B407),'C-E'!$B$6:$K$994,C$19,FALSE),"")</f>
        <v/>
      </c>
      <c r="D394" s="4" t="str">
        <f ca="1">IFERROR(VLOOKUP(SMALL('C-E'!$B$6:$B$994,RC_EXAM!$B407),'C-E'!$B$6:$K$994,D$19,FALSE),"")</f>
        <v/>
      </c>
      <c r="E394" s="4" t="str">
        <f ca="1">IFERROR(VLOOKUP(SMALL('C-E'!$B$6:$B$994,RC_EXAM!$B407),'C-E'!$B$6:$K$994,E$19,FALSE),"")</f>
        <v/>
      </c>
      <c r="F394" s="42" t="str">
        <f ca="1">IFERROR(VLOOKUP(SMALL('C-E'!$B$6:$B$994,RC_EXAM!$B407),'C-E'!$B$6:$K$994,F$19,FALSE),"")</f>
        <v/>
      </c>
      <c r="G394" s="43"/>
      <c r="H394" s="4" t="str">
        <f ca="1">IFERROR(VLOOKUP(SMALL('C-E'!$B$6:$B$994,RC_EXAM!$B407),'C-E'!$B$6:$K$994,H$19,FALSE),"")</f>
        <v/>
      </c>
    </row>
    <row r="395" spans="2:8" ht="30" customHeight="1" thickTop="1" thickBot="1" x14ac:dyDescent="0.3">
      <c r="B395" s="1">
        <v>361</v>
      </c>
      <c r="C395" s="4" t="str">
        <f ca="1">IFERROR(VLOOKUP(SMALL('C-E'!$B$6:$B$994,RC_EXAM!$B408),'C-E'!$B$6:$K$994,C$19,FALSE),"")</f>
        <v/>
      </c>
      <c r="D395" s="4" t="str">
        <f ca="1">IFERROR(VLOOKUP(SMALL('C-E'!$B$6:$B$994,RC_EXAM!$B408),'C-E'!$B$6:$K$994,D$19,FALSE),"")</f>
        <v/>
      </c>
      <c r="E395" s="4" t="str">
        <f ca="1">IFERROR(VLOOKUP(SMALL('C-E'!$B$6:$B$994,RC_EXAM!$B408),'C-E'!$B$6:$K$994,E$19,FALSE),"")</f>
        <v/>
      </c>
      <c r="F395" s="42" t="str">
        <f ca="1">IFERROR(VLOOKUP(SMALL('C-E'!$B$6:$B$994,RC_EXAM!$B408),'C-E'!$B$6:$K$994,F$19,FALSE),"")</f>
        <v/>
      </c>
      <c r="G395" s="43"/>
      <c r="H395" s="4" t="str">
        <f ca="1">IFERROR(VLOOKUP(SMALL('C-E'!$B$6:$B$994,RC_EXAM!$B408),'C-E'!$B$6:$K$994,H$19,FALSE),"")</f>
        <v/>
      </c>
    </row>
    <row r="396" spans="2:8" ht="30" customHeight="1" thickTop="1" thickBot="1" x14ac:dyDescent="0.3">
      <c r="B396" s="1">
        <v>362</v>
      </c>
      <c r="C396" s="4" t="str">
        <f ca="1">IFERROR(VLOOKUP(SMALL('C-E'!$B$6:$B$994,RC_EXAM!$B409),'C-E'!$B$6:$K$994,C$19,FALSE),"")</f>
        <v/>
      </c>
      <c r="D396" s="4" t="str">
        <f ca="1">IFERROR(VLOOKUP(SMALL('C-E'!$B$6:$B$994,RC_EXAM!$B409),'C-E'!$B$6:$K$994,D$19,FALSE),"")</f>
        <v/>
      </c>
      <c r="E396" s="4" t="str">
        <f ca="1">IFERROR(VLOOKUP(SMALL('C-E'!$B$6:$B$994,RC_EXAM!$B409),'C-E'!$B$6:$K$994,E$19,FALSE),"")</f>
        <v/>
      </c>
      <c r="F396" s="42" t="str">
        <f ca="1">IFERROR(VLOOKUP(SMALL('C-E'!$B$6:$B$994,RC_EXAM!$B409),'C-E'!$B$6:$K$994,F$19,FALSE),"")</f>
        <v/>
      </c>
      <c r="G396" s="43"/>
      <c r="H396" s="4" t="str">
        <f ca="1">IFERROR(VLOOKUP(SMALL('C-E'!$B$6:$B$994,RC_EXAM!$B409),'C-E'!$B$6:$K$994,H$19,FALSE),"")</f>
        <v/>
      </c>
    </row>
    <row r="397" spans="2:8" ht="30" customHeight="1" thickTop="1" thickBot="1" x14ac:dyDescent="0.3">
      <c r="B397" s="1">
        <v>363</v>
      </c>
      <c r="C397" s="4" t="str">
        <f ca="1">IFERROR(VLOOKUP(SMALL('C-E'!$B$6:$B$994,RC_EXAM!$B410),'C-E'!$B$6:$K$994,C$19,FALSE),"")</f>
        <v/>
      </c>
      <c r="D397" s="4" t="str">
        <f ca="1">IFERROR(VLOOKUP(SMALL('C-E'!$B$6:$B$994,RC_EXAM!$B410),'C-E'!$B$6:$K$994,D$19,FALSE),"")</f>
        <v/>
      </c>
      <c r="E397" s="4" t="str">
        <f ca="1">IFERROR(VLOOKUP(SMALL('C-E'!$B$6:$B$994,RC_EXAM!$B410),'C-E'!$B$6:$K$994,E$19,FALSE),"")</f>
        <v/>
      </c>
      <c r="F397" s="42" t="str">
        <f ca="1">IFERROR(VLOOKUP(SMALL('C-E'!$B$6:$B$994,RC_EXAM!$B410),'C-E'!$B$6:$K$994,F$19,FALSE),"")</f>
        <v/>
      </c>
      <c r="G397" s="43"/>
      <c r="H397" s="4" t="str">
        <f ca="1">IFERROR(VLOOKUP(SMALL('C-E'!$B$6:$B$994,RC_EXAM!$B410),'C-E'!$B$6:$K$994,H$19,FALSE),"")</f>
        <v/>
      </c>
    </row>
    <row r="398" spans="2:8" ht="30" customHeight="1" thickTop="1" thickBot="1" x14ac:dyDescent="0.3">
      <c r="B398" s="1">
        <v>364</v>
      </c>
      <c r="C398" s="4" t="str">
        <f ca="1">IFERROR(VLOOKUP(SMALL('C-E'!$B$6:$B$994,RC_EXAM!$B411),'C-E'!$B$6:$K$994,C$19,FALSE),"")</f>
        <v/>
      </c>
      <c r="D398" s="4" t="str">
        <f ca="1">IFERROR(VLOOKUP(SMALL('C-E'!$B$6:$B$994,RC_EXAM!$B411),'C-E'!$B$6:$K$994,D$19,FALSE),"")</f>
        <v/>
      </c>
      <c r="E398" s="4" t="str">
        <f ca="1">IFERROR(VLOOKUP(SMALL('C-E'!$B$6:$B$994,RC_EXAM!$B411),'C-E'!$B$6:$K$994,E$19,FALSE),"")</f>
        <v/>
      </c>
      <c r="F398" s="42" t="str">
        <f ca="1">IFERROR(VLOOKUP(SMALL('C-E'!$B$6:$B$994,RC_EXAM!$B411),'C-E'!$B$6:$K$994,F$19,FALSE),"")</f>
        <v/>
      </c>
      <c r="G398" s="43"/>
      <c r="H398" s="4" t="str">
        <f ca="1">IFERROR(VLOOKUP(SMALL('C-E'!$B$6:$B$994,RC_EXAM!$B411),'C-E'!$B$6:$K$994,H$19,FALSE),"")</f>
        <v/>
      </c>
    </row>
    <row r="399" spans="2:8" ht="30" customHeight="1" thickTop="1" thickBot="1" x14ac:dyDescent="0.3">
      <c r="B399" s="1">
        <v>365</v>
      </c>
      <c r="C399" s="4" t="str">
        <f ca="1">IFERROR(VLOOKUP(SMALL('C-E'!$B$6:$B$994,RC_EXAM!$B412),'C-E'!$B$6:$K$994,C$19,FALSE),"")</f>
        <v/>
      </c>
      <c r="D399" s="4" t="str">
        <f ca="1">IFERROR(VLOOKUP(SMALL('C-E'!$B$6:$B$994,RC_EXAM!$B412),'C-E'!$B$6:$K$994,D$19,FALSE),"")</f>
        <v/>
      </c>
      <c r="E399" s="4" t="str">
        <f ca="1">IFERROR(VLOOKUP(SMALL('C-E'!$B$6:$B$994,RC_EXAM!$B412),'C-E'!$B$6:$K$994,E$19,FALSE),"")</f>
        <v/>
      </c>
      <c r="F399" s="42" t="str">
        <f ca="1">IFERROR(VLOOKUP(SMALL('C-E'!$B$6:$B$994,RC_EXAM!$B412),'C-E'!$B$6:$K$994,F$19,FALSE),"")</f>
        <v/>
      </c>
      <c r="G399" s="43"/>
      <c r="H399" s="4" t="str">
        <f ca="1">IFERROR(VLOOKUP(SMALL('C-E'!$B$6:$B$994,RC_EXAM!$B412),'C-E'!$B$6:$K$994,H$19,FALSE),"")</f>
        <v/>
      </c>
    </row>
    <row r="400" spans="2:8" ht="30" customHeight="1" thickTop="1" thickBot="1" x14ac:dyDescent="0.3">
      <c r="B400" s="1">
        <v>366</v>
      </c>
      <c r="C400" s="4" t="str">
        <f ca="1">IFERROR(VLOOKUP(SMALL('C-E'!$B$6:$B$994,RC_EXAM!$B413),'C-E'!$B$6:$K$994,C$19,FALSE),"")</f>
        <v/>
      </c>
      <c r="D400" s="4" t="str">
        <f ca="1">IFERROR(VLOOKUP(SMALL('C-E'!$B$6:$B$994,RC_EXAM!$B413),'C-E'!$B$6:$K$994,D$19,FALSE),"")</f>
        <v/>
      </c>
      <c r="E400" s="4" t="str">
        <f ca="1">IFERROR(VLOOKUP(SMALL('C-E'!$B$6:$B$994,RC_EXAM!$B413),'C-E'!$B$6:$K$994,E$19,FALSE),"")</f>
        <v/>
      </c>
      <c r="F400" s="42" t="str">
        <f ca="1">IFERROR(VLOOKUP(SMALL('C-E'!$B$6:$B$994,RC_EXAM!$B413),'C-E'!$B$6:$K$994,F$19,FALSE),"")</f>
        <v/>
      </c>
      <c r="G400" s="43"/>
      <c r="H400" s="4" t="str">
        <f ca="1">IFERROR(VLOOKUP(SMALL('C-E'!$B$6:$B$994,RC_EXAM!$B413),'C-E'!$B$6:$K$994,H$19,FALSE),"")</f>
        <v/>
      </c>
    </row>
    <row r="401" spans="2:8" ht="30" customHeight="1" thickTop="1" thickBot="1" x14ac:dyDescent="0.3">
      <c r="B401" s="1">
        <v>367</v>
      </c>
      <c r="C401" s="4" t="str">
        <f ca="1">IFERROR(VLOOKUP(SMALL('C-E'!$B$6:$B$994,RC_EXAM!$B414),'C-E'!$B$6:$K$994,C$19,FALSE),"")</f>
        <v/>
      </c>
      <c r="D401" s="4" t="str">
        <f ca="1">IFERROR(VLOOKUP(SMALL('C-E'!$B$6:$B$994,RC_EXAM!$B414),'C-E'!$B$6:$K$994,D$19,FALSE),"")</f>
        <v/>
      </c>
      <c r="E401" s="4" t="str">
        <f ca="1">IFERROR(VLOOKUP(SMALL('C-E'!$B$6:$B$994,RC_EXAM!$B414),'C-E'!$B$6:$K$994,E$19,FALSE),"")</f>
        <v/>
      </c>
      <c r="F401" s="42" t="str">
        <f ca="1">IFERROR(VLOOKUP(SMALL('C-E'!$B$6:$B$994,RC_EXAM!$B414),'C-E'!$B$6:$K$994,F$19,FALSE),"")</f>
        <v/>
      </c>
      <c r="G401" s="43"/>
      <c r="H401" s="4" t="str">
        <f ca="1">IFERROR(VLOOKUP(SMALL('C-E'!$B$6:$B$994,RC_EXAM!$B414),'C-E'!$B$6:$K$994,H$19,FALSE),"")</f>
        <v/>
      </c>
    </row>
    <row r="402" spans="2:8" ht="30" customHeight="1" thickTop="1" thickBot="1" x14ac:dyDescent="0.3">
      <c r="B402" s="1">
        <v>368</v>
      </c>
      <c r="C402" s="4" t="str">
        <f ca="1">IFERROR(VLOOKUP(SMALL('C-E'!$B$6:$B$994,RC_EXAM!$B415),'C-E'!$B$6:$K$994,C$19,FALSE),"")</f>
        <v/>
      </c>
      <c r="D402" s="4" t="str">
        <f ca="1">IFERROR(VLOOKUP(SMALL('C-E'!$B$6:$B$994,RC_EXAM!$B415),'C-E'!$B$6:$K$994,D$19,FALSE),"")</f>
        <v/>
      </c>
      <c r="E402" s="4" t="str">
        <f ca="1">IFERROR(VLOOKUP(SMALL('C-E'!$B$6:$B$994,RC_EXAM!$B415),'C-E'!$B$6:$K$994,E$19,FALSE),"")</f>
        <v/>
      </c>
      <c r="F402" s="42" t="str">
        <f ca="1">IFERROR(VLOOKUP(SMALL('C-E'!$B$6:$B$994,RC_EXAM!$B415),'C-E'!$B$6:$K$994,F$19,FALSE),"")</f>
        <v/>
      </c>
      <c r="G402" s="43"/>
      <c r="H402" s="4" t="str">
        <f ca="1">IFERROR(VLOOKUP(SMALL('C-E'!$B$6:$B$994,RC_EXAM!$B415),'C-E'!$B$6:$K$994,H$19,FALSE),"")</f>
        <v/>
      </c>
    </row>
    <row r="403" spans="2:8" ht="30" customHeight="1" thickTop="1" thickBot="1" x14ac:dyDescent="0.3">
      <c r="B403" s="1">
        <v>369</v>
      </c>
      <c r="C403" s="4" t="str">
        <f ca="1">IFERROR(VLOOKUP(SMALL('C-E'!$B$6:$B$994,RC_EXAM!$B416),'C-E'!$B$6:$K$994,C$19,FALSE),"")</f>
        <v/>
      </c>
      <c r="D403" s="4" t="str">
        <f ca="1">IFERROR(VLOOKUP(SMALL('C-E'!$B$6:$B$994,RC_EXAM!$B416),'C-E'!$B$6:$K$994,D$19,FALSE),"")</f>
        <v/>
      </c>
      <c r="E403" s="4" t="str">
        <f ca="1">IFERROR(VLOOKUP(SMALL('C-E'!$B$6:$B$994,RC_EXAM!$B416),'C-E'!$B$6:$K$994,E$19,FALSE),"")</f>
        <v/>
      </c>
      <c r="F403" s="42" t="str">
        <f ca="1">IFERROR(VLOOKUP(SMALL('C-E'!$B$6:$B$994,RC_EXAM!$B416),'C-E'!$B$6:$K$994,F$19,FALSE),"")</f>
        <v/>
      </c>
      <c r="G403" s="43"/>
      <c r="H403" s="4" t="str">
        <f ca="1">IFERROR(VLOOKUP(SMALL('C-E'!$B$6:$B$994,RC_EXAM!$B416),'C-E'!$B$6:$K$994,H$19,FALSE),"")</f>
        <v/>
      </c>
    </row>
    <row r="404" spans="2:8" ht="30" customHeight="1" thickTop="1" thickBot="1" x14ac:dyDescent="0.3">
      <c r="B404" s="1">
        <v>370</v>
      </c>
      <c r="C404" s="4" t="str">
        <f ca="1">IFERROR(VLOOKUP(SMALL('C-E'!$B$6:$B$994,RC_EXAM!$B417),'C-E'!$B$6:$K$994,C$19,FALSE),"")</f>
        <v/>
      </c>
      <c r="D404" s="4" t="str">
        <f ca="1">IFERROR(VLOOKUP(SMALL('C-E'!$B$6:$B$994,RC_EXAM!$B417),'C-E'!$B$6:$K$994,D$19,FALSE),"")</f>
        <v/>
      </c>
      <c r="E404" s="4" t="str">
        <f ca="1">IFERROR(VLOOKUP(SMALL('C-E'!$B$6:$B$994,RC_EXAM!$B417),'C-E'!$B$6:$K$994,E$19,FALSE),"")</f>
        <v/>
      </c>
      <c r="F404" s="42" t="str">
        <f ca="1">IFERROR(VLOOKUP(SMALL('C-E'!$B$6:$B$994,RC_EXAM!$B417),'C-E'!$B$6:$K$994,F$19,FALSE),"")</f>
        <v/>
      </c>
      <c r="G404" s="43"/>
      <c r="H404" s="4" t="str">
        <f ca="1">IFERROR(VLOOKUP(SMALL('C-E'!$B$6:$B$994,RC_EXAM!$B417),'C-E'!$B$6:$K$994,H$19,FALSE),"")</f>
        <v/>
      </c>
    </row>
    <row r="405" spans="2:8" ht="30" customHeight="1" thickTop="1" thickBot="1" x14ac:dyDescent="0.3">
      <c r="B405" s="1">
        <v>371</v>
      </c>
      <c r="C405" s="4" t="str">
        <f ca="1">IFERROR(VLOOKUP(SMALL('C-E'!$B$6:$B$994,RC_EXAM!$B418),'C-E'!$B$6:$K$994,C$19,FALSE),"")</f>
        <v/>
      </c>
      <c r="D405" s="4" t="str">
        <f ca="1">IFERROR(VLOOKUP(SMALL('C-E'!$B$6:$B$994,RC_EXAM!$B418),'C-E'!$B$6:$K$994,D$19,FALSE),"")</f>
        <v/>
      </c>
      <c r="E405" s="4" t="str">
        <f ca="1">IFERROR(VLOOKUP(SMALL('C-E'!$B$6:$B$994,RC_EXAM!$B418),'C-E'!$B$6:$K$994,E$19,FALSE),"")</f>
        <v/>
      </c>
      <c r="F405" s="42" t="str">
        <f ca="1">IFERROR(VLOOKUP(SMALL('C-E'!$B$6:$B$994,RC_EXAM!$B418),'C-E'!$B$6:$K$994,F$19,FALSE),"")</f>
        <v/>
      </c>
      <c r="G405" s="43"/>
      <c r="H405" s="4" t="str">
        <f ca="1">IFERROR(VLOOKUP(SMALL('C-E'!$B$6:$B$994,RC_EXAM!$B418),'C-E'!$B$6:$K$994,H$19,FALSE),"")</f>
        <v/>
      </c>
    </row>
    <row r="406" spans="2:8" ht="30" customHeight="1" thickTop="1" thickBot="1" x14ac:dyDescent="0.3">
      <c r="B406" s="1">
        <v>372</v>
      </c>
      <c r="C406" s="4" t="str">
        <f ca="1">IFERROR(VLOOKUP(SMALL('C-E'!$B$6:$B$994,RC_EXAM!$B419),'C-E'!$B$6:$K$994,C$19,FALSE),"")</f>
        <v/>
      </c>
      <c r="D406" s="4" t="str">
        <f ca="1">IFERROR(VLOOKUP(SMALL('C-E'!$B$6:$B$994,RC_EXAM!$B419),'C-E'!$B$6:$K$994,D$19,FALSE),"")</f>
        <v/>
      </c>
      <c r="E406" s="4" t="str">
        <f ca="1">IFERROR(VLOOKUP(SMALL('C-E'!$B$6:$B$994,RC_EXAM!$B419),'C-E'!$B$6:$K$994,E$19,FALSE),"")</f>
        <v/>
      </c>
      <c r="F406" s="42" t="str">
        <f ca="1">IFERROR(VLOOKUP(SMALL('C-E'!$B$6:$B$994,RC_EXAM!$B419),'C-E'!$B$6:$K$994,F$19,FALSE),"")</f>
        <v/>
      </c>
      <c r="G406" s="43"/>
      <c r="H406" s="4" t="str">
        <f ca="1">IFERROR(VLOOKUP(SMALL('C-E'!$B$6:$B$994,RC_EXAM!$B419),'C-E'!$B$6:$K$994,H$19,FALSE),"")</f>
        <v/>
      </c>
    </row>
    <row r="407" spans="2:8" ht="30" customHeight="1" thickTop="1" thickBot="1" x14ac:dyDescent="0.3">
      <c r="B407" s="1">
        <v>373</v>
      </c>
      <c r="C407" s="4" t="str">
        <f ca="1">IFERROR(VLOOKUP(SMALL('C-E'!$B$6:$B$994,RC_EXAM!$B420),'C-E'!$B$6:$K$994,C$19,FALSE),"")</f>
        <v/>
      </c>
      <c r="D407" s="4" t="str">
        <f ca="1">IFERROR(VLOOKUP(SMALL('C-E'!$B$6:$B$994,RC_EXAM!$B420),'C-E'!$B$6:$K$994,D$19,FALSE),"")</f>
        <v/>
      </c>
      <c r="E407" s="4" t="str">
        <f ca="1">IFERROR(VLOOKUP(SMALL('C-E'!$B$6:$B$994,RC_EXAM!$B420),'C-E'!$B$6:$K$994,E$19,FALSE),"")</f>
        <v/>
      </c>
      <c r="F407" s="42" t="str">
        <f ca="1">IFERROR(VLOOKUP(SMALL('C-E'!$B$6:$B$994,RC_EXAM!$B420),'C-E'!$B$6:$K$994,F$19,FALSE),"")</f>
        <v/>
      </c>
      <c r="G407" s="43"/>
      <c r="H407" s="4" t="str">
        <f ca="1">IFERROR(VLOOKUP(SMALL('C-E'!$B$6:$B$994,RC_EXAM!$B420),'C-E'!$B$6:$K$994,H$19,FALSE),"")</f>
        <v/>
      </c>
    </row>
    <row r="408" spans="2:8" ht="30" customHeight="1" thickTop="1" thickBot="1" x14ac:dyDescent="0.3">
      <c r="B408" s="1">
        <v>374</v>
      </c>
      <c r="C408" s="4" t="str">
        <f ca="1">IFERROR(VLOOKUP(SMALL('C-E'!$B$6:$B$994,RC_EXAM!$B421),'C-E'!$B$6:$K$994,C$19,FALSE),"")</f>
        <v/>
      </c>
      <c r="D408" s="4" t="str">
        <f ca="1">IFERROR(VLOOKUP(SMALL('C-E'!$B$6:$B$994,RC_EXAM!$B421),'C-E'!$B$6:$K$994,D$19,FALSE),"")</f>
        <v/>
      </c>
      <c r="E408" s="4" t="str">
        <f ca="1">IFERROR(VLOOKUP(SMALL('C-E'!$B$6:$B$994,RC_EXAM!$B421),'C-E'!$B$6:$K$994,E$19,FALSE),"")</f>
        <v/>
      </c>
      <c r="F408" s="42" t="str">
        <f ca="1">IFERROR(VLOOKUP(SMALL('C-E'!$B$6:$B$994,RC_EXAM!$B421),'C-E'!$B$6:$K$994,F$19,FALSE),"")</f>
        <v/>
      </c>
      <c r="G408" s="43"/>
      <c r="H408" s="4" t="str">
        <f ca="1">IFERROR(VLOOKUP(SMALL('C-E'!$B$6:$B$994,RC_EXAM!$B421),'C-E'!$B$6:$K$994,H$19,FALSE),"")</f>
        <v/>
      </c>
    </row>
    <row r="409" spans="2:8" ht="30" customHeight="1" thickTop="1" thickBot="1" x14ac:dyDescent="0.3">
      <c r="B409" s="1">
        <v>375</v>
      </c>
      <c r="C409" s="4" t="str">
        <f ca="1">IFERROR(VLOOKUP(SMALL('C-E'!$B$6:$B$994,RC_EXAM!$B422),'C-E'!$B$6:$K$994,C$19,FALSE),"")</f>
        <v/>
      </c>
      <c r="D409" s="4" t="str">
        <f ca="1">IFERROR(VLOOKUP(SMALL('C-E'!$B$6:$B$994,RC_EXAM!$B422),'C-E'!$B$6:$K$994,D$19,FALSE),"")</f>
        <v/>
      </c>
      <c r="E409" s="4" t="str">
        <f ca="1">IFERROR(VLOOKUP(SMALL('C-E'!$B$6:$B$994,RC_EXAM!$B422),'C-E'!$B$6:$K$994,E$19,FALSE),"")</f>
        <v/>
      </c>
      <c r="F409" s="42" t="str">
        <f ca="1">IFERROR(VLOOKUP(SMALL('C-E'!$B$6:$B$994,RC_EXAM!$B422),'C-E'!$B$6:$K$994,F$19,FALSE),"")</f>
        <v/>
      </c>
      <c r="G409" s="43"/>
      <c r="H409" s="4" t="str">
        <f ca="1">IFERROR(VLOOKUP(SMALL('C-E'!$B$6:$B$994,RC_EXAM!$B422),'C-E'!$B$6:$K$994,H$19,FALSE),"")</f>
        <v/>
      </c>
    </row>
    <row r="410" spans="2:8" ht="30" customHeight="1" thickTop="1" thickBot="1" x14ac:dyDescent="0.3">
      <c r="B410" s="1">
        <v>376</v>
      </c>
      <c r="C410" s="4" t="str">
        <f ca="1">IFERROR(VLOOKUP(SMALL('C-E'!$B$6:$B$994,RC_EXAM!$B423),'C-E'!$B$6:$K$994,C$19,FALSE),"")</f>
        <v/>
      </c>
      <c r="D410" s="4" t="str">
        <f ca="1">IFERROR(VLOOKUP(SMALL('C-E'!$B$6:$B$994,RC_EXAM!$B423),'C-E'!$B$6:$K$994,D$19,FALSE),"")</f>
        <v/>
      </c>
      <c r="E410" s="4" t="str">
        <f ca="1">IFERROR(VLOOKUP(SMALL('C-E'!$B$6:$B$994,RC_EXAM!$B423),'C-E'!$B$6:$K$994,E$19,FALSE),"")</f>
        <v/>
      </c>
      <c r="F410" s="42" t="str">
        <f ca="1">IFERROR(VLOOKUP(SMALL('C-E'!$B$6:$B$994,RC_EXAM!$B423),'C-E'!$B$6:$K$994,F$19,FALSE),"")</f>
        <v/>
      </c>
      <c r="G410" s="43"/>
      <c r="H410" s="4" t="str">
        <f ca="1">IFERROR(VLOOKUP(SMALL('C-E'!$B$6:$B$994,RC_EXAM!$B423),'C-E'!$B$6:$K$994,H$19,FALSE),"")</f>
        <v/>
      </c>
    </row>
    <row r="411" spans="2:8" ht="30" customHeight="1" thickTop="1" thickBot="1" x14ac:dyDescent="0.3">
      <c r="B411" s="1">
        <v>377</v>
      </c>
      <c r="C411" s="4" t="str">
        <f ca="1">IFERROR(VLOOKUP(SMALL('C-E'!$B$6:$B$994,RC_EXAM!$B424),'C-E'!$B$6:$K$994,C$19,FALSE),"")</f>
        <v/>
      </c>
      <c r="D411" s="4" t="str">
        <f ca="1">IFERROR(VLOOKUP(SMALL('C-E'!$B$6:$B$994,RC_EXAM!$B424),'C-E'!$B$6:$K$994,D$19,FALSE),"")</f>
        <v/>
      </c>
      <c r="E411" s="4" t="str">
        <f ca="1">IFERROR(VLOOKUP(SMALL('C-E'!$B$6:$B$994,RC_EXAM!$B424),'C-E'!$B$6:$K$994,E$19,FALSE),"")</f>
        <v/>
      </c>
      <c r="F411" s="42" t="str">
        <f ca="1">IFERROR(VLOOKUP(SMALL('C-E'!$B$6:$B$994,RC_EXAM!$B424),'C-E'!$B$6:$K$994,F$19,FALSE),"")</f>
        <v/>
      </c>
      <c r="G411" s="43"/>
      <c r="H411" s="4" t="str">
        <f ca="1">IFERROR(VLOOKUP(SMALL('C-E'!$B$6:$B$994,RC_EXAM!$B424),'C-E'!$B$6:$K$994,H$19,FALSE),"")</f>
        <v/>
      </c>
    </row>
    <row r="412" spans="2:8" ht="30" customHeight="1" thickTop="1" thickBot="1" x14ac:dyDescent="0.3">
      <c r="B412" s="1">
        <v>378</v>
      </c>
      <c r="C412" s="4" t="str">
        <f ca="1">IFERROR(VLOOKUP(SMALL('C-E'!$B$6:$B$994,RC_EXAM!$B425),'C-E'!$B$6:$K$994,C$19,FALSE),"")</f>
        <v/>
      </c>
      <c r="D412" s="4" t="str">
        <f ca="1">IFERROR(VLOOKUP(SMALL('C-E'!$B$6:$B$994,RC_EXAM!$B425),'C-E'!$B$6:$K$994,D$19,FALSE),"")</f>
        <v/>
      </c>
      <c r="E412" s="4" t="str">
        <f ca="1">IFERROR(VLOOKUP(SMALL('C-E'!$B$6:$B$994,RC_EXAM!$B425),'C-E'!$B$6:$K$994,E$19,FALSE),"")</f>
        <v/>
      </c>
      <c r="F412" s="42" t="str">
        <f ca="1">IFERROR(VLOOKUP(SMALL('C-E'!$B$6:$B$994,RC_EXAM!$B425),'C-E'!$B$6:$K$994,F$19,FALSE),"")</f>
        <v/>
      </c>
      <c r="G412" s="43"/>
      <c r="H412" s="4" t="str">
        <f ca="1">IFERROR(VLOOKUP(SMALL('C-E'!$B$6:$B$994,RC_EXAM!$B425),'C-E'!$B$6:$K$994,H$19,FALSE),"")</f>
        <v/>
      </c>
    </row>
    <row r="413" spans="2:8" ht="30" customHeight="1" thickTop="1" thickBot="1" x14ac:dyDescent="0.3">
      <c r="B413" s="1">
        <v>379</v>
      </c>
      <c r="C413" s="4" t="str">
        <f ca="1">IFERROR(VLOOKUP(SMALL('C-E'!$B$6:$B$994,RC_EXAM!$B426),'C-E'!$B$6:$K$994,C$19,FALSE),"")</f>
        <v/>
      </c>
      <c r="D413" s="4" t="str">
        <f ca="1">IFERROR(VLOOKUP(SMALL('C-E'!$B$6:$B$994,RC_EXAM!$B426),'C-E'!$B$6:$K$994,D$19,FALSE),"")</f>
        <v/>
      </c>
      <c r="E413" s="4" t="str">
        <f ca="1">IFERROR(VLOOKUP(SMALL('C-E'!$B$6:$B$994,RC_EXAM!$B426),'C-E'!$B$6:$K$994,E$19,FALSE),"")</f>
        <v/>
      </c>
      <c r="F413" s="42" t="str">
        <f ca="1">IFERROR(VLOOKUP(SMALL('C-E'!$B$6:$B$994,RC_EXAM!$B426),'C-E'!$B$6:$K$994,F$19,FALSE),"")</f>
        <v/>
      </c>
      <c r="G413" s="43"/>
      <c r="H413" s="4" t="str">
        <f ca="1">IFERROR(VLOOKUP(SMALL('C-E'!$B$6:$B$994,RC_EXAM!$B426),'C-E'!$B$6:$K$994,H$19,FALSE),"")</f>
        <v/>
      </c>
    </row>
    <row r="414" spans="2:8" ht="30" customHeight="1" thickTop="1" thickBot="1" x14ac:dyDescent="0.3">
      <c r="B414" s="1">
        <v>380</v>
      </c>
      <c r="C414" s="4" t="str">
        <f ca="1">IFERROR(VLOOKUP(SMALL('C-E'!$B$6:$B$994,RC_EXAM!$B427),'C-E'!$B$6:$K$994,C$19,FALSE),"")</f>
        <v/>
      </c>
      <c r="D414" s="4" t="str">
        <f ca="1">IFERROR(VLOOKUP(SMALL('C-E'!$B$6:$B$994,RC_EXAM!$B427),'C-E'!$B$6:$K$994,D$19,FALSE),"")</f>
        <v/>
      </c>
      <c r="E414" s="4" t="str">
        <f ca="1">IFERROR(VLOOKUP(SMALL('C-E'!$B$6:$B$994,RC_EXAM!$B427),'C-E'!$B$6:$K$994,E$19,FALSE),"")</f>
        <v/>
      </c>
      <c r="F414" s="42" t="str">
        <f ca="1">IFERROR(VLOOKUP(SMALL('C-E'!$B$6:$B$994,RC_EXAM!$B427),'C-E'!$B$6:$K$994,F$19,FALSE),"")</f>
        <v/>
      </c>
      <c r="G414" s="43"/>
      <c r="H414" s="4" t="str">
        <f ca="1">IFERROR(VLOOKUP(SMALL('C-E'!$B$6:$B$994,RC_EXAM!$B427),'C-E'!$B$6:$K$994,H$19,FALSE),"")</f>
        <v/>
      </c>
    </row>
    <row r="415" spans="2:8" ht="30" customHeight="1" thickTop="1" thickBot="1" x14ac:dyDescent="0.3">
      <c r="B415" s="1">
        <v>381</v>
      </c>
      <c r="C415" s="4" t="str">
        <f ca="1">IFERROR(VLOOKUP(SMALL('C-E'!$B$6:$B$994,RC_EXAM!$B428),'C-E'!$B$6:$K$994,C$19,FALSE),"")</f>
        <v/>
      </c>
      <c r="D415" s="4" t="str">
        <f ca="1">IFERROR(VLOOKUP(SMALL('C-E'!$B$6:$B$994,RC_EXAM!$B428),'C-E'!$B$6:$K$994,D$19,FALSE),"")</f>
        <v/>
      </c>
      <c r="E415" s="4" t="str">
        <f ca="1">IFERROR(VLOOKUP(SMALL('C-E'!$B$6:$B$994,RC_EXAM!$B428),'C-E'!$B$6:$K$994,E$19,FALSE),"")</f>
        <v/>
      </c>
      <c r="F415" s="42" t="str">
        <f ca="1">IFERROR(VLOOKUP(SMALL('C-E'!$B$6:$B$994,RC_EXAM!$B428),'C-E'!$B$6:$K$994,F$19,FALSE),"")</f>
        <v/>
      </c>
      <c r="G415" s="43"/>
      <c r="H415" s="4" t="str">
        <f ca="1">IFERROR(VLOOKUP(SMALL('C-E'!$B$6:$B$994,RC_EXAM!$B428),'C-E'!$B$6:$K$994,H$19,FALSE),"")</f>
        <v/>
      </c>
    </row>
    <row r="416" spans="2:8" ht="30" customHeight="1" thickTop="1" thickBot="1" x14ac:dyDescent="0.3">
      <c r="B416" s="1">
        <v>382</v>
      </c>
      <c r="C416" s="4" t="str">
        <f ca="1">IFERROR(VLOOKUP(SMALL('C-E'!$B$6:$B$994,RC_EXAM!$B429),'C-E'!$B$6:$K$994,C$19,FALSE),"")</f>
        <v/>
      </c>
      <c r="D416" s="4" t="str">
        <f ca="1">IFERROR(VLOOKUP(SMALL('C-E'!$B$6:$B$994,RC_EXAM!$B429),'C-E'!$B$6:$K$994,D$19,FALSE),"")</f>
        <v/>
      </c>
      <c r="E416" s="4" t="str">
        <f ca="1">IFERROR(VLOOKUP(SMALL('C-E'!$B$6:$B$994,RC_EXAM!$B429),'C-E'!$B$6:$K$994,E$19,FALSE),"")</f>
        <v/>
      </c>
      <c r="F416" s="42" t="str">
        <f ca="1">IFERROR(VLOOKUP(SMALL('C-E'!$B$6:$B$994,RC_EXAM!$B429),'C-E'!$B$6:$K$994,F$19,FALSE),"")</f>
        <v/>
      </c>
      <c r="G416" s="43"/>
      <c r="H416" s="4" t="str">
        <f ca="1">IFERROR(VLOOKUP(SMALL('C-E'!$B$6:$B$994,RC_EXAM!$B429),'C-E'!$B$6:$K$994,H$19,FALSE),"")</f>
        <v/>
      </c>
    </row>
    <row r="417" spans="2:8" ht="30" customHeight="1" thickTop="1" thickBot="1" x14ac:dyDescent="0.3">
      <c r="B417" s="1">
        <v>383</v>
      </c>
      <c r="C417" s="4" t="str">
        <f ca="1">IFERROR(VLOOKUP(SMALL('C-E'!$B$6:$B$994,RC_EXAM!$B430),'C-E'!$B$6:$K$994,C$19,FALSE),"")</f>
        <v/>
      </c>
      <c r="D417" s="4" t="str">
        <f ca="1">IFERROR(VLOOKUP(SMALL('C-E'!$B$6:$B$994,RC_EXAM!$B430),'C-E'!$B$6:$K$994,D$19,FALSE),"")</f>
        <v/>
      </c>
      <c r="E417" s="4" t="str">
        <f ca="1">IFERROR(VLOOKUP(SMALL('C-E'!$B$6:$B$994,RC_EXAM!$B430),'C-E'!$B$6:$K$994,E$19,FALSE),"")</f>
        <v/>
      </c>
      <c r="F417" s="42" t="str">
        <f ca="1">IFERROR(VLOOKUP(SMALL('C-E'!$B$6:$B$994,RC_EXAM!$B430),'C-E'!$B$6:$K$994,F$19,FALSE),"")</f>
        <v/>
      </c>
      <c r="G417" s="43"/>
      <c r="H417" s="4" t="str">
        <f ca="1">IFERROR(VLOOKUP(SMALL('C-E'!$B$6:$B$994,RC_EXAM!$B430),'C-E'!$B$6:$K$994,H$19,FALSE),"")</f>
        <v/>
      </c>
    </row>
    <row r="418" spans="2:8" ht="30" customHeight="1" thickTop="1" thickBot="1" x14ac:dyDescent="0.3">
      <c r="B418" s="1">
        <v>384</v>
      </c>
      <c r="C418" s="4" t="str">
        <f ca="1">IFERROR(VLOOKUP(SMALL('C-E'!$B$6:$B$994,RC_EXAM!$B431),'C-E'!$B$6:$K$994,C$19,FALSE),"")</f>
        <v/>
      </c>
      <c r="D418" s="4" t="str">
        <f ca="1">IFERROR(VLOOKUP(SMALL('C-E'!$B$6:$B$994,RC_EXAM!$B431),'C-E'!$B$6:$K$994,D$19,FALSE),"")</f>
        <v/>
      </c>
      <c r="E418" s="4" t="str">
        <f ca="1">IFERROR(VLOOKUP(SMALL('C-E'!$B$6:$B$994,RC_EXAM!$B431),'C-E'!$B$6:$K$994,E$19,FALSE),"")</f>
        <v/>
      </c>
      <c r="F418" s="42" t="str">
        <f ca="1">IFERROR(VLOOKUP(SMALL('C-E'!$B$6:$B$994,RC_EXAM!$B431),'C-E'!$B$6:$K$994,F$19,FALSE),"")</f>
        <v/>
      </c>
      <c r="G418" s="43"/>
      <c r="H418" s="4" t="str">
        <f ca="1">IFERROR(VLOOKUP(SMALL('C-E'!$B$6:$B$994,RC_EXAM!$B431),'C-E'!$B$6:$K$994,H$19,FALSE),"")</f>
        <v/>
      </c>
    </row>
    <row r="419" spans="2:8" ht="30" customHeight="1" thickTop="1" thickBot="1" x14ac:dyDescent="0.3">
      <c r="B419" s="1">
        <v>385</v>
      </c>
      <c r="C419" s="4" t="str">
        <f ca="1">IFERROR(VLOOKUP(SMALL('C-E'!$B$6:$B$994,RC_EXAM!$B432),'C-E'!$B$6:$K$994,C$19,FALSE),"")</f>
        <v/>
      </c>
      <c r="D419" s="4" t="str">
        <f ca="1">IFERROR(VLOOKUP(SMALL('C-E'!$B$6:$B$994,RC_EXAM!$B432),'C-E'!$B$6:$K$994,D$19,FALSE),"")</f>
        <v/>
      </c>
      <c r="E419" s="4" t="str">
        <f ca="1">IFERROR(VLOOKUP(SMALL('C-E'!$B$6:$B$994,RC_EXAM!$B432),'C-E'!$B$6:$K$994,E$19,FALSE),"")</f>
        <v/>
      </c>
      <c r="F419" s="42" t="str">
        <f ca="1">IFERROR(VLOOKUP(SMALL('C-E'!$B$6:$B$994,RC_EXAM!$B432),'C-E'!$B$6:$K$994,F$19,FALSE),"")</f>
        <v/>
      </c>
      <c r="G419" s="43"/>
      <c r="H419" s="4" t="str">
        <f ca="1">IFERROR(VLOOKUP(SMALL('C-E'!$B$6:$B$994,RC_EXAM!$B432),'C-E'!$B$6:$K$994,H$19,FALSE),"")</f>
        <v/>
      </c>
    </row>
    <row r="420" spans="2:8" ht="30" customHeight="1" thickTop="1" thickBot="1" x14ac:dyDescent="0.3">
      <c r="B420" s="1">
        <v>386</v>
      </c>
      <c r="C420" s="4" t="str">
        <f ca="1">IFERROR(VLOOKUP(SMALL('C-E'!$B$6:$B$994,RC_EXAM!$B433),'C-E'!$B$6:$K$994,C$19,FALSE),"")</f>
        <v/>
      </c>
      <c r="D420" s="4" t="str">
        <f ca="1">IFERROR(VLOOKUP(SMALL('C-E'!$B$6:$B$994,RC_EXAM!$B433),'C-E'!$B$6:$K$994,D$19,FALSE),"")</f>
        <v/>
      </c>
      <c r="E420" s="4" t="str">
        <f ca="1">IFERROR(VLOOKUP(SMALL('C-E'!$B$6:$B$994,RC_EXAM!$B433),'C-E'!$B$6:$K$994,E$19,FALSE),"")</f>
        <v/>
      </c>
      <c r="F420" s="42" t="str">
        <f ca="1">IFERROR(VLOOKUP(SMALL('C-E'!$B$6:$B$994,RC_EXAM!$B433),'C-E'!$B$6:$K$994,F$19,FALSE),"")</f>
        <v/>
      </c>
      <c r="G420" s="43"/>
      <c r="H420" s="4" t="str">
        <f ca="1">IFERROR(VLOOKUP(SMALL('C-E'!$B$6:$B$994,RC_EXAM!$B433),'C-E'!$B$6:$K$994,H$19,FALSE),"")</f>
        <v/>
      </c>
    </row>
    <row r="421" spans="2:8" ht="30" customHeight="1" thickTop="1" thickBot="1" x14ac:dyDescent="0.3">
      <c r="B421" s="1">
        <v>387</v>
      </c>
      <c r="C421" s="4" t="str">
        <f ca="1">IFERROR(VLOOKUP(SMALL('C-E'!$B$6:$B$994,RC_EXAM!$B434),'C-E'!$B$6:$K$994,C$19,FALSE),"")</f>
        <v/>
      </c>
      <c r="D421" s="4" t="str">
        <f ca="1">IFERROR(VLOOKUP(SMALL('C-E'!$B$6:$B$994,RC_EXAM!$B434),'C-E'!$B$6:$K$994,D$19,FALSE),"")</f>
        <v/>
      </c>
      <c r="E421" s="4" t="str">
        <f ca="1">IFERROR(VLOOKUP(SMALL('C-E'!$B$6:$B$994,RC_EXAM!$B434),'C-E'!$B$6:$K$994,E$19,FALSE),"")</f>
        <v/>
      </c>
      <c r="F421" s="42" t="str">
        <f ca="1">IFERROR(VLOOKUP(SMALL('C-E'!$B$6:$B$994,RC_EXAM!$B434),'C-E'!$B$6:$K$994,F$19,FALSE),"")</f>
        <v/>
      </c>
      <c r="G421" s="43"/>
      <c r="H421" s="4" t="str">
        <f ca="1">IFERROR(VLOOKUP(SMALL('C-E'!$B$6:$B$994,RC_EXAM!$B434),'C-E'!$B$6:$K$994,H$19,FALSE),"")</f>
        <v/>
      </c>
    </row>
    <row r="422" spans="2:8" ht="30" customHeight="1" thickTop="1" thickBot="1" x14ac:dyDescent="0.3">
      <c r="B422" s="1">
        <v>388</v>
      </c>
      <c r="C422" s="4" t="str">
        <f ca="1">IFERROR(VLOOKUP(SMALL('C-E'!$B$6:$B$994,RC_EXAM!$B435),'C-E'!$B$6:$K$994,C$19,FALSE),"")</f>
        <v/>
      </c>
      <c r="D422" s="4" t="str">
        <f ca="1">IFERROR(VLOOKUP(SMALL('C-E'!$B$6:$B$994,RC_EXAM!$B435),'C-E'!$B$6:$K$994,D$19,FALSE),"")</f>
        <v/>
      </c>
      <c r="E422" s="4" t="str">
        <f ca="1">IFERROR(VLOOKUP(SMALL('C-E'!$B$6:$B$994,RC_EXAM!$B435),'C-E'!$B$6:$K$994,E$19,FALSE),"")</f>
        <v/>
      </c>
      <c r="F422" s="42" t="str">
        <f ca="1">IFERROR(VLOOKUP(SMALL('C-E'!$B$6:$B$994,RC_EXAM!$B435),'C-E'!$B$6:$K$994,F$19,FALSE),"")</f>
        <v/>
      </c>
      <c r="G422" s="43"/>
      <c r="H422" s="4" t="str">
        <f ca="1">IFERROR(VLOOKUP(SMALL('C-E'!$B$6:$B$994,RC_EXAM!$B435),'C-E'!$B$6:$K$994,H$19,FALSE),"")</f>
        <v/>
      </c>
    </row>
    <row r="423" spans="2:8" ht="30" customHeight="1" thickTop="1" thickBot="1" x14ac:dyDescent="0.3">
      <c r="B423" s="1">
        <v>389</v>
      </c>
      <c r="C423" s="4" t="str">
        <f ca="1">IFERROR(VLOOKUP(SMALL('C-E'!$B$6:$B$994,RC_EXAM!$B436),'C-E'!$B$6:$K$994,C$19,FALSE),"")</f>
        <v/>
      </c>
      <c r="D423" s="4" t="str">
        <f ca="1">IFERROR(VLOOKUP(SMALL('C-E'!$B$6:$B$994,RC_EXAM!$B436),'C-E'!$B$6:$K$994,D$19,FALSE),"")</f>
        <v/>
      </c>
      <c r="E423" s="4" t="str">
        <f ca="1">IFERROR(VLOOKUP(SMALL('C-E'!$B$6:$B$994,RC_EXAM!$B436),'C-E'!$B$6:$K$994,E$19,FALSE),"")</f>
        <v/>
      </c>
      <c r="F423" s="42" t="str">
        <f ca="1">IFERROR(VLOOKUP(SMALL('C-E'!$B$6:$B$994,RC_EXAM!$B436),'C-E'!$B$6:$K$994,F$19,FALSE),"")</f>
        <v/>
      </c>
      <c r="G423" s="43"/>
      <c r="H423" s="4" t="str">
        <f ca="1">IFERROR(VLOOKUP(SMALL('C-E'!$B$6:$B$994,RC_EXAM!$B436),'C-E'!$B$6:$K$994,H$19,FALSE),"")</f>
        <v/>
      </c>
    </row>
    <row r="424" spans="2:8" ht="30" customHeight="1" thickTop="1" thickBot="1" x14ac:dyDescent="0.3">
      <c r="B424" s="1">
        <v>390</v>
      </c>
      <c r="C424" s="4" t="str">
        <f ca="1">IFERROR(VLOOKUP(SMALL('C-E'!$B$6:$B$994,RC_EXAM!$B437),'C-E'!$B$6:$K$994,C$19,FALSE),"")</f>
        <v/>
      </c>
      <c r="D424" s="4" t="str">
        <f ca="1">IFERROR(VLOOKUP(SMALL('C-E'!$B$6:$B$994,RC_EXAM!$B437),'C-E'!$B$6:$K$994,D$19,FALSE),"")</f>
        <v/>
      </c>
      <c r="E424" s="4" t="str">
        <f ca="1">IFERROR(VLOOKUP(SMALL('C-E'!$B$6:$B$994,RC_EXAM!$B437),'C-E'!$B$6:$K$994,E$19,FALSE),"")</f>
        <v/>
      </c>
      <c r="F424" s="42" t="str">
        <f ca="1">IFERROR(VLOOKUP(SMALL('C-E'!$B$6:$B$994,RC_EXAM!$B437),'C-E'!$B$6:$K$994,F$19,FALSE),"")</f>
        <v/>
      </c>
      <c r="G424" s="43"/>
      <c r="H424" s="4" t="str">
        <f ca="1">IFERROR(VLOOKUP(SMALL('C-E'!$B$6:$B$994,RC_EXAM!$B437),'C-E'!$B$6:$K$994,H$19,FALSE),"")</f>
        <v/>
      </c>
    </row>
    <row r="425" spans="2:8" ht="30" customHeight="1" thickTop="1" thickBot="1" x14ac:dyDescent="0.3">
      <c r="B425" s="1">
        <v>391</v>
      </c>
      <c r="C425" s="4" t="str">
        <f ca="1">IFERROR(VLOOKUP(SMALL('C-E'!$B$6:$B$994,RC_EXAM!$B438),'C-E'!$B$6:$K$994,C$19,FALSE),"")</f>
        <v/>
      </c>
      <c r="D425" s="4" t="str">
        <f ca="1">IFERROR(VLOOKUP(SMALL('C-E'!$B$6:$B$994,RC_EXAM!$B438),'C-E'!$B$6:$K$994,D$19,FALSE),"")</f>
        <v/>
      </c>
      <c r="E425" s="4" t="str">
        <f ca="1">IFERROR(VLOOKUP(SMALL('C-E'!$B$6:$B$994,RC_EXAM!$B438),'C-E'!$B$6:$K$994,E$19,FALSE),"")</f>
        <v/>
      </c>
      <c r="F425" s="42" t="str">
        <f ca="1">IFERROR(VLOOKUP(SMALL('C-E'!$B$6:$B$994,RC_EXAM!$B438),'C-E'!$B$6:$K$994,F$19,FALSE),"")</f>
        <v/>
      </c>
      <c r="G425" s="43"/>
      <c r="H425" s="4" t="str">
        <f ca="1">IFERROR(VLOOKUP(SMALL('C-E'!$B$6:$B$994,RC_EXAM!$B438),'C-E'!$B$6:$K$994,H$19,FALSE),"")</f>
        <v/>
      </c>
    </row>
    <row r="426" spans="2:8" ht="30" customHeight="1" thickTop="1" thickBot="1" x14ac:dyDescent="0.3">
      <c r="B426" s="1">
        <v>392</v>
      </c>
      <c r="C426" s="4" t="str">
        <f ca="1">IFERROR(VLOOKUP(SMALL('C-E'!$B$6:$B$994,RC_EXAM!$B439),'C-E'!$B$6:$K$994,C$19,FALSE),"")</f>
        <v/>
      </c>
      <c r="D426" s="4" t="str">
        <f ca="1">IFERROR(VLOOKUP(SMALL('C-E'!$B$6:$B$994,RC_EXAM!$B439),'C-E'!$B$6:$K$994,D$19,FALSE),"")</f>
        <v/>
      </c>
      <c r="E426" s="4" t="str">
        <f ca="1">IFERROR(VLOOKUP(SMALL('C-E'!$B$6:$B$994,RC_EXAM!$B439),'C-E'!$B$6:$K$994,E$19,FALSE),"")</f>
        <v/>
      </c>
      <c r="F426" s="42" t="str">
        <f ca="1">IFERROR(VLOOKUP(SMALL('C-E'!$B$6:$B$994,RC_EXAM!$B439),'C-E'!$B$6:$K$994,F$19,FALSE),"")</f>
        <v/>
      </c>
      <c r="G426" s="43"/>
      <c r="H426" s="4" t="str">
        <f ca="1">IFERROR(VLOOKUP(SMALL('C-E'!$B$6:$B$994,RC_EXAM!$B439),'C-E'!$B$6:$K$994,H$19,FALSE),"")</f>
        <v/>
      </c>
    </row>
    <row r="427" spans="2:8" ht="30" customHeight="1" thickTop="1" thickBot="1" x14ac:dyDescent="0.3">
      <c r="B427" s="1">
        <v>393</v>
      </c>
      <c r="C427" s="4" t="str">
        <f ca="1">IFERROR(VLOOKUP(SMALL('C-E'!$B$6:$B$994,RC_EXAM!$B440),'C-E'!$B$6:$K$994,C$19,FALSE),"")</f>
        <v/>
      </c>
      <c r="D427" s="4" t="str">
        <f ca="1">IFERROR(VLOOKUP(SMALL('C-E'!$B$6:$B$994,RC_EXAM!$B440),'C-E'!$B$6:$K$994,D$19,FALSE),"")</f>
        <v/>
      </c>
      <c r="E427" s="4" t="str">
        <f ca="1">IFERROR(VLOOKUP(SMALL('C-E'!$B$6:$B$994,RC_EXAM!$B440),'C-E'!$B$6:$K$994,E$19,FALSE),"")</f>
        <v/>
      </c>
      <c r="F427" s="42" t="str">
        <f ca="1">IFERROR(VLOOKUP(SMALL('C-E'!$B$6:$B$994,RC_EXAM!$B440),'C-E'!$B$6:$K$994,F$19,FALSE),"")</f>
        <v/>
      </c>
      <c r="G427" s="43"/>
      <c r="H427" s="4" t="str">
        <f ca="1">IFERROR(VLOOKUP(SMALL('C-E'!$B$6:$B$994,RC_EXAM!$B440),'C-E'!$B$6:$K$994,H$19,FALSE),"")</f>
        <v/>
      </c>
    </row>
    <row r="428" spans="2:8" ht="30" customHeight="1" thickTop="1" thickBot="1" x14ac:dyDescent="0.3">
      <c r="B428" s="1">
        <v>394</v>
      </c>
      <c r="C428" s="4" t="str">
        <f ca="1">IFERROR(VLOOKUP(SMALL('C-E'!$B$6:$B$994,RC_EXAM!$B441),'C-E'!$B$6:$K$994,C$19,FALSE),"")</f>
        <v/>
      </c>
      <c r="D428" s="4" t="str">
        <f ca="1">IFERROR(VLOOKUP(SMALL('C-E'!$B$6:$B$994,RC_EXAM!$B441),'C-E'!$B$6:$K$994,D$19,FALSE),"")</f>
        <v/>
      </c>
      <c r="E428" s="4" t="str">
        <f ca="1">IFERROR(VLOOKUP(SMALL('C-E'!$B$6:$B$994,RC_EXAM!$B441),'C-E'!$B$6:$K$994,E$19,FALSE),"")</f>
        <v/>
      </c>
      <c r="F428" s="42" t="str">
        <f ca="1">IFERROR(VLOOKUP(SMALL('C-E'!$B$6:$B$994,RC_EXAM!$B441),'C-E'!$B$6:$K$994,F$19,FALSE),"")</f>
        <v/>
      </c>
      <c r="G428" s="43"/>
      <c r="H428" s="4" t="str">
        <f ca="1">IFERROR(VLOOKUP(SMALL('C-E'!$B$6:$B$994,RC_EXAM!$B441),'C-E'!$B$6:$K$994,H$19,FALSE),"")</f>
        <v/>
      </c>
    </row>
    <row r="429" spans="2:8" ht="30" customHeight="1" thickTop="1" thickBot="1" x14ac:dyDescent="0.3">
      <c r="B429" s="1">
        <v>395</v>
      </c>
      <c r="C429" s="4" t="str">
        <f ca="1">IFERROR(VLOOKUP(SMALL('C-E'!$B$6:$B$994,RC_EXAM!$B442),'C-E'!$B$6:$K$994,C$19,FALSE),"")</f>
        <v/>
      </c>
      <c r="D429" s="4" t="str">
        <f ca="1">IFERROR(VLOOKUP(SMALL('C-E'!$B$6:$B$994,RC_EXAM!$B442),'C-E'!$B$6:$K$994,D$19,FALSE),"")</f>
        <v/>
      </c>
      <c r="E429" s="4" t="str">
        <f ca="1">IFERROR(VLOOKUP(SMALL('C-E'!$B$6:$B$994,RC_EXAM!$B442),'C-E'!$B$6:$K$994,E$19,FALSE),"")</f>
        <v/>
      </c>
      <c r="F429" s="42" t="str">
        <f ca="1">IFERROR(VLOOKUP(SMALL('C-E'!$B$6:$B$994,RC_EXAM!$B442),'C-E'!$B$6:$K$994,F$19,FALSE),"")</f>
        <v/>
      </c>
      <c r="G429" s="43"/>
      <c r="H429" s="4" t="str">
        <f ca="1">IFERROR(VLOOKUP(SMALL('C-E'!$B$6:$B$994,RC_EXAM!$B442),'C-E'!$B$6:$K$994,H$19,FALSE),"")</f>
        <v/>
      </c>
    </row>
    <row r="430" spans="2:8" ht="30" customHeight="1" thickTop="1" thickBot="1" x14ac:dyDescent="0.3">
      <c r="B430" s="1">
        <v>396</v>
      </c>
      <c r="C430" s="4" t="str">
        <f ca="1">IFERROR(VLOOKUP(SMALL('C-E'!$B$6:$B$994,RC_EXAM!$B443),'C-E'!$B$6:$K$994,C$19,FALSE),"")</f>
        <v/>
      </c>
      <c r="D430" s="4" t="str">
        <f ca="1">IFERROR(VLOOKUP(SMALL('C-E'!$B$6:$B$994,RC_EXAM!$B443),'C-E'!$B$6:$K$994,D$19,FALSE),"")</f>
        <v/>
      </c>
      <c r="E430" s="4" t="str">
        <f ca="1">IFERROR(VLOOKUP(SMALL('C-E'!$B$6:$B$994,RC_EXAM!$B443),'C-E'!$B$6:$K$994,E$19,FALSE),"")</f>
        <v/>
      </c>
      <c r="F430" s="42" t="str">
        <f ca="1">IFERROR(VLOOKUP(SMALL('C-E'!$B$6:$B$994,RC_EXAM!$B443),'C-E'!$B$6:$K$994,F$19,FALSE),"")</f>
        <v/>
      </c>
      <c r="G430" s="43"/>
      <c r="H430" s="4" t="str">
        <f ca="1">IFERROR(VLOOKUP(SMALL('C-E'!$B$6:$B$994,RC_EXAM!$B443),'C-E'!$B$6:$K$994,H$19,FALSE),"")</f>
        <v/>
      </c>
    </row>
    <row r="431" spans="2:8" ht="30" customHeight="1" thickTop="1" thickBot="1" x14ac:dyDescent="0.3">
      <c r="B431" s="1">
        <v>397</v>
      </c>
      <c r="C431" s="4" t="str">
        <f ca="1">IFERROR(VLOOKUP(SMALL('C-E'!$B$6:$B$994,RC_EXAM!$B444),'C-E'!$B$6:$K$994,C$19,FALSE),"")</f>
        <v/>
      </c>
      <c r="D431" s="4" t="str">
        <f ca="1">IFERROR(VLOOKUP(SMALL('C-E'!$B$6:$B$994,RC_EXAM!$B444),'C-E'!$B$6:$K$994,D$19,FALSE),"")</f>
        <v/>
      </c>
      <c r="E431" s="4" t="str">
        <f ca="1">IFERROR(VLOOKUP(SMALL('C-E'!$B$6:$B$994,RC_EXAM!$B444),'C-E'!$B$6:$K$994,E$19,FALSE),"")</f>
        <v/>
      </c>
      <c r="F431" s="42" t="str">
        <f ca="1">IFERROR(VLOOKUP(SMALL('C-E'!$B$6:$B$994,RC_EXAM!$B444),'C-E'!$B$6:$K$994,F$19,FALSE),"")</f>
        <v/>
      </c>
      <c r="G431" s="43"/>
      <c r="H431" s="4" t="str">
        <f ca="1">IFERROR(VLOOKUP(SMALL('C-E'!$B$6:$B$994,RC_EXAM!$B444),'C-E'!$B$6:$K$994,H$19,FALSE),"")</f>
        <v/>
      </c>
    </row>
    <row r="432" spans="2:8" ht="30" customHeight="1" thickTop="1" thickBot="1" x14ac:dyDescent="0.3">
      <c r="B432" s="1">
        <v>398</v>
      </c>
      <c r="C432" s="4" t="str">
        <f ca="1">IFERROR(VLOOKUP(SMALL('C-E'!$B$6:$B$994,RC_EXAM!$B445),'C-E'!$B$6:$K$994,C$19,FALSE),"")</f>
        <v/>
      </c>
      <c r="D432" s="4" t="str">
        <f ca="1">IFERROR(VLOOKUP(SMALL('C-E'!$B$6:$B$994,RC_EXAM!$B445),'C-E'!$B$6:$K$994,D$19,FALSE),"")</f>
        <v/>
      </c>
      <c r="E432" s="4" t="str">
        <f ca="1">IFERROR(VLOOKUP(SMALL('C-E'!$B$6:$B$994,RC_EXAM!$B445),'C-E'!$B$6:$K$994,E$19,FALSE),"")</f>
        <v/>
      </c>
      <c r="F432" s="42" t="str">
        <f ca="1">IFERROR(VLOOKUP(SMALL('C-E'!$B$6:$B$994,RC_EXAM!$B445),'C-E'!$B$6:$K$994,F$19,FALSE),"")</f>
        <v/>
      </c>
      <c r="G432" s="43"/>
      <c r="H432" s="4" t="str">
        <f ca="1">IFERROR(VLOOKUP(SMALL('C-E'!$B$6:$B$994,RC_EXAM!$B445),'C-E'!$B$6:$K$994,H$19,FALSE),"")</f>
        <v/>
      </c>
    </row>
    <row r="433" spans="2:8" ht="30" customHeight="1" thickTop="1" thickBot="1" x14ac:dyDescent="0.3">
      <c r="B433" s="1">
        <v>399</v>
      </c>
      <c r="C433" s="4" t="str">
        <f ca="1">IFERROR(VLOOKUP(SMALL('C-E'!$B$6:$B$994,RC_EXAM!$B446),'C-E'!$B$6:$K$994,C$19,FALSE),"")</f>
        <v/>
      </c>
      <c r="D433" s="4" t="str">
        <f ca="1">IFERROR(VLOOKUP(SMALL('C-E'!$B$6:$B$994,RC_EXAM!$B446),'C-E'!$B$6:$K$994,D$19,FALSE),"")</f>
        <v/>
      </c>
      <c r="E433" s="4" t="str">
        <f ca="1">IFERROR(VLOOKUP(SMALL('C-E'!$B$6:$B$994,RC_EXAM!$B446),'C-E'!$B$6:$K$994,E$19,FALSE),"")</f>
        <v/>
      </c>
      <c r="F433" s="42" t="str">
        <f ca="1">IFERROR(VLOOKUP(SMALL('C-E'!$B$6:$B$994,RC_EXAM!$B446),'C-E'!$B$6:$K$994,F$19,FALSE),"")</f>
        <v/>
      </c>
      <c r="G433" s="43"/>
      <c r="H433" s="4" t="str">
        <f ca="1">IFERROR(VLOOKUP(SMALL('C-E'!$B$6:$B$994,RC_EXAM!$B446),'C-E'!$B$6:$K$994,H$19,FALSE),"")</f>
        <v/>
      </c>
    </row>
    <row r="434" spans="2:8" ht="30" customHeight="1" thickTop="1" thickBot="1" x14ac:dyDescent="0.3">
      <c r="B434" s="1">
        <v>400</v>
      </c>
      <c r="C434" s="4" t="str">
        <f ca="1">IFERROR(VLOOKUP(SMALL('C-E'!$B$6:$B$994,RC_EXAM!$B447),'C-E'!$B$6:$K$994,C$19,FALSE),"")</f>
        <v/>
      </c>
      <c r="D434" s="4" t="str">
        <f ca="1">IFERROR(VLOOKUP(SMALL('C-E'!$B$6:$B$994,RC_EXAM!$B447),'C-E'!$B$6:$K$994,D$19,FALSE),"")</f>
        <v/>
      </c>
      <c r="E434" s="4" t="str">
        <f ca="1">IFERROR(VLOOKUP(SMALL('C-E'!$B$6:$B$994,RC_EXAM!$B447),'C-E'!$B$6:$K$994,E$19,FALSE),"")</f>
        <v/>
      </c>
      <c r="F434" s="42" t="str">
        <f ca="1">IFERROR(VLOOKUP(SMALL('C-E'!$B$6:$B$994,RC_EXAM!$B447),'C-E'!$B$6:$K$994,F$19,FALSE),"")</f>
        <v/>
      </c>
      <c r="G434" s="43"/>
      <c r="H434" s="4" t="str">
        <f ca="1">IFERROR(VLOOKUP(SMALL('C-E'!$B$6:$B$994,RC_EXAM!$B447),'C-E'!$B$6:$K$994,H$19,FALSE),"")</f>
        <v/>
      </c>
    </row>
    <row r="435" spans="2:8" ht="30" customHeight="1" thickTop="1" thickBot="1" x14ac:dyDescent="0.3">
      <c r="B435" s="1">
        <v>401</v>
      </c>
      <c r="C435" s="4" t="str">
        <f ca="1">IFERROR(VLOOKUP(SMALL('C-E'!$B$6:$B$994,RC_EXAM!$B448),'C-E'!$B$6:$K$994,C$19,FALSE),"")</f>
        <v/>
      </c>
      <c r="D435" s="4" t="str">
        <f ca="1">IFERROR(VLOOKUP(SMALL('C-E'!$B$6:$B$994,RC_EXAM!$B448),'C-E'!$B$6:$K$994,D$19,FALSE),"")</f>
        <v/>
      </c>
      <c r="E435" s="4" t="str">
        <f ca="1">IFERROR(VLOOKUP(SMALL('C-E'!$B$6:$B$994,RC_EXAM!$B448),'C-E'!$B$6:$K$994,E$19,FALSE),"")</f>
        <v/>
      </c>
      <c r="F435" s="42" t="str">
        <f ca="1">IFERROR(VLOOKUP(SMALL('C-E'!$B$6:$B$994,RC_EXAM!$B448),'C-E'!$B$6:$K$994,F$19,FALSE),"")</f>
        <v/>
      </c>
      <c r="G435" s="43"/>
      <c r="H435" s="4" t="str">
        <f ca="1">IFERROR(VLOOKUP(SMALL('C-E'!$B$6:$B$994,RC_EXAM!$B448),'C-E'!$B$6:$K$994,H$19,FALSE),"")</f>
        <v/>
      </c>
    </row>
    <row r="436" spans="2:8" ht="30" customHeight="1" thickTop="1" thickBot="1" x14ac:dyDescent="0.3">
      <c r="B436" s="1">
        <v>402</v>
      </c>
      <c r="C436" s="4" t="str">
        <f ca="1">IFERROR(VLOOKUP(SMALL('C-E'!$B$6:$B$994,RC_EXAM!$B449),'C-E'!$B$6:$K$994,C$19,FALSE),"")</f>
        <v/>
      </c>
      <c r="D436" s="4" t="str">
        <f ca="1">IFERROR(VLOOKUP(SMALL('C-E'!$B$6:$B$994,RC_EXAM!$B449),'C-E'!$B$6:$K$994,D$19,FALSE),"")</f>
        <v/>
      </c>
      <c r="E436" s="4" t="str">
        <f ca="1">IFERROR(VLOOKUP(SMALL('C-E'!$B$6:$B$994,RC_EXAM!$B449),'C-E'!$B$6:$K$994,E$19,FALSE),"")</f>
        <v/>
      </c>
      <c r="F436" s="42" t="str">
        <f ca="1">IFERROR(VLOOKUP(SMALL('C-E'!$B$6:$B$994,RC_EXAM!$B449),'C-E'!$B$6:$K$994,F$19,FALSE),"")</f>
        <v/>
      </c>
      <c r="G436" s="43"/>
      <c r="H436" s="4" t="str">
        <f ca="1">IFERROR(VLOOKUP(SMALL('C-E'!$B$6:$B$994,RC_EXAM!$B449),'C-E'!$B$6:$K$994,H$19,FALSE),"")</f>
        <v/>
      </c>
    </row>
    <row r="437" spans="2:8" ht="30" customHeight="1" thickTop="1" thickBot="1" x14ac:dyDescent="0.3">
      <c r="B437" s="1">
        <v>403</v>
      </c>
      <c r="C437" s="4" t="str">
        <f ca="1">IFERROR(VLOOKUP(SMALL('C-E'!$B$6:$B$994,RC_EXAM!$B450),'C-E'!$B$6:$K$994,C$19,FALSE),"")</f>
        <v/>
      </c>
      <c r="D437" s="4" t="str">
        <f ca="1">IFERROR(VLOOKUP(SMALL('C-E'!$B$6:$B$994,RC_EXAM!$B450),'C-E'!$B$6:$K$994,D$19,FALSE),"")</f>
        <v/>
      </c>
      <c r="E437" s="4" t="str">
        <f ca="1">IFERROR(VLOOKUP(SMALL('C-E'!$B$6:$B$994,RC_EXAM!$B450),'C-E'!$B$6:$K$994,E$19,FALSE),"")</f>
        <v/>
      </c>
      <c r="F437" s="42" t="str">
        <f ca="1">IFERROR(VLOOKUP(SMALL('C-E'!$B$6:$B$994,RC_EXAM!$B450),'C-E'!$B$6:$K$994,F$19,FALSE),"")</f>
        <v/>
      </c>
      <c r="G437" s="43"/>
      <c r="H437" s="4" t="str">
        <f ca="1">IFERROR(VLOOKUP(SMALL('C-E'!$B$6:$B$994,RC_EXAM!$B450),'C-E'!$B$6:$K$994,H$19,FALSE),"")</f>
        <v/>
      </c>
    </row>
    <row r="438" spans="2:8" ht="30" customHeight="1" thickTop="1" thickBot="1" x14ac:dyDescent="0.3">
      <c r="B438" s="1">
        <v>404</v>
      </c>
      <c r="C438" s="4" t="str">
        <f ca="1">IFERROR(VLOOKUP(SMALL('C-E'!$B$6:$B$994,RC_EXAM!$B451),'C-E'!$B$6:$K$994,C$19,FALSE),"")</f>
        <v/>
      </c>
      <c r="D438" s="4" t="str">
        <f ca="1">IFERROR(VLOOKUP(SMALL('C-E'!$B$6:$B$994,RC_EXAM!$B451),'C-E'!$B$6:$K$994,D$19,FALSE),"")</f>
        <v/>
      </c>
      <c r="E438" s="4" t="str">
        <f ca="1">IFERROR(VLOOKUP(SMALL('C-E'!$B$6:$B$994,RC_EXAM!$B451),'C-E'!$B$6:$K$994,E$19,FALSE),"")</f>
        <v/>
      </c>
      <c r="F438" s="42" t="str">
        <f ca="1">IFERROR(VLOOKUP(SMALL('C-E'!$B$6:$B$994,RC_EXAM!$B451),'C-E'!$B$6:$K$994,F$19,FALSE),"")</f>
        <v/>
      </c>
      <c r="G438" s="43"/>
      <c r="H438" s="4" t="str">
        <f ca="1">IFERROR(VLOOKUP(SMALL('C-E'!$B$6:$B$994,RC_EXAM!$B451),'C-E'!$B$6:$K$994,H$19,FALSE),"")</f>
        <v/>
      </c>
    </row>
    <row r="439" spans="2:8" ht="30" customHeight="1" thickTop="1" thickBot="1" x14ac:dyDescent="0.3">
      <c r="B439" s="1">
        <v>405</v>
      </c>
      <c r="C439" s="4" t="str">
        <f ca="1">IFERROR(VLOOKUP(SMALL('C-E'!$B$6:$B$994,RC_EXAM!$B452),'C-E'!$B$6:$K$994,C$19,FALSE),"")</f>
        <v/>
      </c>
      <c r="D439" s="4" t="str">
        <f ca="1">IFERROR(VLOOKUP(SMALL('C-E'!$B$6:$B$994,RC_EXAM!$B452),'C-E'!$B$6:$K$994,D$19,FALSE),"")</f>
        <v/>
      </c>
      <c r="E439" s="4" t="str">
        <f ca="1">IFERROR(VLOOKUP(SMALL('C-E'!$B$6:$B$994,RC_EXAM!$B452),'C-E'!$B$6:$K$994,E$19,FALSE),"")</f>
        <v/>
      </c>
      <c r="F439" s="42" t="str">
        <f ca="1">IFERROR(VLOOKUP(SMALL('C-E'!$B$6:$B$994,RC_EXAM!$B452),'C-E'!$B$6:$K$994,F$19,FALSE),"")</f>
        <v/>
      </c>
      <c r="G439" s="43"/>
      <c r="H439" s="4" t="str">
        <f ca="1">IFERROR(VLOOKUP(SMALL('C-E'!$B$6:$B$994,RC_EXAM!$B452),'C-E'!$B$6:$K$994,H$19,FALSE),"")</f>
        <v/>
      </c>
    </row>
    <row r="440" spans="2:8" ht="30" customHeight="1" thickTop="1" thickBot="1" x14ac:dyDescent="0.3">
      <c r="B440" s="1">
        <v>406</v>
      </c>
      <c r="C440" s="4" t="str">
        <f ca="1">IFERROR(VLOOKUP(SMALL('C-E'!$B$6:$B$994,RC_EXAM!$B453),'C-E'!$B$6:$K$994,C$19,FALSE),"")</f>
        <v/>
      </c>
      <c r="D440" s="4" t="str">
        <f ca="1">IFERROR(VLOOKUP(SMALL('C-E'!$B$6:$B$994,RC_EXAM!$B453),'C-E'!$B$6:$K$994,D$19,FALSE),"")</f>
        <v/>
      </c>
      <c r="E440" s="4" t="str">
        <f ca="1">IFERROR(VLOOKUP(SMALL('C-E'!$B$6:$B$994,RC_EXAM!$B453),'C-E'!$B$6:$K$994,E$19,FALSE),"")</f>
        <v/>
      </c>
      <c r="F440" s="42" t="str">
        <f ca="1">IFERROR(VLOOKUP(SMALL('C-E'!$B$6:$B$994,RC_EXAM!$B453),'C-E'!$B$6:$K$994,F$19,FALSE),"")</f>
        <v/>
      </c>
      <c r="G440" s="43"/>
      <c r="H440" s="4" t="str">
        <f ca="1">IFERROR(VLOOKUP(SMALL('C-E'!$B$6:$B$994,RC_EXAM!$B453),'C-E'!$B$6:$K$994,H$19,FALSE),"")</f>
        <v/>
      </c>
    </row>
    <row r="441" spans="2:8" ht="30" customHeight="1" thickTop="1" thickBot="1" x14ac:dyDescent="0.3">
      <c r="B441" s="1">
        <v>407</v>
      </c>
      <c r="C441" s="4" t="str">
        <f ca="1">IFERROR(VLOOKUP(SMALL('C-E'!$B$6:$B$994,RC_EXAM!$B454),'C-E'!$B$6:$K$994,C$19,FALSE),"")</f>
        <v/>
      </c>
      <c r="D441" s="4" t="str">
        <f ca="1">IFERROR(VLOOKUP(SMALL('C-E'!$B$6:$B$994,RC_EXAM!$B454),'C-E'!$B$6:$K$994,D$19,FALSE),"")</f>
        <v/>
      </c>
      <c r="E441" s="4" t="str">
        <f ca="1">IFERROR(VLOOKUP(SMALL('C-E'!$B$6:$B$994,RC_EXAM!$B454),'C-E'!$B$6:$K$994,E$19,FALSE),"")</f>
        <v/>
      </c>
      <c r="F441" s="42" t="str">
        <f ca="1">IFERROR(VLOOKUP(SMALL('C-E'!$B$6:$B$994,RC_EXAM!$B454),'C-E'!$B$6:$K$994,F$19,FALSE),"")</f>
        <v/>
      </c>
      <c r="G441" s="43"/>
      <c r="H441" s="4" t="str">
        <f ca="1">IFERROR(VLOOKUP(SMALL('C-E'!$B$6:$B$994,RC_EXAM!$B454),'C-E'!$B$6:$K$994,H$19,FALSE),"")</f>
        <v/>
      </c>
    </row>
    <row r="442" spans="2:8" ht="30" customHeight="1" thickTop="1" thickBot="1" x14ac:dyDescent="0.3">
      <c r="B442" s="1">
        <v>408</v>
      </c>
      <c r="C442" s="4" t="str">
        <f ca="1">IFERROR(VLOOKUP(SMALL('C-E'!$B$6:$B$994,RC_EXAM!$B455),'C-E'!$B$6:$K$994,C$19,FALSE),"")</f>
        <v/>
      </c>
      <c r="D442" s="4" t="str">
        <f ca="1">IFERROR(VLOOKUP(SMALL('C-E'!$B$6:$B$994,RC_EXAM!$B455),'C-E'!$B$6:$K$994,D$19,FALSE),"")</f>
        <v/>
      </c>
      <c r="E442" s="4" t="str">
        <f ca="1">IFERROR(VLOOKUP(SMALL('C-E'!$B$6:$B$994,RC_EXAM!$B455),'C-E'!$B$6:$K$994,E$19,FALSE),"")</f>
        <v/>
      </c>
      <c r="F442" s="42" t="str">
        <f ca="1">IFERROR(VLOOKUP(SMALL('C-E'!$B$6:$B$994,RC_EXAM!$B455),'C-E'!$B$6:$K$994,F$19,FALSE),"")</f>
        <v/>
      </c>
      <c r="G442" s="43"/>
      <c r="H442" s="4" t="str">
        <f ca="1">IFERROR(VLOOKUP(SMALL('C-E'!$B$6:$B$994,RC_EXAM!$B455),'C-E'!$B$6:$K$994,H$19,FALSE),"")</f>
        <v/>
      </c>
    </row>
    <row r="443" spans="2:8" ht="30" customHeight="1" thickTop="1" thickBot="1" x14ac:dyDescent="0.3">
      <c r="B443" s="1">
        <v>409</v>
      </c>
      <c r="C443" s="4" t="str">
        <f ca="1">IFERROR(VLOOKUP(SMALL('C-E'!$B$6:$B$994,RC_EXAM!$B456),'C-E'!$B$6:$K$994,C$19,FALSE),"")</f>
        <v/>
      </c>
      <c r="D443" s="4" t="str">
        <f ca="1">IFERROR(VLOOKUP(SMALL('C-E'!$B$6:$B$994,RC_EXAM!$B456),'C-E'!$B$6:$K$994,D$19,FALSE),"")</f>
        <v/>
      </c>
      <c r="E443" s="4" t="str">
        <f ca="1">IFERROR(VLOOKUP(SMALL('C-E'!$B$6:$B$994,RC_EXAM!$B456),'C-E'!$B$6:$K$994,E$19,FALSE),"")</f>
        <v/>
      </c>
      <c r="F443" s="42" t="str">
        <f ca="1">IFERROR(VLOOKUP(SMALL('C-E'!$B$6:$B$994,RC_EXAM!$B456),'C-E'!$B$6:$K$994,F$19,FALSE),"")</f>
        <v/>
      </c>
      <c r="G443" s="43"/>
      <c r="H443" s="4" t="str">
        <f ca="1">IFERROR(VLOOKUP(SMALL('C-E'!$B$6:$B$994,RC_EXAM!$B456),'C-E'!$B$6:$K$994,H$19,FALSE),"")</f>
        <v/>
      </c>
    </row>
    <row r="444" spans="2:8" ht="30" customHeight="1" thickTop="1" thickBot="1" x14ac:dyDescent="0.3">
      <c r="B444" s="1">
        <v>410</v>
      </c>
      <c r="C444" s="4" t="str">
        <f ca="1">IFERROR(VLOOKUP(SMALL('C-E'!$B$6:$B$994,RC_EXAM!$B457),'C-E'!$B$6:$K$994,C$19,FALSE),"")</f>
        <v/>
      </c>
      <c r="D444" s="4" t="str">
        <f ca="1">IFERROR(VLOOKUP(SMALL('C-E'!$B$6:$B$994,RC_EXAM!$B457),'C-E'!$B$6:$K$994,D$19,FALSE),"")</f>
        <v/>
      </c>
      <c r="E444" s="4" t="str">
        <f ca="1">IFERROR(VLOOKUP(SMALL('C-E'!$B$6:$B$994,RC_EXAM!$B457),'C-E'!$B$6:$K$994,E$19,FALSE),"")</f>
        <v/>
      </c>
      <c r="F444" s="42" t="str">
        <f ca="1">IFERROR(VLOOKUP(SMALL('C-E'!$B$6:$B$994,RC_EXAM!$B457),'C-E'!$B$6:$K$994,F$19,FALSE),"")</f>
        <v/>
      </c>
      <c r="G444" s="43"/>
      <c r="H444" s="4" t="str">
        <f ca="1">IFERROR(VLOOKUP(SMALL('C-E'!$B$6:$B$994,RC_EXAM!$B457),'C-E'!$B$6:$K$994,H$19,FALSE),"")</f>
        <v/>
      </c>
    </row>
    <row r="445" spans="2:8" ht="30" customHeight="1" thickTop="1" thickBot="1" x14ac:dyDescent="0.3">
      <c r="B445" s="1">
        <v>411</v>
      </c>
      <c r="C445" s="4" t="str">
        <f ca="1">IFERROR(VLOOKUP(SMALL('C-E'!$B$6:$B$994,RC_EXAM!$B458),'C-E'!$B$6:$K$994,C$19,FALSE),"")</f>
        <v/>
      </c>
      <c r="D445" s="4" t="str">
        <f ca="1">IFERROR(VLOOKUP(SMALL('C-E'!$B$6:$B$994,RC_EXAM!$B458),'C-E'!$B$6:$K$994,D$19,FALSE),"")</f>
        <v/>
      </c>
      <c r="E445" s="4" t="str">
        <f ca="1">IFERROR(VLOOKUP(SMALL('C-E'!$B$6:$B$994,RC_EXAM!$B458),'C-E'!$B$6:$K$994,E$19,FALSE),"")</f>
        <v/>
      </c>
      <c r="F445" s="42" t="str">
        <f ca="1">IFERROR(VLOOKUP(SMALL('C-E'!$B$6:$B$994,RC_EXAM!$B458),'C-E'!$B$6:$K$994,F$19,FALSE),"")</f>
        <v/>
      </c>
      <c r="G445" s="43"/>
      <c r="H445" s="4" t="str">
        <f ca="1">IFERROR(VLOOKUP(SMALL('C-E'!$B$6:$B$994,RC_EXAM!$B458),'C-E'!$B$6:$K$994,H$19,FALSE),"")</f>
        <v/>
      </c>
    </row>
    <row r="446" spans="2:8" ht="30" customHeight="1" thickTop="1" thickBot="1" x14ac:dyDescent="0.3">
      <c r="B446" s="1">
        <v>412</v>
      </c>
      <c r="C446" s="4" t="str">
        <f ca="1">IFERROR(VLOOKUP(SMALL('C-E'!$B$6:$B$994,RC_EXAM!$B459),'C-E'!$B$6:$K$994,C$19,FALSE),"")</f>
        <v/>
      </c>
      <c r="D446" s="4" t="str">
        <f ca="1">IFERROR(VLOOKUP(SMALL('C-E'!$B$6:$B$994,RC_EXAM!$B459),'C-E'!$B$6:$K$994,D$19,FALSE),"")</f>
        <v/>
      </c>
      <c r="E446" s="4" t="str">
        <f ca="1">IFERROR(VLOOKUP(SMALL('C-E'!$B$6:$B$994,RC_EXAM!$B459),'C-E'!$B$6:$K$994,E$19,FALSE),"")</f>
        <v/>
      </c>
      <c r="F446" s="42" t="str">
        <f ca="1">IFERROR(VLOOKUP(SMALL('C-E'!$B$6:$B$994,RC_EXAM!$B459),'C-E'!$B$6:$K$994,F$19,FALSE),"")</f>
        <v/>
      </c>
      <c r="G446" s="43"/>
      <c r="H446" s="4" t="str">
        <f ca="1">IFERROR(VLOOKUP(SMALL('C-E'!$B$6:$B$994,RC_EXAM!$B459),'C-E'!$B$6:$K$994,H$19,FALSE),"")</f>
        <v/>
      </c>
    </row>
    <row r="447" spans="2:8" ht="30" customHeight="1" thickTop="1" thickBot="1" x14ac:dyDescent="0.3">
      <c r="B447" s="1">
        <v>413</v>
      </c>
      <c r="C447" s="4" t="str">
        <f ca="1">IFERROR(VLOOKUP(SMALL('C-E'!$B$6:$B$994,RC_EXAM!$B460),'C-E'!$B$6:$K$994,C$19,FALSE),"")</f>
        <v/>
      </c>
      <c r="D447" s="4" t="str">
        <f ca="1">IFERROR(VLOOKUP(SMALL('C-E'!$B$6:$B$994,RC_EXAM!$B460),'C-E'!$B$6:$K$994,D$19,FALSE),"")</f>
        <v/>
      </c>
      <c r="E447" s="4" t="str">
        <f ca="1">IFERROR(VLOOKUP(SMALL('C-E'!$B$6:$B$994,RC_EXAM!$B460),'C-E'!$B$6:$K$994,E$19,FALSE),"")</f>
        <v/>
      </c>
      <c r="F447" s="42" t="str">
        <f ca="1">IFERROR(VLOOKUP(SMALL('C-E'!$B$6:$B$994,RC_EXAM!$B460),'C-E'!$B$6:$K$994,F$19,FALSE),"")</f>
        <v/>
      </c>
      <c r="G447" s="43"/>
      <c r="H447" s="4" t="str">
        <f ca="1">IFERROR(VLOOKUP(SMALL('C-E'!$B$6:$B$994,RC_EXAM!$B460),'C-E'!$B$6:$K$994,H$19,FALSE),"")</f>
        <v/>
      </c>
    </row>
    <row r="448" spans="2:8" ht="30" customHeight="1" thickTop="1" thickBot="1" x14ac:dyDescent="0.3">
      <c r="B448" s="1">
        <v>414</v>
      </c>
      <c r="C448" s="4" t="str">
        <f ca="1">IFERROR(VLOOKUP(SMALL('C-E'!$B$6:$B$994,RC_EXAM!$B461),'C-E'!$B$6:$K$994,C$19,FALSE),"")</f>
        <v/>
      </c>
      <c r="D448" s="4" t="str">
        <f ca="1">IFERROR(VLOOKUP(SMALL('C-E'!$B$6:$B$994,RC_EXAM!$B461),'C-E'!$B$6:$K$994,D$19,FALSE),"")</f>
        <v/>
      </c>
      <c r="E448" s="4" t="str">
        <f ca="1">IFERROR(VLOOKUP(SMALL('C-E'!$B$6:$B$994,RC_EXAM!$B461),'C-E'!$B$6:$K$994,E$19,FALSE),"")</f>
        <v/>
      </c>
      <c r="F448" s="42" t="str">
        <f ca="1">IFERROR(VLOOKUP(SMALL('C-E'!$B$6:$B$994,RC_EXAM!$B461),'C-E'!$B$6:$K$994,F$19,FALSE),"")</f>
        <v/>
      </c>
      <c r="G448" s="43"/>
      <c r="H448" s="4" t="str">
        <f ca="1">IFERROR(VLOOKUP(SMALL('C-E'!$B$6:$B$994,RC_EXAM!$B461),'C-E'!$B$6:$K$994,H$19,FALSE),"")</f>
        <v/>
      </c>
    </row>
    <row r="449" spans="2:8" ht="30" customHeight="1" thickTop="1" thickBot="1" x14ac:dyDescent="0.3">
      <c r="B449" s="1">
        <v>415</v>
      </c>
      <c r="C449" s="4" t="str">
        <f ca="1">IFERROR(VLOOKUP(SMALL('C-E'!$B$6:$B$994,RC_EXAM!$B462),'C-E'!$B$6:$K$994,C$19,FALSE),"")</f>
        <v/>
      </c>
      <c r="D449" s="4" t="str">
        <f ca="1">IFERROR(VLOOKUP(SMALL('C-E'!$B$6:$B$994,RC_EXAM!$B462),'C-E'!$B$6:$K$994,D$19,FALSE),"")</f>
        <v/>
      </c>
      <c r="E449" s="4" t="str">
        <f ca="1">IFERROR(VLOOKUP(SMALL('C-E'!$B$6:$B$994,RC_EXAM!$B462),'C-E'!$B$6:$K$994,E$19,FALSE),"")</f>
        <v/>
      </c>
      <c r="F449" s="42" t="str">
        <f ca="1">IFERROR(VLOOKUP(SMALL('C-E'!$B$6:$B$994,RC_EXAM!$B462),'C-E'!$B$6:$K$994,F$19,FALSE),"")</f>
        <v/>
      </c>
      <c r="G449" s="43"/>
      <c r="H449" s="4" t="str">
        <f ca="1">IFERROR(VLOOKUP(SMALL('C-E'!$B$6:$B$994,RC_EXAM!$B462),'C-E'!$B$6:$K$994,H$19,FALSE),"")</f>
        <v/>
      </c>
    </row>
    <row r="450" spans="2:8" ht="30" customHeight="1" thickTop="1" thickBot="1" x14ac:dyDescent="0.3">
      <c r="B450" s="1">
        <v>416</v>
      </c>
      <c r="C450" s="4" t="str">
        <f ca="1">IFERROR(VLOOKUP(SMALL('C-E'!$B$6:$B$994,RC_EXAM!$B463),'C-E'!$B$6:$K$994,C$19,FALSE),"")</f>
        <v/>
      </c>
      <c r="D450" s="4" t="str">
        <f ca="1">IFERROR(VLOOKUP(SMALL('C-E'!$B$6:$B$994,RC_EXAM!$B463),'C-E'!$B$6:$K$994,D$19,FALSE),"")</f>
        <v/>
      </c>
      <c r="E450" s="4" t="str">
        <f ca="1">IFERROR(VLOOKUP(SMALL('C-E'!$B$6:$B$994,RC_EXAM!$B463),'C-E'!$B$6:$K$994,E$19,FALSE),"")</f>
        <v/>
      </c>
      <c r="F450" s="42" t="str">
        <f ca="1">IFERROR(VLOOKUP(SMALL('C-E'!$B$6:$B$994,RC_EXAM!$B463),'C-E'!$B$6:$K$994,F$19,FALSE),"")</f>
        <v/>
      </c>
      <c r="G450" s="43"/>
      <c r="H450" s="4" t="str">
        <f ca="1">IFERROR(VLOOKUP(SMALL('C-E'!$B$6:$B$994,RC_EXAM!$B463),'C-E'!$B$6:$K$994,H$19,FALSE),"")</f>
        <v/>
      </c>
    </row>
    <row r="451" spans="2:8" ht="30" customHeight="1" thickTop="1" thickBot="1" x14ac:dyDescent="0.3">
      <c r="B451" s="1">
        <v>417</v>
      </c>
      <c r="C451" s="4" t="str">
        <f ca="1">IFERROR(VLOOKUP(SMALL('C-E'!$B$6:$B$994,RC_EXAM!$B464),'C-E'!$B$6:$K$994,C$19,FALSE),"")</f>
        <v/>
      </c>
      <c r="D451" s="4" t="str">
        <f ca="1">IFERROR(VLOOKUP(SMALL('C-E'!$B$6:$B$994,RC_EXAM!$B464),'C-E'!$B$6:$K$994,D$19,FALSE),"")</f>
        <v/>
      </c>
      <c r="E451" s="4" t="str">
        <f ca="1">IFERROR(VLOOKUP(SMALL('C-E'!$B$6:$B$994,RC_EXAM!$B464),'C-E'!$B$6:$K$994,E$19,FALSE),"")</f>
        <v/>
      </c>
      <c r="F451" s="42" t="str">
        <f ca="1">IFERROR(VLOOKUP(SMALL('C-E'!$B$6:$B$994,RC_EXAM!$B464),'C-E'!$B$6:$K$994,F$19,FALSE),"")</f>
        <v/>
      </c>
      <c r="G451" s="43"/>
      <c r="H451" s="4" t="str">
        <f ca="1">IFERROR(VLOOKUP(SMALL('C-E'!$B$6:$B$994,RC_EXAM!$B464),'C-E'!$B$6:$K$994,H$19,FALSE),"")</f>
        <v/>
      </c>
    </row>
    <row r="452" spans="2:8" ht="30" customHeight="1" thickTop="1" thickBot="1" x14ac:dyDescent="0.3">
      <c r="B452" s="1">
        <v>418</v>
      </c>
      <c r="C452" s="4" t="str">
        <f ca="1">IFERROR(VLOOKUP(SMALL('C-E'!$B$6:$B$994,RC_EXAM!$B465),'C-E'!$B$6:$K$994,C$19,FALSE),"")</f>
        <v/>
      </c>
      <c r="D452" s="4" t="str">
        <f ca="1">IFERROR(VLOOKUP(SMALL('C-E'!$B$6:$B$994,RC_EXAM!$B465),'C-E'!$B$6:$K$994,D$19,FALSE),"")</f>
        <v/>
      </c>
      <c r="E452" s="4" t="str">
        <f ca="1">IFERROR(VLOOKUP(SMALL('C-E'!$B$6:$B$994,RC_EXAM!$B465),'C-E'!$B$6:$K$994,E$19,FALSE),"")</f>
        <v/>
      </c>
      <c r="F452" s="42" t="str">
        <f ca="1">IFERROR(VLOOKUP(SMALL('C-E'!$B$6:$B$994,RC_EXAM!$B465),'C-E'!$B$6:$K$994,F$19,FALSE),"")</f>
        <v/>
      </c>
      <c r="G452" s="43"/>
      <c r="H452" s="4" t="str">
        <f ca="1">IFERROR(VLOOKUP(SMALL('C-E'!$B$6:$B$994,RC_EXAM!$B465),'C-E'!$B$6:$K$994,H$19,FALSE),"")</f>
        <v/>
      </c>
    </row>
    <row r="453" spans="2:8" ht="30" customHeight="1" thickTop="1" thickBot="1" x14ac:dyDescent="0.3">
      <c r="B453" s="1">
        <v>419</v>
      </c>
      <c r="C453" s="4" t="str">
        <f ca="1">IFERROR(VLOOKUP(SMALL('C-E'!$B$6:$B$994,RC_EXAM!$B466),'C-E'!$B$6:$K$994,C$19,FALSE),"")</f>
        <v/>
      </c>
      <c r="D453" s="4" t="str">
        <f ca="1">IFERROR(VLOOKUP(SMALL('C-E'!$B$6:$B$994,RC_EXAM!$B466),'C-E'!$B$6:$K$994,D$19,FALSE),"")</f>
        <v/>
      </c>
      <c r="E453" s="4" t="str">
        <f ca="1">IFERROR(VLOOKUP(SMALL('C-E'!$B$6:$B$994,RC_EXAM!$B466),'C-E'!$B$6:$K$994,E$19,FALSE),"")</f>
        <v/>
      </c>
      <c r="F453" s="42" t="str">
        <f ca="1">IFERROR(VLOOKUP(SMALL('C-E'!$B$6:$B$994,RC_EXAM!$B466),'C-E'!$B$6:$K$994,F$19,FALSE),"")</f>
        <v/>
      </c>
      <c r="G453" s="43"/>
      <c r="H453" s="4" t="str">
        <f ca="1">IFERROR(VLOOKUP(SMALL('C-E'!$B$6:$B$994,RC_EXAM!$B466),'C-E'!$B$6:$K$994,H$19,FALSE),"")</f>
        <v/>
      </c>
    </row>
    <row r="454" spans="2:8" ht="30" customHeight="1" thickTop="1" thickBot="1" x14ac:dyDescent="0.3">
      <c r="B454" s="1">
        <v>420</v>
      </c>
      <c r="C454" s="4" t="str">
        <f ca="1">IFERROR(VLOOKUP(SMALL('C-E'!$B$6:$B$994,RC_EXAM!$B467),'C-E'!$B$6:$K$994,C$19,FALSE),"")</f>
        <v/>
      </c>
      <c r="D454" s="4" t="str">
        <f ca="1">IFERROR(VLOOKUP(SMALL('C-E'!$B$6:$B$994,RC_EXAM!$B467),'C-E'!$B$6:$K$994,D$19,FALSE),"")</f>
        <v/>
      </c>
      <c r="E454" s="4" t="str">
        <f ca="1">IFERROR(VLOOKUP(SMALL('C-E'!$B$6:$B$994,RC_EXAM!$B467),'C-E'!$B$6:$K$994,E$19,FALSE),"")</f>
        <v/>
      </c>
      <c r="F454" s="42" t="str">
        <f ca="1">IFERROR(VLOOKUP(SMALL('C-E'!$B$6:$B$994,RC_EXAM!$B467),'C-E'!$B$6:$K$994,F$19,FALSE),"")</f>
        <v/>
      </c>
      <c r="G454" s="43"/>
      <c r="H454" s="4" t="str">
        <f ca="1">IFERROR(VLOOKUP(SMALL('C-E'!$B$6:$B$994,RC_EXAM!$B467),'C-E'!$B$6:$K$994,H$19,FALSE),"")</f>
        <v/>
      </c>
    </row>
    <row r="455" spans="2:8" ht="30" customHeight="1" thickTop="1" thickBot="1" x14ac:dyDescent="0.3">
      <c r="B455" s="1">
        <v>421</v>
      </c>
      <c r="C455" s="4" t="str">
        <f ca="1">IFERROR(VLOOKUP(SMALL('C-E'!$B$6:$B$994,RC_EXAM!$B468),'C-E'!$B$6:$K$994,C$19,FALSE),"")</f>
        <v/>
      </c>
      <c r="D455" s="4" t="str">
        <f ca="1">IFERROR(VLOOKUP(SMALL('C-E'!$B$6:$B$994,RC_EXAM!$B468),'C-E'!$B$6:$K$994,D$19,FALSE),"")</f>
        <v/>
      </c>
      <c r="E455" s="4" t="str">
        <f ca="1">IFERROR(VLOOKUP(SMALL('C-E'!$B$6:$B$994,RC_EXAM!$B468),'C-E'!$B$6:$K$994,E$19,FALSE),"")</f>
        <v/>
      </c>
      <c r="F455" s="42" t="str">
        <f ca="1">IFERROR(VLOOKUP(SMALL('C-E'!$B$6:$B$994,RC_EXAM!$B468),'C-E'!$B$6:$K$994,F$19,FALSE),"")</f>
        <v/>
      </c>
      <c r="G455" s="43"/>
      <c r="H455" s="4" t="str">
        <f ca="1">IFERROR(VLOOKUP(SMALL('C-E'!$B$6:$B$994,RC_EXAM!$B468),'C-E'!$B$6:$K$994,H$19,FALSE),"")</f>
        <v/>
      </c>
    </row>
    <row r="456" spans="2:8" ht="30" customHeight="1" thickTop="1" thickBot="1" x14ac:dyDescent="0.3">
      <c r="B456" s="1">
        <v>422</v>
      </c>
      <c r="C456" s="4" t="str">
        <f ca="1">IFERROR(VLOOKUP(SMALL('C-E'!$B$6:$B$994,RC_EXAM!$B469),'C-E'!$B$6:$K$994,C$19,FALSE),"")</f>
        <v/>
      </c>
      <c r="D456" s="4" t="str">
        <f ca="1">IFERROR(VLOOKUP(SMALL('C-E'!$B$6:$B$994,RC_EXAM!$B469),'C-E'!$B$6:$K$994,D$19,FALSE),"")</f>
        <v/>
      </c>
      <c r="E456" s="4" t="str">
        <f ca="1">IFERROR(VLOOKUP(SMALL('C-E'!$B$6:$B$994,RC_EXAM!$B469),'C-E'!$B$6:$K$994,E$19,FALSE),"")</f>
        <v/>
      </c>
      <c r="F456" s="42" t="str">
        <f ca="1">IFERROR(VLOOKUP(SMALL('C-E'!$B$6:$B$994,RC_EXAM!$B469),'C-E'!$B$6:$K$994,F$19,FALSE),"")</f>
        <v/>
      </c>
      <c r="G456" s="43"/>
      <c r="H456" s="4" t="str">
        <f ca="1">IFERROR(VLOOKUP(SMALL('C-E'!$B$6:$B$994,RC_EXAM!$B469),'C-E'!$B$6:$K$994,H$19,FALSE),"")</f>
        <v/>
      </c>
    </row>
    <row r="457" spans="2:8" ht="30" customHeight="1" thickTop="1" thickBot="1" x14ac:dyDescent="0.3">
      <c r="B457" s="1">
        <v>423</v>
      </c>
      <c r="C457" s="4" t="str">
        <f ca="1">IFERROR(VLOOKUP(SMALL('C-E'!$B$6:$B$994,RC_EXAM!$B470),'C-E'!$B$6:$K$994,C$19,FALSE),"")</f>
        <v/>
      </c>
      <c r="D457" s="4" t="str">
        <f ca="1">IFERROR(VLOOKUP(SMALL('C-E'!$B$6:$B$994,RC_EXAM!$B470),'C-E'!$B$6:$K$994,D$19,FALSE),"")</f>
        <v/>
      </c>
      <c r="E457" s="4" t="str">
        <f ca="1">IFERROR(VLOOKUP(SMALL('C-E'!$B$6:$B$994,RC_EXAM!$B470),'C-E'!$B$6:$K$994,E$19,FALSE),"")</f>
        <v/>
      </c>
      <c r="F457" s="42" t="str">
        <f ca="1">IFERROR(VLOOKUP(SMALL('C-E'!$B$6:$B$994,RC_EXAM!$B470),'C-E'!$B$6:$K$994,F$19,FALSE),"")</f>
        <v/>
      </c>
      <c r="G457" s="43"/>
      <c r="H457" s="4" t="str">
        <f ca="1">IFERROR(VLOOKUP(SMALL('C-E'!$B$6:$B$994,RC_EXAM!$B470),'C-E'!$B$6:$K$994,H$19,FALSE),"")</f>
        <v/>
      </c>
    </row>
    <row r="458" spans="2:8" ht="30" customHeight="1" thickTop="1" thickBot="1" x14ac:dyDescent="0.3">
      <c r="B458" s="1">
        <v>424</v>
      </c>
      <c r="C458" s="4" t="str">
        <f ca="1">IFERROR(VLOOKUP(SMALL('C-E'!$B$6:$B$994,RC_EXAM!$B471),'C-E'!$B$6:$K$994,C$19,FALSE),"")</f>
        <v/>
      </c>
      <c r="D458" s="4" t="str">
        <f ca="1">IFERROR(VLOOKUP(SMALL('C-E'!$B$6:$B$994,RC_EXAM!$B471),'C-E'!$B$6:$K$994,D$19,FALSE),"")</f>
        <v/>
      </c>
      <c r="E458" s="4" t="str">
        <f ca="1">IFERROR(VLOOKUP(SMALL('C-E'!$B$6:$B$994,RC_EXAM!$B471),'C-E'!$B$6:$K$994,E$19,FALSE),"")</f>
        <v/>
      </c>
      <c r="F458" s="42" t="str">
        <f ca="1">IFERROR(VLOOKUP(SMALL('C-E'!$B$6:$B$994,RC_EXAM!$B471),'C-E'!$B$6:$K$994,F$19,FALSE),"")</f>
        <v/>
      </c>
      <c r="G458" s="43"/>
      <c r="H458" s="4" t="str">
        <f ca="1">IFERROR(VLOOKUP(SMALL('C-E'!$B$6:$B$994,RC_EXAM!$B471),'C-E'!$B$6:$K$994,H$19,FALSE),"")</f>
        <v/>
      </c>
    </row>
    <row r="459" spans="2:8" ht="30" customHeight="1" thickTop="1" thickBot="1" x14ac:dyDescent="0.3">
      <c r="B459" s="1">
        <v>425</v>
      </c>
      <c r="C459" s="4" t="str">
        <f ca="1">IFERROR(VLOOKUP(SMALL('C-E'!$B$6:$B$994,RC_EXAM!$B472),'C-E'!$B$6:$K$994,C$19,FALSE),"")</f>
        <v/>
      </c>
      <c r="D459" s="4" t="str">
        <f ca="1">IFERROR(VLOOKUP(SMALL('C-E'!$B$6:$B$994,RC_EXAM!$B472),'C-E'!$B$6:$K$994,D$19,FALSE),"")</f>
        <v/>
      </c>
      <c r="E459" s="4" t="str">
        <f ca="1">IFERROR(VLOOKUP(SMALL('C-E'!$B$6:$B$994,RC_EXAM!$B472),'C-E'!$B$6:$K$994,E$19,FALSE),"")</f>
        <v/>
      </c>
      <c r="F459" s="42" t="str">
        <f ca="1">IFERROR(VLOOKUP(SMALL('C-E'!$B$6:$B$994,RC_EXAM!$B472),'C-E'!$B$6:$K$994,F$19,FALSE),"")</f>
        <v/>
      </c>
      <c r="G459" s="43"/>
      <c r="H459" s="4" t="str">
        <f ca="1">IFERROR(VLOOKUP(SMALL('C-E'!$B$6:$B$994,RC_EXAM!$B472),'C-E'!$B$6:$K$994,H$19,FALSE),"")</f>
        <v/>
      </c>
    </row>
    <row r="460" spans="2:8" ht="30" customHeight="1" thickTop="1" thickBot="1" x14ac:dyDescent="0.3">
      <c r="B460" s="1">
        <v>426</v>
      </c>
      <c r="C460" s="4" t="str">
        <f ca="1">IFERROR(VLOOKUP(SMALL('C-E'!$B$6:$B$994,RC_EXAM!$B473),'C-E'!$B$6:$K$994,C$19,FALSE),"")</f>
        <v/>
      </c>
      <c r="D460" s="4" t="str">
        <f ca="1">IFERROR(VLOOKUP(SMALL('C-E'!$B$6:$B$994,RC_EXAM!$B473),'C-E'!$B$6:$K$994,D$19,FALSE),"")</f>
        <v/>
      </c>
      <c r="E460" s="4" t="str">
        <f ca="1">IFERROR(VLOOKUP(SMALL('C-E'!$B$6:$B$994,RC_EXAM!$B473),'C-E'!$B$6:$K$994,E$19,FALSE),"")</f>
        <v/>
      </c>
      <c r="F460" s="42" t="str">
        <f ca="1">IFERROR(VLOOKUP(SMALL('C-E'!$B$6:$B$994,RC_EXAM!$B473),'C-E'!$B$6:$K$994,F$19,FALSE),"")</f>
        <v/>
      </c>
      <c r="G460" s="43"/>
      <c r="H460" s="4" t="str">
        <f ca="1">IFERROR(VLOOKUP(SMALL('C-E'!$B$6:$B$994,RC_EXAM!$B473),'C-E'!$B$6:$K$994,H$19,FALSE),"")</f>
        <v/>
      </c>
    </row>
    <row r="461" spans="2:8" ht="30" customHeight="1" thickTop="1" thickBot="1" x14ac:dyDescent="0.3">
      <c r="B461" s="1">
        <v>427</v>
      </c>
      <c r="C461" s="4" t="str">
        <f ca="1">IFERROR(VLOOKUP(SMALL('C-E'!$B$6:$B$994,RC_EXAM!$B474),'C-E'!$B$6:$K$994,C$19,FALSE),"")</f>
        <v/>
      </c>
      <c r="D461" s="4" t="str">
        <f ca="1">IFERROR(VLOOKUP(SMALL('C-E'!$B$6:$B$994,RC_EXAM!$B474),'C-E'!$B$6:$K$994,D$19,FALSE),"")</f>
        <v/>
      </c>
      <c r="E461" s="4" t="str">
        <f ca="1">IFERROR(VLOOKUP(SMALL('C-E'!$B$6:$B$994,RC_EXAM!$B474),'C-E'!$B$6:$K$994,E$19,FALSE),"")</f>
        <v/>
      </c>
      <c r="F461" s="42" t="str">
        <f ca="1">IFERROR(VLOOKUP(SMALL('C-E'!$B$6:$B$994,RC_EXAM!$B474),'C-E'!$B$6:$K$994,F$19,FALSE),"")</f>
        <v/>
      </c>
      <c r="G461" s="43"/>
      <c r="H461" s="4" t="str">
        <f ca="1">IFERROR(VLOOKUP(SMALL('C-E'!$B$6:$B$994,RC_EXAM!$B474),'C-E'!$B$6:$K$994,H$19,FALSE),"")</f>
        <v/>
      </c>
    </row>
    <row r="462" spans="2:8" ht="30" customHeight="1" thickTop="1" thickBot="1" x14ac:dyDescent="0.3">
      <c r="B462" s="1">
        <v>428</v>
      </c>
      <c r="C462" s="4" t="str">
        <f ca="1">IFERROR(VLOOKUP(SMALL('C-E'!$B$6:$B$994,RC_EXAM!$B475),'C-E'!$B$6:$K$994,C$19,FALSE),"")</f>
        <v/>
      </c>
      <c r="D462" s="4" t="str">
        <f ca="1">IFERROR(VLOOKUP(SMALL('C-E'!$B$6:$B$994,RC_EXAM!$B475),'C-E'!$B$6:$K$994,D$19,FALSE),"")</f>
        <v/>
      </c>
      <c r="E462" s="4" t="str">
        <f ca="1">IFERROR(VLOOKUP(SMALL('C-E'!$B$6:$B$994,RC_EXAM!$B475),'C-E'!$B$6:$K$994,E$19,FALSE),"")</f>
        <v/>
      </c>
      <c r="F462" s="42" t="str">
        <f ca="1">IFERROR(VLOOKUP(SMALL('C-E'!$B$6:$B$994,RC_EXAM!$B475),'C-E'!$B$6:$K$994,F$19,FALSE),"")</f>
        <v/>
      </c>
      <c r="G462" s="43"/>
      <c r="H462" s="4" t="str">
        <f ca="1">IFERROR(VLOOKUP(SMALL('C-E'!$B$6:$B$994,RC_EXAM!$B475),'C-E'!$B$6:$K$994,H$19,FALSE),"")</f>
        <v/>
      </c>
    </row>
    <row r="463" spans="2:8" ht="30" customHeight="1" thickTop="1" thickBot="1" x14ac:dyDescent="0.3">
      <c r="B463" s="1">
        <v>429</v>
      </c>
      <c r="C463" s="4" t="str">
        <f ca="1">IFERROR(VLOOKUP(SMALL('C-E'!$B$6:$B$994,RC_EXAM!$B476),'C-E'!$B$6:$K$994,C$19,FALSE),"")</f>
        <v/>
      </c>
      <c r="D463" s="4" t="str">
        <f ca="1">IFERROR(VLOOKUP(SMALL('C-E'!$B$6:$B$994,RC_EXAM!$B476),'C-E'!$B$6:$K$994,D$19,FALSE),"")</f>
        <v/>
      </c>
      <c r="E463" s="4" t="str">
        <f ca="1">IFERROR(VLOOKUP(SMALL('C-E'!$B$6:$B$994,RC_EXAM!$B476),'C-E'!$B$6:$K$994,E$19,FALSE),"")</f>
        <v/>
      </c>
      <c r="F463" s="42" t="str">
        <f ca="1">IFERROR(VLOOKUP(SMALL('C-E'!$B$6:$B$994,RC_EXAM!$B476),'C-E'!$B$6:$K$994,F$19,FALSE),"")</f>
        <v/>
      </c>
      <c r="G463" s="43"/>
      <c r="H463" s="4" t="str">
        <f ca="1">IFERROR(VLOOKUP(SMALL('C-E'!$B$6:$B$994,RC_EXAM!$B476),'C-E'!$B$6:$K$994,H$19,FALSE),"")</f>
        <v/>
      </c>
    </row>
    <row r="464" spans="2:8" ht="30" customHeight="1" thickTop="1" thickBot="1" x14ac:dyDescent="0.3">
      <c r="B464" s="1">
        <v>430</v>
      </c>
      <c r="C464" s="4" t="str">
        <f ca="1">IFERROR(VLOOKUP(SMALL('C-E'!$B$6:$B$994,RC_EXAM!$B477),'C-E'!$B$6:$K$994,C$19,FALSE),"")</f>
        <v/>
      </c>
      <c r="D464" s="4" t="str">
        <f ca="1">IFERROR(VLOOKUP(SMALL('C-E'!$B$6:$B$994,RC_EXAM!$B477),'C-E'!$B$6:$K$994,D$19,FALSE),"")</f>
        <v/>
      </c>
      <c r="E464" s="4" t="str">
        <f ca="1">IFERROR(VLOOKUP(SMALL('C-E'!$B$6:$B$994,RC_EXAM!$B477),'C-E'!$B$6:$K$994,E$19,FALSE),"")</f>
        <v/>
      </c>
      <c r="F464" s="42" t="str">
        <f ca="1">IFERROR(VLOOKUP(SMALL('C-E'!$B$6:$B$994,RC_EXAM!$B477),'C-E'!$B$6:$K$994,F$19,FALSE),"")</f>
        <v/>
      </c>
      <c r="G464" s="43"/>
      <c r="H464" s="4" t="str">
        <f ca="1">IFERROR(VLOOKUP(SMALL('C-E'!$B$6:$B$994,RC_EXAM!$B477),'C-E'!$B$6:$K$994,H$19,FALSE),"")</f>
        <v/>
      </c>
    </row>
    <row r="465" spans="2:8" ht="30" customHeight="1" thickTop="1" thickBot="1" x14ac:dyDescent="0.3">
      <c r="B465" s="1">
        <v>431</v>
      </c>
      <c r="C465" s="4" t="str">
        <f ca="1">IFERROR(VLOOKUP(SMALL('C-E'!$B$6:$B$994,RC_EXAM!$B478),'C-E'!$B$6:$K$994,C$19,FALSE),"")</f>
        <v/>
      </c>
      <c r="D465" s="4" t="str">
        <f ca="1">IFERROR(VLOOKUP(SMALL('C-E'!$B$6:$B$994,RC_EXAM!$B478),'C-E'!$B$6:$K$994,D$19,FALSE),"")</f>
        <v/>
      </c>
      <c r="E465" s="4" t="str">
        <f ca="1">IFERROR(VLOOKUP(SMALL('C-E'!$B$6:$B$994,RC_EXAM!$B478),'C-E'!$B$6:$K$994,E$19,FALSE),"")</f>
        <v/>
      </c>
      <c r="F465" s="42" t="str">
        <f ca="1">IFERROR(VLOOKUP(SMALL('C-E'!$B$6:$B$994,RC_EXAM!$B478),'C-E'!$B$6:$K$994,F$19,FALSE),"")</f>
        <v/>
      </c>
      <c r="G465" s="43"/>
      <c r="H465" s="4" t="str">
        <f ca="1">IFERROR(VLOOKUP(SMALL('C-E'!$B$6:$B$994,RC_EXAM!$B478),'C-E'!$B$6:$K$994,H$19,FALSE),"")</f>
        <v/>
      </c>
    </row>
    <row r="466" spans="2:8" ht="30" customHeight="1" thickTop="1" thickBot="1" x14ac:dyDescent="0.3">
      <c r="B466" s="1">
        <v>432</v>
      </c>
      <c r="C466" s="4" t="str">
        <f ca="1">IFERROR(VLOOKUP(SMALL('C-E'!$B$6:$B$994,RC_EXAM!$B479),'C-E'!$B$6:$K$994,C$19,FALSE),"")</f>
        <v/>
      </c>
      <c r="D466" s="4" t="str">
        <f ca="1">IFERROR(VLOOKUP(SMALL('C-E'!$B$6:$B$994,RC_EXAM!$B479),'C-E'!$B$6:$K$994,D$19,FALSE),"")</f>
        <v/>
      </c>
      <c r="E466" s="4" t="str">
        <f ca="1">IFERROR(VLOOKUP(SMALL('C-E'!$B$6:$B$994,RC_EXAM!$B479),'C-E'!$B$6:$K$994,E$19,FALSE),"")</f>
        <v/>
      </c>
      <c r="F466" s="42" t="str">
        <f ca="1">IFERROR(VLOOKUP(SMALL('C-E'!$B$6:$B$994,RC_EXAM!$B479),'C-E'!$B$6:$K$994,F$19,FALSE),"")</f>
        <v/>
      </c>
      <c r="G466" s="43"/>
      <c r="H466" s="4" t="str">
        <f ca="1">IFERROR(VLOOKUP(SMALL('C-E'!$B$6:$B$994,RC_EXAM!$B479),'C-E'!$B$6:$K$994,H$19,FALSE),"")</f>
        <v/>
      </c>
    </row>
    <row r="467" spans="2:8" ht="30" customHeight="1" thickTop="1" thickBot="1" x14ac:dyDescent="0.3">
      <c r="B467" s="1">
        <v>433</v>
      </c>
      <c r="C467" s="4" t="str">
        <f ca="1">IFERROR(VLOOKUP(SMALL('C-E'!$B$6:$B$994,RC_EXAM!$B480),'C-E'!$B$6:$K$994,C$19,FALSE),"")</f>
        <v/>
      </c>
      <c r="D467" s="4" t="str">
        <f ca="1">IFERROR(VLOOKUP(SMALL('C-E'!$B$6:$B$994,RC_EXAM!$B480),'C-E'!$B$6:$K$994,D$19,FALSE),"")</f>
        <v/>
      </c>
      <c r="E467" s="4" t="str">
        <f ca="1">IFERROR(VLOOKUP(SMALL('C-E'!$B$6:$B$994,RC_EXAM!$B480),'C-E'!$B$6:$K$994,E$19,FALSE),"")</f>
        <v/>
      </c>
      <c r="F467" s="42" t="str">
        <f ca="1">IFERROR(VLOOKUP(SMALL('C-E'!$B$6:$B$994,RC_EXAM!$B480),'C-E'!$B$6:$K$994,F$19,FALSE),"")</f>
        <v/>
      </c>
      <c r="G467" s="43"/>
      <c r="H467" s="4" t="str">
        <f ca="1">IFERROR(VLOOKUP(SMALL('C-E'!$B$6:$B$994,RC_EXAM!$B480),'C-E'!$B$6:$K$994,H$19,FALSE),"")</f>
        <v/>
      </c>
    </row>
    <row r="468" spans="2:8" ht="30" customHeight="1" thickTop="1" thickBot="1" x14ac:dyDescent="0.3">
      <c r="B468" s="1">
        <v>434</v>
      </c>
      <c r="C468" s="4" t="str">
        <f ca="1">IFERROR(VLOOKUP(SMALL('C-E'!$B$6:$B$994,RC_EXAM!$B481),'C-E'!$B$6:$K$994,C$19,FALSE),"")</f>
        <v/>
      </c>
      <c r="D468" s="4" t="str">
        <f ca="1">IFERROR(VLOOKUP(SMALL('C-E'!$B$6:$B$994,RC_EXAM!$B481),'C-E'!$B$6:$K$994,D$19,FALSE),"")</f>
        <v/>
      </c>
      <c r="E468" s="4" t="str">
        <f ca="1">IFERROR(VLOOKUP(SMALL('C-E'!$B$6:$B$994,RC_EXAM!$B481),'C-E'!$B$6:$K$994,E$19,FALSE),"")</f>
        <v/>
      </c>
      <c r="F468" s="42" t="str">
        <f ca="1">IFERROR(VLOOKUP(SMALL('C-E'!$B$6:$B$994,RC_EXAM!$B481),'C-E'!$B$6:$K$994,F$19,FALSE),"")</f>
        <v/>
      </c>
      <c r="G468" s="43"/>
      <c r="H468" s="4" t="str">
        <f ca="1">IFERROR(VLOOKUP(SMALL('C-E'!$B$6:$B$994,RC_EXAM!$B481),'C-E'!$B$6:$K$994,H$19,FALSE),"")</f>
        <v/>
      </c>
    </row>
    <row r="469" spans="2:8" ht="30" customHeight="1" thickTop="1" thickBot="1" x14ac:dyDescent="0.3">
      <c r="B469" s="1">
        <v>435</v>
      </c>
      <c r="C469" s="4" t="str">
        <f ca="1">IFERROR(VLOOKUP(SMALL('C-E'!$B$6:$B$994,RC_EXAM!$B482),'C-E'!$B$6:$K$994,C$19,FALSE),"")</f>
        <v/>
      </c>
      <c r="D469" s="4" t="str">
        <f ca="1">IFERROR(VLOOKUP(SMALL('C-E'!$B$6:$B$994,RC_EXAM!$B482),'C-E'!$B$6:$K$994,D$19,FALSE),"")</f>
        <v/>
      </c>
      <c r="E469" s="4" t="str">
        <f ca="1">IFERROR(VLOOKUP(SMALL('C-E'!$B$6:$B$994,RC_EXAM!$B482),'C-E'!$B$6:$K$994,E$19,FALSE),"")</f>
        <v/>
      </c>
      <c r="F469" s="42" t="str">
        <f ca="1">IFERROR(VLOOKUP(SMALL('C-E'!$B$6:$B$994,RC_EXAM!$B482),'C-E'!$B$6:$K$994,F$19,FALSE),"")</f>
        <v/>
      </c>
      <c r="G469" s="43"/>
      <c r="H469" s="4" t="str">
        <f ca="1">IFERROR(VLOOKUP(SMALL('C-E'!$B$6:$B$994,RC_EXAM!$B482),'C-E'!$B$6:$K$994,H$19,FALSE),"")</f>
        <v/>
      </c>
    </row>
    <row r="470" spans="2:8" ht="30" customHeight="1" thickTop="1" thickBot="1" x14ac:dyDescent="0.3">
      <c r="B470" s="1">
        <v>436</v>
      </c>
      <c r="C470" s="4" t="str">
        <f ca="1">IFERROR(VLOOKUP(SMALL('C-E'!$B$6:$B$994,RC_EXAM!$B483),'C-E'!$B$6:$K$994,C$19,FALSE),"")</f>
        <v/>
      </c>
      <c r="D470" s="4" t="str">
        <f ca="1">IFERROR(VLOOKUP(SMALL('C-E'!$B$6:$B$994,RC_EXAM!$B483),'C-E'!$B$6:$K$994,D$19,FALSE),"")</f>
        <v/>
      </c>
      <c r="E470" s="4" t="str">
        <f ca="1">IFERROR(VLOOKUP(SMALL('C-E'!$B$6:$B$994,RC_EXAM!$B483),'C-E'!$B$6:$K$994,E$19,FALSE),"")</f>
        <v/>
      </c>
      <c r="F470" s="42" t="str">
        <f ca="1">IFERROR(VLOOKUP(SMALL('C-E'!$B$6:$B$994,RC_EXAM!$B483),'C-E'!$B$6:$K$994,F$19,FALSE),"")</f>
        <v/>
      </c>
      <c r="G470" s="43"/>
      <c r="H470" s="4" t="str">
        <f ca="1">IFERROR(VLOOKUP(SMALL('C-E'!$B$6:$B$994,RC_EXAM!$B483),'C-E'!$B$6:$K$994,H$19,FALSE),"")</f>
        <v/>
      </c>
    </row>
    <row r="471" spans="2:8" ht="30" customHeight="1" thickTop="1" thickBot="1" x14ac:dyDescent="0.3">
      <c r="B471" s="1">
        <v>437</v>
      </c>
      <c r="C471" s="4" t="str">
        <f ca="1">IFERROR(VLOOKUP(SMALL('C-E'!$B$6:$B$994,RC_EXAM!$B484),'C-E'!$B$6:$K$994,C$19,FALSE),"")</f>
        <v/>
      </c>
      <c r="D471" s="4" t="str">
        <f ca="1">IFERROR(VLOOKUP(SMALL('C-E'!$B$6:$B$994,RC_EXAM!$B484),'C-E'!$B$6:$K$994,D$19,FALSE),"")</f>
        <v/>
      </c>
      <c r="E471" s="4" t="str">
        <f ca="1">IFERROR(VLOOKUP(SMALL('C-E'!$B$6:$B$994,RC_EXAM!$B484),'C-E'!$B$6:$K$994,E$19,FALSE),"")</f>
        <v/>
      </c>
      <c r="F471" s="42" t="str">
        <f ca="1">IFERROR(VLOOKUP(SMALL('C-E'!$B$6:$B$994,RC_EXAM!$B484),'C-E'!$B$6:$K$994,F$19,FALSE),"")</f>
        <v/>
      </c>
      <c r="G471" s="43"/>
      <c r="H471" s="4" t="str">
        <f ca="1">IFERROR(VLOOKUP(SMALL('C-E'!$B$6:$B$994,RC_EXAM!$B484),'C-E'!$B$6:$K$994,H$19,FALSE),"")</f>
        <v/>
      </c>
    </row>
    <row r="472" spans="2:8" ht="30" customHeight="1" thickTop="1" thickBot="1" x14ac:dyDescent="0.3">
      <c r="B472" s="1">
        <v>438</v>
      </c>
      <c r="C472" s="4" t="str">
        <f ca="1">IFERROR(VLOOKUP(SMALL('C-E'!$B$6:$B$994,RC_EXAM!$B485),'C-E'!$B$6:$K$994,C$19,FALSE),"")</f>
        <v/>
      </c>
      <c r="D472" s="4" t="str">
        <f ca="1">IFERROR(VLOOKUP(SMALL('C-E'!$B$6:$B$994,RC_EXAM!$B485),'C-E'!$B$6:$K$994,D$19,FALSE),"")</f>
        <v/>
      </c>
      <c r="E472" s="4" t="str">
        <f ca="1">IFERROR(VLOOKUP(SMALL('C-E'!$B$6:$B$994,RC_EXAM!$B485),'C-E'!$B$6:$K$994,E$19,FALSE),"")</f>
        <v/>
      </c>
      <c r="F472" s="42" t="str">
        <f ca="1">IFERROR(VLOOKUP(SMALL('C-E'!$B$6:$B$994,RC_EXAM!$B485),'C-E'!$B$6:$K$994,F$19,FALSE),"")</f>
        <v/>
      </c>
      <c r="G472" s="43"/>
      <c r="H472" s="4" t="str">
        <f ca="1">IFERROR(VLOOKUP(SMALL('C-E'!$B$6:$B$994,RC_EXAM!$B485),'C-E'!$B$6:$K$994,H$19,FALSE),"")</f>
        <v/>
      </c>
    </row>
    <row r="473" spans="2:8" ht="30" customHeight="1" thickTop="1" thickBot="1" x14ac:dyDescent="0.3">
      <c r="B473" s="1">
        <v>439</v>
      </c>
      <c r="C473" s="4" t="str">
        <f ca="1">IFERROR(VLOOKUP(SMALL('C-E'!$B$6:$B$994,RC_EXAM!$B486),'C-E'!$B$6:$K$994,C$19,FALSE),"")</f>
        <v/>
      </c>
      <c r="D473" s="4" t="str">
        <f ca="1">IFERROR(VLOOKUP(SMALL('C-E'!$B$6:$B$994,RC_EXAM!$B486),'C-E'!$B$6:$K$994,D$19,FALSE),"")</f>
        <v/>
      </c>
      <c r="E473" s="4" t="str">
        <f ca="1">IFERROR(VLOOKUP(SMALL('C-E'!$B$6:$B$994,RC_EXAM!$B486),'C-E'!$B$6:$K$994,E$19,FALSE),"")</f>
        <v/>
      </c>
      <c r="F473" s="42" t="str">
        <f ca="1">IFERROR(VLOOKUP(SMALL('C-E'!$B$6:$B$994,RC_EXAM!$B486),'C-E'!$B$6:$K$994,F$19,FALSE),"")</f>
        <v/>
      </c>
      <c r="G473" s="43"/>
      <c r="H473" s="4" t="str">
        <f ca="1">IFERROR(VLOOKUP(SMALL('C-E'!$B$6:$B$994,RC_EXAM!$B486),'C-E'!$B$6:$K$994,H$19,FALSE),"")</f>
        <v/>
      </c>
    </row>
    <row r="474" spans="2:8" ht="30" customHeight="1" thickTop="1" thickBot="1" x14ac:dyDescent="0.3">
      <c r="B474" s="1">
        <v>440</v>
      </c>
      <c r="C474" s="4" t="str">
        <f ca="1">IFERROR(VLOOKUP(SMALL('C-E'!$B$6:$B$994,RC_EXAM!$B487),'C-E'!$B$6:$K$994,C$19,FALSE),"")</f>
        <v/>
      </c>
      <c r="D474" s="4" t="str">
        <f ca="1">IFERROR(VLOOKUP(SMALL('C-E'!$B$6:$B$994,RC_EXAM!$B487),'C-E'!$B$6:$K$994,D$19,FALSE),"")</f>
        <v/>
      </c>
      <c r="E474" s="4" t="str">
        <f ca="1">IFERROR(VLOOKUP(SMALL('C-E'!$B$6:$B$994,RC_EXAM!$B487),'C-E'!$B$6:$K$994,E$19,FALSE),"")</f>
        <v/>
      </c>
      <c r="F474" s="42" t="str">
        <f ca="1">IFERROR(VLOOKUP(SMALL('C-E'!$B$6:$B$994,RC_EXAM!$B487),'C-E'!$B$6:$K$994,F$19,FALSE),"")</f>
        <v/>
      </c>
      <c r="G474" s="43"/>
      <c r="H474" s="4" t="str">
        <f ca="1">IFERROR(VLOOKUP(SMALL('C-E'!$B$6:$B$994,RC_EXAM!$B487),'C-E'!$B$6:$K$994,H$19,FALSE),"")</f>
        <v/>
      </c>
    </row>
    <row r="475" spans="2:8" ht="30" customHeight="1" thickTop="1" thickBot="1" x14ac:dyDescent="0.3">
      <c r="B475" s="1">
        <v>441</v>
      </c>
      <c r="C475" s="4" t="str">
        <f ca="1">IFERROR(VLOOKUP(SMALL('C-E'!$B$6:$B$994,RC_EXAM!$B488),'C-E'!$B$6:$K$994,C$19,FALSE),"")</f>
        <v/>
      </c>
      <c r="D475" s="4" t="str">
        <f ca="1">IFERROR(VLOOKUP(SMALL('C-E'!$B$6:$B$994,RC_EXAM!$B488),'C-E'!$B$6:$K$994,D$19,FALSE),"")</f>
        <v/>
      </c>
      <c r="E475" s="4" t="str">
        <f ca="1">IFERROR(VLOOKUP(SMALL('C-E'!$B$6:$B$994,RC_EXAM!$B488),'C-E'!$B$6:$K$994,E$19,FALSE),"")</f>
        <v/>
      </c>
      <c r="F475" s="42" t="str">
        <f ca="1">IFERROR(VLOOKUP(SMALL('C-E'!$B$6:$B$994,RC_EXAM!$B488),'C-E'!$B$6:$K$994,F$19,FALSE),"")</f>
        <v/>
      </c>
      <c r="G475" s="43"/>
      <c r="H475" s="4" t="str">
        <f ca="1">IFERROR(VLOOKUP(SMALL('C-E'!$B$6:$B$994,RC_EXAM!$B488),'C-E'!$B$6:$K$994,H$19,FALSE),"")</f>
        <v/>
      </c>
    </row>
    <row r="476" spans="2:8" ht="30" customHeight="1" thickTop="1" thickBot="1" x14ac:dyDescent="0.3">
      <c r="B476" s="1">
        <v>442</v>
      </c>
      <c r="C476" s="4" t="str">
        <f ca="1">IFERROR(VLOOKUP(SMALL('C-E'!$B$6:$B$994,RC_EXAM!$B489),'C-E'!$B$6:$K$994,C$19,FALSE),"")</f>
        <v/>
      </c>
      <c r="D476" s="4" t="str">
        <f ca="1">IFERROR(VLOOKUP(SMALL('C-E'!$B$6:$B$994,RC_EXAM!$B489),'C-E'!$B$6:$K$994,D$19,FALSE),"")</f>
        <v/>
      </c>
      <c r="E476" s="4" t="str">
        <f ca="1">IFERROR(VLOOKUP(SMALL('C-E'!$B$6:$B$994,RC_EXAM!$B489),'C-E'!$B$6:$K$994,E$19,FALSE),"")</f>
        <v/>
      </c>
      <c r="F476" s="42" t="str">
        <f ca="1">IFERROR(VLOOKUP(SMALL('C-E'!$B$6:$B$994,RC_EXAM!$B489),'C-E'!$B$6:$K$994,F$19,FALSE),"")</f>
        <v/>
      </c>
      <c r="G476" s="43"/>
      <c r="H476" s="4" t="str">
        <f ca="1">IFERROR(VLOOKUP(SMALL('C-E'!$B$6:$B$994,RC_EXAM!$B489),'C-E'!$B$6:$K$994,H$19,FALSE),"")</f>
        <v/>
      </c>
    </row>
    <row r="477" spans="2:8" ht="30" customHeight="1" thickTop="1" thickBot="1" x14ac:dyDescent="0.3">
      <c r="B477" s="1">
        <v>443</v>
      </c>
      <c r="C477" s="4" t="str">
        <f ca="1">IFERROR(VLOOKUP(SMALL('C-E'!$B$6:$B$994,RC_EXAM!$B490),'C-E'!$B$6:$K$994,C$19,FALSE),"")</f>
        <v/>
      </c>
      <c r="D477" s="4" t="str">
        <f ca="1">IFERROR(VLOOKUP(SMALL('C-E'!$B$6:$B$994,RC_EXAM!$B490),'C-E'!$B$6:$K$994,D$19,FALSE),"")</f>
        <v/>
      </c>
      <c r="E477" s="4" t="str">
        <f ca="1">IFERROR(VLOOKUP(SMALL('C-E'!$B$6:$B$994,RC_EXAM!$B490),'C-E'!$B$6:$K$994,E$19,FALSE),"")</f>
        <v/>
      </c>
      <c r="F477" s="42" t="str">
        <f ca="1">IFERROR(VLOOKUP(SMALL('C-E'!$B$6:$B$994,RC_EXAM!$B490),'C-E'!$B$6:$K$994,F$19,FALSE),"")</f>
        <v/>
      </c>
      <c r="G477" s="43"/>
      <c r="H477" s="4" t="str">
        <f ca="1">IFERROR(VLOOKUP(SMALL('C-E'!$B$6:$B$994,RC_EXAM!$B490),'C-E'!$B$6:$K$994,H$19,FALSE),"")</f>
        <v/>
      </c>
    </row>
    <row r="478" spans="2:8" ht="30" customHeight="1" thickTop="1" thickBot="1" x14ac:dyDescent="0.3">
      <c r="B478" s="1">
        <v>444</v>
      </c>
      <c r="C478" s="4" t="str">
        <f ca="1">IFERROR(VLOOKUP(SMALL('C-E'!$B$6:$B$994,RC_EXAM!$B491),'C-E'!$B$6:$K$994,C$19,FALSE),"")</f>
        <v/>
      </c>
      <c r="D478" s="4" t="str">
        <f ca="1">IFERROR(VLOOKUP(SMALL('C-E'!$B$6:$B$994,RC_EXAM!$B491),'C-E'!$B$6:$K$994,D$19,FALSE),"")</f>
        <v/>
      </c>
      <c r="E478" s="4" t="str">
        <f ca="1">IFERROR(VLOOKUP(SMALL('C-E'!$B$6:$B$994,RC_EXAM!$B491),'C-E'!$B$6:$K$994,E$19,FALSE),"")</f>
        <v/>
      </c>
      <c r="F478" s="42" t="str">
        <f ca="1">IFERROR(VLOOKUP(SMALL('C-E'!$B$6:$B$994,RC_EXAM!$B491),'C-E'!$B$6:$K$994,F$19,FALSE),"")</f>
        <v/>
      </c>
      <c r="G478" s="43"/>
      <c r="H478" s="4" t="str">
        <f ca="1">IFERROR(VLOOKUP(SMALL('C-E'!$B$6:$B$994,RC_EXAM!$B491),'C-E'!$B$6:$K$994,H$19,FALSE),"")</f>
        <v/>
      </c>
    </row>
    <row r="479" spans="2:8" ht="30" customHeight="1" thickTop="1" thickBot="1" x14ac:dyDescent="0.3">
      <c r="B479" s="1">
        <v>445</v>
      </c>
      <c r="C479" s="4" t="str">
        <f ca="1">IFERROR(VLOOKUP(SMALL('C-E'!$B$6:$B$994,RC_EXAM!$B492),'C-E'!$B$6:$K$994,C$19,FALSE),"")</f>
        <v/>
      </c>
      <c r="D479" s="4" t="str">
        <f ca="1">IFERROR(VLOOKUP(SMALL('C-E'!$B$6:$B$994,RC_EXAM!$B492),'C-E'!$B$6:$K$994,D$19,FALSE),"")</f>
        <v/>
      </c>
      <c r="E479" s="4" t="str">
        <f ca="1">IFERROR(VLOOKUP(SMALL('C-E'!$B$6:$B$994,RC_EXAM!$B492),'C-E'!$B$6:$K$994,E$19,FALSE),"")</f>
        <v/>
      </c>
      <c r="F479" s="42" t="str">
        <f ca="1">IFERROR(VLOOKUP(SMALL('C-E'!$B$6:$B$994,RC_EXAM!$B492),'C-E'!$B$6:$K$994,F$19,FALSE),"")</f>
        <v/>
      </c>
      <c r="G479" s="43"/>
      <c r="H479" s="4" t="str">
        <f ca="1">IFERROR(VLOOKUP(SMALL('C-E'!$B$6:$B$994,RC_EXAM!$B492),'C-E'!$B$6:$K$994,H$19,FALSE),"")</f>
        <v/>
      </c>
    </row>
    <row r="480" spans="2:8" ht="30" customHeight="1" thickTop="1" thickBot="1" x14ac:dyDescent="0.3">
      <c r="B480" s="1">
        <v>446</v>
      </c>
      <c r="C480" s="4" t="str">
        <f ca="1">IFERROR(VLOOKUP(SMALL('C-E'!$B$6:$B$994,RC_EXAM!$B493),'C-E'!$B$6:$K$994,C$19,FALSE),"")</f>
        <v/>
      </c>
      <c r="D480" s="4" t="str">
        <f ca="1">IFERROR(VLOOKUP(SMALL('C-E'!$B$6:$B$994,RC_EXAM!$B493),'C-E'!$B$6:$K$994,D$19,FALSE),"")</f>
        <v/>
      </c>
      <c r="E480" s="4" t="str">
        <f ca="1">IFERROR(VLOOKUP(SMALL('C-E'!$B$6:$B$994,RC_EXAM!$B493),'C-E'!$B$6:$K$994,E$19,FALSE),"")</f>
        <v/>
      </c>
      <c r="F480" s="42" t="str">
        <f ca="1">IFERROR(VLOOKUP(SMALL('C-E'!$B$6:$B$994,RC_EXAM!$B493),'C-E'!$B$6:$K$994,F$19,FALSE),"")</f>
        <v/>
      </c>
      <c r="G480" s="43"/>
      <c r="H480" s="4" t="str">
        <f ca="1">IFERROR(VLOOKUP(SMALL('C-E'!$B$6:$B$994,RC_EXAM!$B493),'C-E'!$B$6:$K$994,H$19,FALSE),"")</f>
        <v/>
      </c>
    </row>
    <row r="481" spans="2:8" ht="30" customHeight="1" thickTop="1" thickBot="1" x14ac:dyDescent="0.3">
      <c r="B481" s="1">
        <v>447</v>
      </c>
      <c r="C481" s="4" t="str">
        <f ca="1">IFERROR(VLOOKUP(SMALL('C-E'!$B$6:$B$994,RC_EXAM!$B494),'C-E'!$B$6:$K$994,C$19,FALSE),"")</f>
        <v/>
      </c>
      <c r="D481" s="4" t="str">
        <f ca="1">IFERROR(VLOOKUP(SMALL('C-E'!$B$6:$B$994,RC_EXAM!$B494),'C-E'!$B$6:$K$994,D$19,FALSE),"")</f>
        <v/>
      </c>
      <c r="E481" s="4" t="str">
        <f ca="1">IFERROR(VLOOKUP(SMALL('C-E'!$B$6:$B$994,RC_EXAM!$B494),'C-E'!$B$6:$K$994,E$19,FALSE),"")</f>
        <v/>
      </c>
      <c r="F481" s="42" t="str">
        <f ca="1">IFERROR(VLOOKUP(SMALL('C-E'!$B$6:$B$994,RC_EXAM!$B494),'C-E'!$B$6:$K$994,F$19,FALSE),"")</f>
        <v/>
      </c>
      <c r="G481" s="43"/>
      <c r="H481" s="4" t="str">
        <f ca="1">IFERROR(VLOOKUP(SMALL('C-E'!$B$6:$B$994,RC_EXAM!$B494),'C-E'!$B$6:$K$994,H$19,FALSE),"")</f>
        <v/>
      </c>
    </row>
    <row r="482" spans="2:8" ht="30" customHeight="1" thickTop="1" thickBot="1" x14ac:dyDescent="0.3">
      <c r="B482" s="1">
        <v>448</v>
      </c>
      <c r="C482" s="4" t="str">
        <f ca="1">IFERROR(VLOOKUP(SMALL('C-E'!$B$6:$B$994,RC_EXAM!$B495),'C-E'!$B$6:$K$994,C$19,FALSE),"")</f>
        <v/>
      </c>
      <c r="D482" s="4" t="str">
        <f ca="1">IFERROR(VLOOKUP(SMALL('C-E'!$B$6:$B$994,RC_EXAM!$B495),'C-E'!$B$6:$K$994,D$19,FALSE),"")</f>
        <v/>
      </c>
      <c r="E482" s="4" t="str">
        <f ca="1">IFERROR(VLOOKUP(SMALL('C-E'!$B$6:$B$994,RC_EXAM!$B495),'C-E'!$B$6:$K$994,E$19,FALSE),"")</f>
        <v/>
      </c>
      <c r="F482" s="42" t="str">
        <f ca="1">IFERROR(VLOOKUP(SMALL('C-E'!$B$6:$B$994,RC_EXAM!$B495),'C-E'!$B$6:$K$994,F$19,FALSE),"")</f>
        <v/>
      </c>
      <c r="G482" s="43"/>
      <c r="H482" s="4" t="str">
        <f ca="1">IFERROR(VLOOKUP(SMALL('C-E'!$B$6:$B$994,RC_EXAM!$B495),'C-E'!$B$6:$K$994,H$19,FALSE),"")</f>
        <v/>
      </c>
    </row>
    <row r="483" spans="2:8" ht="30" customHeight="1" thickTop="1" thickBot="1" x14ac:dyDescent="0.3">
      <c r="B483" s="1">
        <v>449</v>
      </c>
      <c r="C483" s="4" t="str">
        <f ca="1">IFERROR(VLOOKUP(SMALL('C-E'!$B$6:$B$994,RC_EXAM!$B496),'C-E'!$B$6:$K$994,C$19,FALSE),"")</f>
        <v/>
      </c>
      <c r="D483" s="4" t="str">
        <f ca="1">IFERROR(VLOOKUP(SMALL('C-E'!$B$6:$B$994,RC_EXAM!$B496),'C-E'!$B$6:$K$994,D$19,FALSE),"")</f>
        <v/>
      </c>
      <c r="E483" s="4" t="str">
        <f ca="1">IFERROR(VLOOKUP(SMALL('C-E'!$B$6:$B$994,RC_EXAM!$B496),'C-E'!$B$6:$K$994,E$19,FALSE),"")</f>
        <v/>
      </c>
      <c r="F483" s="42" t="str">
        <f ca="1">IFERROR(VLOOKUP(SMALL('C-E'!$B$6:$B$994,RC_EXAM!$B496),'C-E'!$B$6:$K$994,F$19,FALSE),"")</f>
        <v/>
      </c>
      <c r="G483" s="43"/>
      <c r="H483" s="4" t="str">
        <f ca="1">IFERROR(VLOOKUP(SMALL('C-E'!$B$6:$B$994,RC_EXAM!$B496),'C-E'!$B$6:$K$994,H$19,FALSE),"")</f>
        <v/>
      </c>
    </row>
    <row r="484" spans="2:8" ht="30" customHeight="1" thickTop="1" thickBot="1" x14ac:dyDescent="0.3">
      <c r="B484" s="1">
        <v>450</v>
      </c>
      <c r="C484" s="4" t="str">
        <f ca="1">IFERROR(VLOOKUP(SMALL('C-E'!$B$6:$B$994,RC_EXAM!$B497),'C-E'!$B$6:$K$994,C$19,FALSE),"")</f>
        <v/>
      </c>
      <c r="D484" s="4" t="str">
        <f ca="1">IFERROR(VLOOKUP(SMALL('C-E'!$B$6:$B$994,RC_EXAM!$B497),'C-E'!$B$6:$K$994,D$19,FALSE),"")</f>
        <v/>
      </c>
      <c r="E484" s="4" t="str">
        <f ca="1">IFERROR(VLOOKUP(SMALL('C-E'!$B$6:$B$994,RC_EXAM!$B497),'C-E'!$B$6:$K$994,E$19,FALSE),"")</f>
        <v/>
      </c>
      <c r="F484" s="42" t="str">
        <f ca="1">IFERROR(VLOOKUP(SMALL('C-E'!$B$6:$B$994,RC_EXAM!$B497),'C-E'!$B$6:$K$994,F$19,FALSE),"")</f>
        <v/>
      </c>
      <c r="G484" s="43"/>
      <c r="H484" s="4" t="str">
        <f ca="1">IFERROR(VLOOKUP(SMALL('C-E'!$B$6:$B$994,RC_EXAM!$B497),'C-E'!$B$6:$K$994,H$19,FALSE),"")</f>
        <v/>
      </c>
    </row>
    <row r="485" spans="2:8" ht="30" customHeight="1" thickTop="1" thickBot="1" x14ac:dyDescent="0.3">
      <c r="B485" s="1">
        <v>451</v>
      </c>
      <c r="C485" s="4" t="str">
        <f ca="1">IFERROR(VLOOKUP(SMALL('C-E'!$B$6:$B$994,RC_EXAM!$B498),'C-E'!$B$6:$K$994,C$19,FALSE),"")</f>
        <v/>
      </c>
      <c r="D485" s="4" t="str">
        <f ca="1">IFERROR(VLOOKUP(SMALL('C-E'!$B$6:$B$994,RC_EXAM!$B498),'C-E'!$B$6:$K$994,D$19,FALSE),"")</f>
        <v/>
      </c>
      <c r="E485" s="4" t="str">
        <f ca="1">IFERROR(VLOOKUP(SMALL('C-E'!$B$6:$B$994,RC_EXAM!$B498),'C-E'!$B$6:$K$994,E$19,FALSE),"")</f>
        <v/>
      </c>
      <c r="F485" s="42" t="str">
        <f ca="1">IFERROR(VLOOKUP(SMALL('C-E'!$B$6:$B$994,RC_EXAM!$B498),'C-E'!$B$6:$K$994,F$19,FALSE),"")</f>
        <v/>
      </c>
      <c r="G485" s="43"/>
      <c r="H485" s="4" t="str">
        <f ca="1">IFERROR(VLOOKUP(SMALL('C-E'!$B$6:$B$994,RC_EXAM!$B498),'C-E'!$B$6:$K$994,H$19,FALSE),"")</f>
        <v/>
      </c>
    </row>
    <row r="486" spans="2:8" ht="30" customHeight="1" thickTop="1" thickBot="1" x14ac:dyDescent="0.3">
      <c r="B486" s="1">
        <v>452</v>
      </c>
      <c r="C486" s="4" t="str">
        <f ca="1">IFERROR(VLOOKUP(SMALL('C-E'!$B$6:$B$994,RC_EXAM!$B499),'C-E'!$B$6:$K$994,C$19,FALSE),"")</f>
        <v/>
      </c>
      <c r="D486" s="4" t="str">
        <f ca="1">IFERROR(VLOOKUP(SMALL('C-E'!$B$6:$B$994,RC_EXAM!$B499),'C-E'!$B$6:$K$994,D$19,FALSE),"")</f>
        <v/>
      </c>
      <c r="E486" s="4" t="str">
        <f ca="1">IFERROR(VLOOKUP(SMALL('C-E'!$B$6:$B$994,RC_EXAM!$B499),'C-E'!$B$6:$K$994,E$19,FALSE),"")</f>
        <v/>
      </c>
      <c r="F486" s="42" t="str">
        <f ca="1">IFERROR(VLOOKUP(SMALL('C-E'!$B$6:$B$994,RC_EXAM!$B499),'C-E'!$B$6:$K$994,F$19,FALSE),"")</f>
        <v/>
      </c>
      <c r="G486" s="43"/>
      <c r="H486" s="4" t="str">
        <f ca="1">IFERROR(VLOOKUP(SMALL('C-E'!$B$6:$B$994,RC_EXAM!$B499),'C-E'!$B$6:$K$994,H$19,FALSE),"")</f>
        <v/>
      </c>
    </row>
    <row r="487" spans="2:8" ht="30" customHeight="1" thickTop="1" thickBot="1" x14ac:dyDescent="0.3">
      <c r="B487" s="1">
        <v>453</v>
      </c>
      <c r="C487" s="4" t="str">
        <f ca="1">IFERROR(VLOOKUP(SMALL('C-E'!$B$6:$B$994,RC_EXAM!$B500),'C-E'!$B$6:$K$994,C$19,FALSE),"")</f>
        <v/>
      </c>
      <c r="D487" s="4" t="str">
        <f ca="1">IFERROR(VLOOKUP(SMALL('C-E'!$B$6:$B$994,RC_EXAM!$B500),'C-E'!$B$6:$K$994,D$19,FALSE),"")</f>
        <v/>
      </c>
      <c r="E487" s="4" t="str">
        <f ca="1">IFERROR(VLOOKUP(SMALL('C-E'!$B$6:$B$994,RC_EXAM!$B500),'C-E'!$B$6:$K$994,E$19,FALSE),"")</f>
        <v/>
      </c>
      <c r="F487" s="42" t="str">
        <f ca="1">IFERROR(VLOOKUP(SMALL('C-E'!$B$6:$B$994,RC_EXAM!$B500),'C-E'!$B$6:$K$994,F$19,FALSE),"")</f>
        <v/>
      </c>
      <c r="G487" s="43"/>
      <c r="H487" s="4" t="str">
        <f ca="1">IFERROR(VLOOKUP(SMALL('C-E'!$B$6:$B$994,RC_EXAM!$B500),'C-E'!$B$6:$K$994,H$19,FALSE),"")</f>
        <v/>
      </c>
    </row>
    <row r="488" spans="2:8" ht="30" customHeight="1" thickTop="1" thickBot="1" x14ac:dyDescent="0.3">
      <c r="B488" s="1">
        <v>454</v>
      </c>
      <c r="C488" s="4" t="str">
        <f ca="1">IFERROR(VLOOKUP(SMALL('C-E'!$B$6:$B$994,RC_EXAM!$B501),'C-E'!$B$6:$K$994,C$19,FALSE),"")</f>
        <v/>
      </c>
      <c r="D488" s="4" t="str">
        <f ca="1">IFERROR(VLOOKUP(SMALL('C-E'!$B$6:$B$994,RC_EXAM!$B501),'C-E'!$B$6:$K$994,D$19,FALSE),"")</f>
        <v/>
      </c>
      <c r="E488" s="4" t="str">
        <f ca="1">IFERROR(VLOOKUP(SMALL('C-E'!$B$6:$B$994,RC_EXAM!$B501),'C-E'!$B$6:$K$994,E$19,FALSE),"")</f>
        <v/>
      </c>
      <c r="F488" s="42" t="str">
        <f ca="1">IFERROR(VLOOKUP(SMALL('C-E'!$B$6:$B$994,RC_EXAM!$B501),'C-E'!$B$6:$K$994,F$19,FALSE),"")</f>
        <v/>
      </c>
      <c r="G488" s="43"/>
      <c r="H488" s="4" t="str">
        <f ca="1">IFERROR(VLOOKUP(SMALL('C-E'!$B$6:$B$994,RC_EXAM!$B501),'C-E'!$B$6:$K$994,H$19,FALSE),"")</f>
        <v/>
      </c>
    </row>
    <row r="489" spans="2:8" ht="30" customHeight="1" thickTop="1" thickBot="1" x14ac:dyDescent="0.3">
      <c r="B489" s="1">
        <v>455</v>
      </c>
      <c r="C489" s="4" t="str">
        <f ca="1">IFERROR(VLOOKUP(SMALL('C-E'!$B$6:$B$994,RC_EXAM!$B502),'C-E'!$B$6:$K$994,C$19,FALSE),"")</f>
        <v/>
      </c>
      <c r="D489" s="4" t="str">
        <f ca="1">IFERROR(VLOOKUP(SMALL('C-E'!$B$6:$B$994,RC_EXAM!$B502),'C-E'!$B$6:$K$994,D$19,FALSE),"")</f>
        <v/>
      </c>
      <c r="E489" s="4" t="str">
        <f ca="1">IFERROR(VLOOKUP(SMALL('C-E'!$B$6:$B$994,RC_EXAM!$B502),'C-E'!$B$6:$K$994,E$19,FALSE),"")</f>
        <v/>
      </c>
      <c r="F489" s="42" t="str">
        <f ca="1">IFERROR(VLOOKUP(SMALL('C-E'!$B$6:$B$994,RC_EXAM!$B502),'C-E'!$B$6:$K$994,F$19,FALSE),"")</f>
        <v/>
      </c>
      <c r="G489" s="43"/>
      <c r="H489" s="4" t="str">
        <f ca="1">IFERROR(VLOOKUP(SMALL('C-E'!$B$6:$B$994,RC_EXAM!$B502),'C-E'!$B$6:$K$994,H$19,FALSE),"")</f>
        <v/>
      </c>
    </row>
    <row r="490" spans="2:8" ht="30" customHeight="1" thickTop="1" thickBot="1" x14ac:dyDescent="0.3">
      <c r="B490" s="1">
        <v>456</v>
      </c>
      <c r="C490" s="4" t="str">
        <f ca="1">IFERROR(VLOOKUP(SMALL('C-E'!$B$6:$B$994,RC_EXAM!$B503),'C-E'!$B$6:$K$994,C$19,FALSE),"")</f>
        <v/>
      </c>
      <c r="D490" s="4" t="str">
        <f ca="1">IFERROR(VLOOKUP(SMALL('C-E'!$B$6:$B$994,RC_EXAM!$B503),'C-E'!$B$6:$K$994,D$19,FALSE),"")</f>
        <v/>
      </c>
      <c r="E490" s="4" t="str">
        <f ca="1">IFERROR(VLOOKUP(SMALL('C-E'!$B$6:$B$994,RC_EXAM!$B503),'C-E'!$B$6:$K$994,E$19,FALSE),"")</f>
        <v/>
      </c>
      <c r="F490" s="42" t="str">
        <f ca="1">IFERROR(VLOOKUP(SMALL('C-E'!$B$6:$B$994,RC_EXAM!$B503),'C-E'!$B$6:$K$994,F$19,FALSE),"")</f>
        <v/>
      </c>
      <c r="G490" s="43"/>
      <c r="H490" s="4" t="str">
        <f ca="1">IFERROR(VLOOKUP(SMALL('C-E'!$B$6:$B$994,RC_EXAM!$B503),'C-E'!$B$6:$K$994,H$19,FALSE),"")</f>
        <v/>
      </c>
    </row>
    <row r="491" spans="2:8" ht="30" customHeight="1" thickTop="1" thickBot="1" x14ac:dyDescent="0.3">
      <c r="B491" s="1">
        <v>457</v>
      </c>
      <c r="C491" s="4" t="str">
        <f ca="1">IFERROR(VLOOKUP(SMALL('C-E'!$B$6:$B$994,RC_EXAM!$B504),'C-E'!$B$6:$K$994,C$19,FALSE),"")</f>
        <v/>
      </c>
      <c r="D491" s="4" t="str">
        <f ca="1">IFERROR(VLOOKUP(SMALL('C-E'!$B$6:$B$994,RC_EXAM!$B504),'C-E'!$B$6:$K$994,D$19,FALSE),"")</f>
        <v/>
      </c>
      <c r="E491" s="4" t="str">
        <f ca="1">IFERROR(VLOOKUP(SMALL('C-E'!$B$6:$B$994,RC_EXAM!$B504),'C-E'!$B$6:$K$994,E$19,FALSE),"")</f>
        <v/>
      </c>
      <c r="F491" s="42" t="str">
        <f ca="1">IFERROR(VLOOKUP(SMALL('C-E'!$B$6:$B$994,RC_EXAM!$B504),'C-E'!$B$6:$K$994,F$19,FALSE),"")</f>
        <v/>
      </c>
      <c r="G491" s="43"/>
      <c r="H491" s="4" t="str">
        <f ca="1">IFERROR(VLOOKUP(SMALL('C-E'!$B$6:$B$994,RC_EXAM!$B504),'C-E'!$B$6:$K$994,H$19,FALSE),"")</f>
        <v/>
      </c>
    </row>
    <row r="492" spans="2:8" ht="30" customHeight="1" thickTop="1" thickBot="1" x14ac:dyDescent="0.3">
      <c r="B492" s="1">
        <v>458</v>
      </c>
      <c r="C492" s="4" t="str">
        <f ca="1">IFERROR(VLOOKUP(SMALL('C-E'!$B$6:$B$994,RC_EXAM!$B505),'C-E'!$B$6:$K$994,C$19,FALSE),"")</f>
        <v/>
      </c>
      <c r="D492" s="4" t="str">
        <f ca="1">IFERROR(VLOOKUP(SMALL('C-E'!$B$6:$B$994,RC_EXAM!$B505),'C-E'!$B$6:$K$994,D$19,FALSE),"")</f>
        <v/>
      </c>
      <c r="E492" s="4" t="str">
        <f ca="1">IFERROR(VLOOKUP(SMALL('C-E'!$B$6:$B$994,RC_EXAM!$B505),'C-E'!$B$6:$K$994,E$19,FALSE),"")</f>
        <v/>
      </c>
      <c r="F492" s="42" t="str">
        <f ca="1">IFERROR(VLOOKUP(SMALL('C-E'!$B$6:$B$994,RC_EXAM!$B505),'C-E'!$B$6:$K$994,F$19,FALSE),"")</f>
        <v/>
      </c>
      <c r="G492" s="43"/>
      <c r="H492" s="4" t="str">
        <f ca="1">IFERROR(VLOOKUP(SMALL('C-E'!$B$6:$B$994,RC_EXAM!$B505),'C-E'!$B$6:$K$994,H$19,FALSE),"")</f>
        <v/>
      </c>
    </row>
    <row r="493" spans="2:8" ht="30" customHeight="1" thickTop="1" thickBot="1" x14ac:dyDescent="0.3">
      <c r="B493" s="1">
        <v>459</v>
      </c>
      <c r="C493" s="4" t="str">
        <f ca="1">IFERROR(VLOOKUP(SMALL('C-E'!$B$6:$B$994,RC_EXAM!$B506),'C-E'!$B$6:$K$994,C$19,FALSE),"")</f>
        <v/>
      </c>
      <c r="D493" s="4" t="str">
        <f ca="1">IFERROR(VLOOKUP(SMALL('C-E'!$B$6:$B$994,RC_EXAM!$B506),'C-E'!$B$6:$K$994,D$19,FALSE),"")</f>
        <v/>
      </c>
      <c r="E493" s="4" t="str">
        <f ca="1">IFERROR(VLOOKUP(SMALL('C-E'!$B$6:$B$994,RC_EXAM!$B506),'C-E'!$B$6:$K$994,E$19,FALSE),"")</f>
        <v/>
      </c>
      <c r="F493" s="42" t="str">
        <f ca="1">IFERROR(VLOOKUP(SMALL('C-E'!$B$6:$B$994,RC_EXAM!$B506),'C-E'!$B$6:$K$994,F$19,FALSE),"")</f>
        <v/>
      </c>
      <c r="G493" s="43"/>
      <c r="H493" s="4" t="str">
        <f ca="1">IFERROR(VLOOKUP(SMALL('C-E'!$B$6:$B$994,RC_EXAM!$B506),'C-E'!$B$6:$K$994,H$19,FALSE),"")</f>
        <v/>
      </c>
    </row>
    <row r="494" spans="2:8" ht="30" customHeight="1" thickTop="1" thickBot="1" x14ac:dyDescent="0.3">
      <c r="B494" s="1">
        <v>460</v>
      </c>
      <c r="C494" s="4" t="str">
        <f ca="1">IFERROR(VLOOKUP(SMALL('C-E'!$B$6:$B$994,RC_EXAM!$B507),'C-E'!$B$6:$K$994,C$19,FALSE),"")</f>
        <v/>
      </c>
      <c r="D494" s="4" t="str">
        <f ca="1">IFERROR(VLOOKUP(SMALL('C-E'!$B$6:$B$994,RC_EXAM!$B507),'C-E'!$B$6:$K$994,D$19,FALSE),"")</f>
        <v/>
      </c>
      <c r="E494" s="4" t="str">
        <f ca="1">IFERROR(VLOOKUP(SMALL('C-E'!$B$6:$B$994,RC_EXAM!$B507),'C-E'!$B$6:$K$994,E$19,FALSE),"")</f>
        <v/>
      </c>
      <c r="F494" s="42" t="str">
        <f ca="1">IFERROR(VLOOKUP(SMALL('C-E'!$B$6:$B$994,RC_EXAM!$B507),'C-E'!$B$6:$K$994,F$19,FALSE),"")</f>
        <v/>
      </c>
      <c r="G494" s="43"/>
      <c r="H494" s="4" t="str">
        <f ca="1">IFERROR(VLOOKUP(SMALL('C-E'!$B$6:$B$994,RC_EXAM!$B507),'C-E'!$B$6:$K$994,H$19,FALSE),"")</f>
        <v/>
      </c>
    </row>
    <row r="495" spans="2:8" ht="30" customHeight="1" thickTop="1" thickBot="1" x14ac:dyDescent="0.3">
      <c r="B495" s="1">
        <v>461</v>
      </c>
      <c r="C495" s="4" t="str">
        <f ca="1">IFERROR(VLOOKUP(SMALL('C-E'!$B$6:$B$994,RC_EXAM!$B508),'C-E'!$B$6:$K$994,C$19,FALSE),"")</f>
        <v/>
      </c>
      <c r="D495" s="4" t="str">
        <f ca="1">IFERROR(VLOOKUP(SMALL('C-E'!$B$6:$B$994,RC_EXAM!$B508),'C-E'!$B$6:$K$994,D$19,FALSE),"")</f>
        <v/>
      </c>
      <c r="E495" s="4" t="str">
        <f ca="1">IFERROR(VLOOKUP(SMALL('C-E'!$B$6:$B$994,RC_EXAM!$B508),'C-E'!$B$6:$K$994,E$19,FALSE),"")</f>
        <v/>
      </c>
      <c r="F495" s="42" t="str">
        <f ca="1">IFERROR(VLOOKUP(SMALL('C-E'!$B$6:$B$994,RC_EXAM!$B508),'C-E'!$B$6:$K$994,F$19,FALSE),"")</f>
        <v/>
      </c>
      <c r="G495" s="43"/>
      <c r="H495" s="4" t="str">
        <f ca="1">IFERROR(VLOOKUP(SMALL('C-E'!$B$6:$B$994,RC_EXAM!$B508),'C-E'!$B$6:$K$994,H$19,FALSE),"")</f>
        <v/>
      </c>
    </row>
    <row r="496" spans="2:8" ht="30" customHeight="1" thickTop="1" thickBot="1" x14ac:dyDescent="0.3">
      <c r="B496" s="1">
        <v>462</v>
      </c>
      <c r="C496" s="4" t="str">
        <f ca="1">IFERROR(VLOOKUP(SMALL('C-E'!$B$6:$B$994,RC_EXAM!$B509),'C-E'!$B$6:$K$994,C$19,FALSE),"")</f>
        <v/>
      </c>
      <c r="D496" s="4" t="str">
        <f ca="1">IFERROR(VLOOKUP(SMALL('C-E'!$B$6:$B$994,RC_EXAM!$B509),'C-E'!$B$6:$K$994,D$19,FALSE),"")</f>
        <v/>
      </c>
      <c r="E496" s="4" t="str">
        <f ca="1">IFERROR(VLOOKUP(SMALL('C-E'!$B$6:$B$994,RC_EXAM!$B509),'C-E'!$B$6:$K$994,E$19,FALSE),"")</f>
        <v/>
      </c>
      <c r="F496" s="42" t="str">
        <f ca="1">IFERROR(VLOOKUP(SMALL('C-E'!$B$6:$B$994,RC_EXAM!$B509),'C-E'!$B$6:$K$994,F$19,FALSE),"")</f>
        <v/>
      </c>
      <c r="G496" s="43"/>
      <c r="H496" s="4" t="str">
        <f ca="1">IFERROR(VLOOKUP(SMALL('C-E'!$B$6:$B$994,RC_EXAM!$B509),'C-E'!$B$6:$K$994,H$19,FALSE),"")</f>
        <v/>
      </c>
    </row>
    <row r="497" spans="2:8" ht="30" customHeight="1" thickTop="1" thickBot="1" x14ac:dyDescent="0.3">
      <c r="B497" s="1">
        <v>463</v>
      </c>
      <c r="C497" s="4" t="str">
        <f ca="1">IFERROR(VLOOKUP(SMALL('C-E'!$B$6:$B$994,RC_EXAM!$B510),'C-E'!$B$6:$K$994,C$19,FALSE),"")</f>
        <v/>
      </c>
      <c r="D497" s="4" t="str">
        <f ca="1">IFERROR(VLOOKUP(SMALL('C-E'!$B$6:$B$994,RC_EXAM!$B510),'C-E'!$B$6:$K$994,D$19,FALSE),"")</f>
        <v/>
      </c>
      <c r="E497" s="4" t="str">
        <f ca="1">IFERROR(VLOOKUP(SMALL('C-E'!$B$6:$B$994,RC_EXAM!$B510),'C-E'!$B$6:$K$994,E$19,FALSE),"")</f>
        <v/>
      </c>
      <c r="F497" s="42" t="str">
        <f ca="1">IFERROR(VLOOKUP(SMALL('C-E'!$B$6:$B$994,RC_EXAM!$B510),'C-E'!$B$6:$K$994,F$19,FALSE),"")</f>
        <v/>
      </c>
      <c r="G497" s="43"/>
      <c r="H497" s="4" t="str">
        <f ca="1">IFERROR(VLOOKUP(SMALL('C-E'!$B$6:$B$994,RC_EXAM!$B510),'C-E'!$B$6:$K$994,H$19,FALSE),"")</f>
        <v/>
      </c>
    </row>
    <row r="498" spans="2:8" ht="30" customHeight="1" thickTop="1" thickBot="1" x14ac:dyDescent="0.3">
      <c r="B498" s="1">
        <v>464</v>
      </c>
      <c r="C498" s="4" t="str">
        <f ca="1">IFERROR(VLOOKUP(SMALL('C-E'!$B$6:$B$994,RC_EXAM!$B511),'C-E'!$B$6:$K$994,C$19,FALSE),"")</f>
        <v/>
      </c>
      <c r="D498" s="4" t="str">
        <f ca="1">IFERROR(VLOOKUP(SMALL('C-E'!$B$6:$B$994,RC_EXAM!$B511),'C-E'!$B$6:$K$994,D$19,FALSE),"")</f>
        <v/>
      </c>
      <c r="E498" s="4" t="str">
        <f ca="1">IFERROR(VLOOKUP(SMALL('C-E'!$B$6:$B$994,RC_EXAM!$B511),'C-E'!$B$6:$K$994,E$19,FALSE),"")</f>
        <v/>
      </c>
      <c r="F498" s="42" t="str">
        <f ca="1">IFERROR(VLOOKUP(SMALL('C-E'!$B$6:$B$994,RC_EXAM!$B511),'C-E'!$B$6:$K$994,F$19,FALSE),"")</f>
        <v/>
      </c>
      <c r="G498" s="43"/>
      <c r="H498" s="4" t="str">
        <f ca="1">IFERROR(VLOOKUP(SMALL('C-E'!$B$6:$B$994,RC_EXAM!$B511),'C-E'!$B$6:$K$994,H$19,FALSE),"")</f>
        <v/>
      </c>
    </row>
    <row r="499" spans="2:8" ht="30" customHeight="1" thickTop="1" thickBot="1" x14ac:dyDescent="0.3">
      <c r="B499" s="1">
        <v>465</v>
      </c>
      <c r="C499" s="4" t="str">
        <f ca="1">IFERROR(VLOOKUP(SMALL('C-E'!$B$6:$B$994,RC_EXAM!$B512),'C-E'!$B$6:$K$994,C$19,FALSE),"")</f>
        <v/>
      </c>
      <c r="D499" s="4" t="str">
        <f ca="1">IFERROR(VLOOKUP(SMALL('C-E'!$B$6:$B$994,RC_EXAM!$B512),'C-E'!$B$6:$K$994,D$19,FALSE),"")</f>
        <v/>
      </c>
      <c r="E499" s="4" t="str">
        <f ca="1">IFERROR(VLOOKUP(SMALL('C-E'!$B$6:$B$994,RC_EXAM!$B512),'C-E'!$B$6:$K$994,E$19,FALSE),"")</f>
        <v/>
      </c>
      <c r="F499" s="42" t="str">
        <f ca="1">IFERROR(VLOOKUP(SMALL('C-E'!$B$6:$B$994,RC_EXAM!$B512),'C-E'!$B$6:$K$994,F$19,FALSE),"")</f>
        <v/>
      </c>
      <c r="G499" s="43"/>
      <c r="H499" s="4" t="str">
        <f ca="1">IFERROR(VLOOKUP(SMALL('C-E'!$B$6:$B$994,RC_EXAM!$B512),'C-E'!$B$6:$K$994,H$19,FALSE),"")</f>
        <v/>
      </c>
    </row>
    <row r="500" spans="2:8" ht="30" customHeight="1" thickTop="1" thickBot="1" x14ac:dyDescent="0.3">
      <c r="B500" s="1">
        <v>466</v>
      </c>
      <c r="C500" s="4" t="str">
        <f ca="1">IFERROR(VLOOKUP(SMALL('C-E'!$B$6:$B$994,RC_EXAM!$B513),'C-E'!$B$6:$K$994,C$19,FALSE),"")</f>
        <v/>
      </c>
      <c r="D500" s="4" t="str">
        <f ca="1">IFERROR(VLOOKUP(SMALL('C-E'!$B$6:$B$994,RC_EXAM!$B513),'C-E'!$B$6:$K$994,D$19,FALSE),"")</f>
        <v/>
      </c>
      <c r="E500" s="4" t="str">
        <f ca="1">IFERROR(VLOOKUP(SMALL('C-E'!$B$6:$B$994,RC_EXAM!$B513),'C-E'!$B$6:$K$994,E$19,FALSE),"")</f>
        <v/>
      </c>
      <c r="F500" s="42" t="str">
        <f ca="1">IFERROR(VLOOKUP(SMALL('C-E'!$B$6:$B$994,RC_EXAM!$B513),'C-E'!$B$6:$K$994,F$19,FALSE),"")</f>
        <v/>
      </c>
      <c r="G500" s="43"/>
      <c r="H500" s="4" t="str">
        <f ca="1">IFERROR(VLOOKUP(SMALL('C-E'!$B$6:$B$994,RC_EXAM!$B513),'C-E'!$B$6:$K$994,H$19,FALSE),"")</f>
        <v/>
      </c>
    </row>
    <row r="501" spans="2:8" ht="30" customHeight="1" thickTop="1" thickBot="1" x14ac:dyDescent="0.3">
      <c r="B501" s="1">
        <v>467</v>
      </c>
      <c r="C501" s="4" t="str">
        <f ca="1">IFERROR(VLOOKUP(SMALL('C-E'!$B$6:$B$994,RC_EXAM!$B514),'C-E'!$B$6:$K$994,C$19,FALSE),"")</f>
        <v/>
      </c>
      <c r="D501" s="4" t="str">
        <f ca="1">IFERROR(VLOOKUP(SMALL('C-E'!$B$6:$B$994,RC_EXAM!$B514),'C-E'!$B$6:$K$994,D$19,FALSE),"")</f>
        <v/>
      </c>
      <c r="E501" s="4" t="str">
        <f ca="1">IFERROR(VLOOKUP(SMALL('C-E'!$B$6:$B$994,RC_EXAM!$B514),'C-E'!$B$6:$K$994,E$19,FALSE),"")</f>
        <v/>
      </c>
      <c r="F501" s="42" t="str">
        <f ca="1">IFERROR(VLOOKUP(SMALL('C-E'!$B$6:$B$994,RC_EXAM!$B514),'C-E'!$B$6:$K$994,F$19,FALSE),"")</f>
        <v/>
      </c>
      <c r="G501" s="43"/>
      <c r="H501" s="4" t="str">
        <f ca="1">IFERROR(VLOOKUP(SMALL('C-E'!$B$6:$B$994,RC_EXAM!$B514),'C-E'!$B$6:$K$994,H$19,FALSE),"")</f>
        <v/>
      </c>
    </row>
    <row r="502" spans="2:8" ht="30" customHeight="1" thickTop="1" thickBot="1" x14ac:dyDescent="0.3">
      <c r="B502" s="1">
        <v>468</v>
      </c>
      <c r="C502" s="4" t="str">
        <f ca="1">IFERROR(VLOOKUP(SMALL('C-E'!$B$6:$B$994,RC_EXAM!$B515),'C-E'!$B$6:$K$994,C$19,FALSE),"")</f>
        <v/>
      </c>
      <c r="D502" s="4" t="str">
        <f ca="1">IFERROR(VLOOKUP(SMALL('C-E'!$B$6:$B$994,RC_EXAM!$B515),'C-E'!$B$6:$K$994,D$19,FALSE),"")</f>
        <v/>
      </c>
      <c r="E502" s="4" t="str">
        <f ca="1">IFERROR(VLOOKUP(SMALL('C-E'!$B$6:$B$994,RC_EXAM!$B515),'C-E'!$B$6:$K$994,E$19,FALSE),"")</f>
        <v/>
      </c>
      <c r="F502" s="42" t="str">
        <f ca="1">IFERROR(VLOOKUP(SMALL('C-E'!$B$6:$B$994,RC_EXAM!$B515),'C-E'!$B$6:$K$994,F$19,FALSE),"")</f>
        <v/>
      </c>
      <c r="G502" s="43"/>
      <c r="H502" s="4" t="str">
        <f ca="1">IFERROR(VLOOKUP(SMALL('C-E'!$B$6:$B$994,RC_EXAM!$B515),'C-E'!$B$6:$K$994,H$19,FALSE),"")</f>
        <v/>
      </c>
    </row>
    <row r="503" spans="2:8" ht="30" customHeight="1" thickTop="1" thickBot="1" x14ac:dyDescent="0.3">
      <c r="B503" s="1">
        <v>469</v>
      </c>
      <c r="C503" s="4" t="str">
        <f ca="1">IFERROR(VLOOKUP(SMALL('C-E'!$B$6:$B$994,RC_EXAM!$B516),'C-E'!$B$6:$K$994,C$19,FALSE),"")</f>
        <v/>
      </c>
      <c r="D503" s="4" t="str">
        <f ca="1">IFERROR(VLOOKUP(SMALL('C-E'!$B$6:$B$994,RC_EXAM!$B516),'C-E'!$B$6:$K$994,D$19,FALSE),"")</f>
        <v/>
      </c>
      <c r="E503" s="4" t="str">
        <f ca="1">IFERROR(VLOOKUP(SMALL('C-E'!$B$6:$B$994,RC_EXAM!$B516),'C-E'!$B$6:$K$994,E$19,FALSE),"")</f>
        <v/>
      </c>
      <c r="F503" s="42" t="str">
        <f ca="1">IFERROR(VLOOKUP(SMALL('C-E'!$B$6:$B$994,RC_EXAM!$B516),'C-E'!$B$6:$K$994,F$19,FALSE),"")</f>
        <v/>
      </c>
      <c r="G503" s="43"/>
      <c r="H503" s="4" t="str">
        <f ca="1">IFERROR(VLOOKUP(SMALL('C-E'!$B$6:$B$994,RC_EXAM!$B516),'C-E'!$B$6:$K$994,H$19,FALSE),"")</f>
        <v/>
      </c>
    </row>
    <row r="504" spans="2:8" ht="30" customHeight="1" thickTop="1" thickBot="1" x14ac:dyDescent="0.3">
      <c r="B504" s="1">
        <v>470</v>
      </c>
      <c r="C504" s="4" t="str">
        <f ca="1">IFERROR(VLOOKUP(SMALL('C-E'!$B$6:$B$994,RC_EXAM!$B517),'C-E'!$B$6:$K$994,C$19,FALSE),"")</f>
        <v/>
      </c>
      <c r="D504" s="4" t="str">
        <f ca="1">IFERROR(VLOOKUP(SMALL('C-E'!$B$6:$B$994,RC_EXAM!$B517),'C-E'!$B$6:$K$994,D$19,FALSE),"")</f>
        <v/>
      </c>
      <c r="E504" s="4" t="str">
        <f ca="1">IFERROR(VLOOKUP(SMALL('C-E'!$B$6:$B$994,RC_EXAM!$B517),'C-E'!$B$6:$K$994,E$19,FALSE),"")</f>
        <v/>
      </c>
      <c r="F504" s="42" t="str">
        <f ca="1">IFERROR(VLOOKUP(SMALL('C-E'!$B$6:$B$994,RC_EXAM!$B517),'C-E'!$B$6:$K$994,F$19,FALSE),"")</f>
        <v/>
      </c>
      <c r="G504" s="43"/>
      <c r="H504" s="4" t="str">
        <f ca="1">IFERROR(VLOOKUP(SMALL('C-E'!$B$6:$B$994,RC_EXAM!$B517),'C-E'!$B$6:$K$994,H$19,FALSE),"")</f>
        <v/>
      </c>
    </row>
    <row r="505" spans="2:8" ht="30" customHeight="1" thickTop="1" thickBot="1" x14ac:dyDescent="0.3">
      <c r="B505" s="1">
        <v>471</v>
      </c>
      <c r="C505" s="4" t="str">
        <f ca="1">IFERROR(VLOOKUP(SMALL('C-E'!$B$6:$B$994,RC_EXAM!$B518),'C-E'!$B$6:$K$994,C$19,FALSE),"")</f>
        <v/>
      </c>
      <c r="D505" s="4" t="str">
        <f ca="1">IFERROR(VLOOKUP(SMALL('C-E'!$B$6:$B$994,RC_EXAM!$B518),'C-E'!$B$6:$K$994,D$19,FALSE),"")</f>
        <v/>
      </c>
      <c r="E505" s="4" t="str">
        <f ca="1">IFERROR(VLOOKUP(SMALL('C-E'!$B$6:$B$994,RC_EXAM!$B518),'C-E'!$B$6:$K$994,E$19,FALSE),"")</f>
        <v/>
      </c>
      <c r="F505" s="42" t="str">
        <f ca="1">IFERROR(VLOOKUP(SMALL('C-E'!$B$6:$B$994,RC_EXAM!$B518),'C-E'!$B$6:$K$994,F$19,FALSE),"")</f>
        <v/>
      </c>
      <c r="G505" s="43"/>
      <c r="H505" s="4" t="str">
        <f ca="1">IFERROR(VLOOKUP(SMALL('C-E'!$B$6:$B$994,RC_EXAM!$B518),'C-E'!$B$6:$K$994,H$19,FALSE),"")</f>
        <v/>
      </c>
    </row>
    <row r="506" spans="2:8" ht="30" customHeight="1" thickTop="1" thickBot="1" x14ac:dyDescent="0.3">
      <c r="B506" s="1">
        <v>472</v>
      </c>
      <c r="C506" s="4" t="str">
        <f ca="1">IFERROR(VLOOKUP(SMALL('C-E'!$B$6:$B$994,RC_EXAM!$B519),'C-E'!$B$6:$K$994,C$19,FALSE),"")</f>
        <v/>
      </c>
      <c r="D506" s="4" t="str">
        <f ca="1">IFERROR(VLOOKUP(SMALL('C-E'!$B$6:$B$994,RC_EXAM!$B519),'C-E'!$B$6:$K$994,D$19,FALSE),"")</f>
        <v/>
      </c>
      <c r="E506" s="4" t="str">
        <f ca="1">IFERROR(VLOOKUP(SMALL('C-E'!$B$6:$B$994,RC_EXAM!$B519),'C-E'!$B$6:$K$994,E$19,FALSE),"")</f>
        <v/>
      </c>
      <c r="F506" s="42" t="str">
        <f ca="1">IFERROR(VLOOKUP(SMALL('C-E'!$B$6:$B$994,RC_EXAM!$B519),'C-E'!$B$6:$K$994,F$19,FALSE),"")</f>
        <v/>
      </c>
      <c r="G506" s="43"/>
      <c r="H506" s="4" t="str">
        <f ca="1">IFERROR(VLOOKUP(SMALL('C-E'!$B$6:$B$994,RC_EXAM!$B519),'C-E'!$B$6:$K$994,H$19,FALSE),"")</f>
        <v/>
      </c>
    </row>
    <row r="507" spans="2:8" ht="30" customHeight="1" thickTop="1" thickBot="1" x14ac:dyDescent="0.3">
      <c r="B507" s="1">
        <v>473</v>
      </c>
      <c r="C507" s="4" t="str">
        <f ca="1">IFERROR(VLOOKUP(SMALL('C-E'!$B$6:$B$994,RC_EXAM!$B520),'C-E'!$B$6:$K$994,C$19,FALSE),"")</f>
        <v/>
      </c>
      <c r="D507" s="4" t="str">
        <f ca="1">IFERROR(VLOOKUP(SMALL('C-E'!$B$6:$B$994,RC_EXAM!$B520),'C-E'!$B$6:$K$994,D$19,FALSE),"")</f>
        <v/>
      </c>
      <c r="E507" s="4" t="str">
        <f ca="1">IFERROR(VLOOKUP(SMALL('C-E'!$B$6:$B$994,RC_EXAM!$B520),'C-E'!$B$6:$K$994,E$19,FALSE),"")</f>
        <v/>
      </c>
      <c r="F507" s="42" t="str">
        <f ca="1">IFERROR(VLOOKUP(SMALL('C-E'!$B$6:$B$994,RC_EXAM!$B520),'C-E'!$B$6:$K$994,F$19,FALSE),"")</f>
        <v/>
      </c>
      <c r="G507" s="43"/>
      <c r="H507" s="4" t="str">
        <f ca="1">IFERROR(VLOOKUP(SMALL('C-E'!$B$6:$B$994,RC_EXAM!$B520),'C-E'!$B$6:$K$994,H$19,FALSE),"")</f>
        <v/>
      </c>
    </row>
    <row r="508" spans="2:8" ht="30" customHeight="1" thickTop="1" thickBot="1" x14ac:dyDescent="0.3">
      <c r="B508" s="1">
        <v>474</v>
      </c>
      <c r="C508" s="4" t="str">
        <f ca="1">IFERROR(VLOOKUP(SMALL('C-E'!$B$6:$B$994,RC_EXAM!$B521),'C-E'!$B$6:$K$994,C$19,FALSE),"")</f>
        <v/>
      </c>
      <c r="D508" s="4" t="str">
        <f ca="1">IFERROR(VLOOKUP(SMALL('C-E'!$B$6:$B$994,RC_EXAM!$B521),'C-E'!$B$6:$K$994,D$19,FALSE),"")</f>
        <v/>
      </c>
      <c r="E508" s="4" t="str">
        <f ca="1">IFERROR(VLOOKUP(SMALL('C-E'!$B$6:$B$994,RC_EXAM!$B521),'C-E'!$B$6:$K$994,E$19,FALSE),"")</f>
        <v/>
      </c>
      <c r="F508" s="42" t="str">
        <f ca="1">IFERROR(VLOOKUP(SMALL('C-E'!$B$6:$B$994,RC_EXAM!$B521),'C-E'!$B$6:$K$994,F$19,FALSE),"")</f>
        <v/>
      </c>
      <c r="G508" s="43"/>
      <c r="H508" s="4" t="str">
        <f ca="1">IFERROR(VLOOKUP(SMALL('C-E'!$B$6:$B$994,RC_EXAM!$B521),'C-E'!$B$6:$K$994,H$19,FALSE),"")</f>
        <v/>
      </c>
    </row>
    <row r="509" spans="2:8" ht="30" customHeight="1" thickTop="1" thickBot="1" x14ac:dyDescent="0.3">
      <c r="B509" s="1">
        <v>475</v>
      </c>
      <c r="C509" s="4" t="str">
        <f ca="1">IFERROR(VLOOKUP(SMALL('C-E'!$B$6:$B$994,RC_EXAM!$B522),'C-E'!$B$6:$K$994,C$19,FALSE),"")</f>
        <v/>
      </c>
      <c r="D509" s="4" t="str">
        <f ca="1">IFERROR(VLOOKUP(SMALL('C-E'!$B$6:$B$994,RC_EXAM!$B522),'C-E'!$B$6:$K$994,D$19,FALSE),"")</f>
        <v/>
      </c>
      <c r="E509" s="4" t="str">
        <f ca="1">IFERROR(VLOOKUP(SMALL('C-E'!$B$6:$B$994,RC_EXAM!$B522),'C-E'!$B$6:$K$994,E$19,FALSE),"")</f>
        <v/>
      </c>
      <c r="F509" s="108" t="str">
        <f ca="1">IFERROR(VLOOKUP(SMALL('C-E'!$B$6:$B$994,RC_EXAM!$B522),'C-E'!$B$6:$K$994,F$19,FALSE),"")</f>
        <v/>
      </c>
      <c r="G509" s="109"/>
      <c r="H509" s="4" t="str">
        <f ca="1">IFERROR(VLOOKUP(SMALL('C-E'!$B$6:$B$994,RC_EXAM!$B522),'C-E'!$B$6:$K$994,H$19,FALSE),"")</f>
        <v/>
      </c>
    </row>
    <row r="510" spans="2:8" ht="30" customHeight="1" thickTop="1" thickBot="1" x14ac:dyDescent="0.3">
      <c r="B510" s="1">
        <v>476</v>
      </c>
      <c r="C510" s="4" t="str">
        <f ca="1">IFERROR(VLOOKUP(SMALL('C-E'!$B$6:$B$994,RC_EXAM!$B523),'C-E'!$B$6:$K$994,C$19,FALSE),"")</f>
        <v/>
      </c>
      <c r="D510" s="4" t="str">
        <f ca="1">IFERROR(VLOOKUP(SMALL('C-E'!$B$6:$B$994,RC_EXAM!$B523),'C-E'!$B$6:$K$994,D$19,FALSE),"")</f>
        <v/>
      </c>
      <c r="E510" s="4" t="str">
        <f ca="1">IFERROR(VLOOKUP(SMALL('C-E'!$B$6:$B$994,RC_EXAM!$B523),'C-E'!$B$6:$K$994,E$19,FALSE),"")</f>
        <v/>
      </c>
      <c r="F510" s="108" t="str">
        <f ca="1">IFERROR(VLOOKUP(SMALL('C-E'!$B$6:$B$994,RC_EXAM!$B523),'C-E'!$B$6:$K$994,F$19,FALSE),"")</f>
        <v/>
      </c>
      <c r="G510" s="109"/>
      <c r="H510" s="4" t="str">
        <f ca="1">IFERROR(VLOOKUP(SMALL('C-E'!$B$6:$B$994,RC_EXAM!$B523),'C-E'!$B$6:$K$994,H$19,FALSE),"")</f>
        <v/>
      </c>
    </row>
    <row r="511" spans="2:8" ht="30" customHeight="1" thickTop="1" thickBot="1" x14ac:dyDescent="0.3">
      <c r="B511" s="1">
        <v>477</v>
      </c>
      <c r="C511" s="4" t="str">
        <f ca="1">IFERROR(VLOOKUP(SMALL('C-E'!$B$6:$B$994,RC_EXAM!$B524),'C-E'!$B$6:$K$994,C$19,FALSE),"")</f>
        <v/>
      </c>
      <c r="D511" s="4" t="str">
        <f ca="1">IFERROR(VLOOKUP(SMALL('C-E'!$B$6:$B$994,RC_EXAM!$B524),'C-E'!$B$6:$K$994,D$19,FALSE),"")</f>
        <v/>
      </c>
      <c r="E511" s="4" t="str">
        <f ca="1">IFERROR(VLOOKUP(SMALL('C-E'!$B$6:$B$994,RC_EXAM!$B524),'C-E'!$B$6:$K$994,E$19,FALSE),"")</f>
        <v/>
      </c>
      <c r="F511" s="108" t="str">
        <f ca="1">IFERROR(VLOOKUP(SMALL('C-E'!$B$6:$B$994,RC_EXAM!$B524),'C-E'!$B$6:$K$994,F$19,FALSE),"")</f>
        <v/>
      </c>
      <c r="G511" s="109"/>
      <c r="H511" s="4" t="str">
        <f ca="1">IFERROR(VLOOKUP(SMALL('C-E'!$B$6:$B$994,RC_EXAM!$B524),'C-E'!$B$6:$K$994,H$19,FALSE),"")</f>
        <v/>
      </c>
    </row>
    <row r="512" spans="2:8" ht="30" customHeight="1" thickTop="1" thickBot="1" x14ac:dyDescent="0.3">
      <c r="B512" s="1">
        <v>478</v>
      </c>
      <c r="C512" s="4" t="str">
        <f ca="1">IFERROR(VLOOKUP(SMALL('C-E'!$B$6:$B$994,RC_EXAM!$B525),'C-E'!$B$6:$K$994,C$19,FALSE),"")</f>
        <v/>
      </c>
      <c r="D512" s="4" t="str">
        <f ca="1">IFERROR(VLOOKUP(SMALL('C-E'!$B$6:$B$994,RC_EXAM!$B525),'C-E'!$B$6:$K$994,D$19,FALSE),"")</f>
        <v/>
      </c>
      <c r="E512" s="4" t="str">
        <f ca="1">IFERROR(VLOOKUP(SMALL('C-E'!$B$6:$B$994,RC_EXAM!$B525),'C-E'!$B$6:$K$994,E$19,FALSE),"")</f>
        <v/>
      </c>
      <c r="F512" s="108" t="str">
        <f ca="1">IFERROR(VLOOKUP(SMALL('C-E'!$B$6:$B$994,RC_EXAM!$B525),'C-E'!$B$6:$K$994,F$19,FALSE),"")</f>
        <v/>
      </c>
      <c r="G512" s="109"/>
      <c r="H512" s="4" t="str">
        <f ca="1">IFERROR(VLOOKUP(SMALL('C-E'!$B$6:$B$994,RC_EXAM!$B525),'C-E'!$B$6:$K$994,H$19,FALSE),"")</f>
        <v/>
      </c>
    </row>
    <row r="513" spans="2:8" ht="30" customHeight="1" thickTop="1" thickBot="1" x14ac:dyDescent="0.3">
      <c r="B513" s="1">
        <v>479</v>
      </c>
      <c r="C513" s="4" t="str">
        <f ca="1">IFERROR(VLOOKUP(SMALL('C-E'!$B$6:$B$994,RC_EXAM!$B526),'C-E'!$B$6:$K$994,C$19,FALSE),"")</f>
        <v/>
      </c>
      <c r="D513" s="4" t="str">
        <f ca="1">IFERROR(VLOOKUP(SMALL('C-E'!$B$6:$B$994,RC_EXAM!$B526),'C-E'!$B$6:$K$994,D$19,FALSE),"")</f>
        <v/>
      </c>
      <c r="E513" s="4" t="str">
        <f ca="1">IFERROR(VLOOKUP(SMALL('C-E'!$B$6:$B$994,RC_EXAM!$B526),'C-E'!$B$6:$K$994,E$19,FALSE),"")</f>
        <v/>
      </c>
      <c r="F513" s="108" t="str">
        <f ca="1">IFERROR(VLOOKUP(SMALL('C-E'!$B$6:$B$994,RC_EXAM!$B526),'C-E'!$B$6:$K$994,F$19,FALSE),"")</f>
        <v/>
      </c>
      <c r="G513" s="109"/>
      <c r="H513" s="4" t="str">
        <f ca="1">IFERROR(VLOOKUP(SMALL('C-E'!$B$6:$B$994,RC_EXAM!$B526),'C-E'!$B$6:$K$994,H$19,FALSE),"")</f>
        <v/>
      </c>
    </row>
    <row r="514" spans="2:8" ht="30" customHeight="1" thickTop="1" thickBot="1" x14ac:dyDescent="0.3">
      <c r="B514" s="1">
        <v>480</v>
      </c>
      <c r="C514" s="4" t="str">
        <f ca="1">IFERROR(VLOOKUP(SMALL('C-E'!$B$6:$B$994,RC_EXAM!$B527),'C-E'!$B$6:$K$994,C$19,FALSE),"")</f>
        <v/>
      </c>
      <c r="D514" s="4" t="str">
        <f ca="1">IFERROR(VLOOKUP(SMALL('C-E'!$B$6:$B$994,RC_EXAM!$B527),'C-E'!$B$6:$K$994,D$19,FALSE),"")</f>
        <v/>
      </c>
      <c r="E514" s="4" t="str">
        <f ca="1">IFERROR(VLOOKUP(SMALL('C-E'!$B$6:$B$994,RC_EXAM!$B527),'C-E'!$B$6:$K$994,E$19,FALSE),"")</f>
        <v/>
      </c>
      <c r="F514" s="108" t="str">
        <f ca="1">IFERROR(VLOOKUP(SMALL('C-E'!$B$6:$B$994,RC_EXAM!$B527),'C-E'!$B$6:$K$994,F$19,FALSE),"")</f>
        <v/>
      </c>
      <c r="G514" s="109"/>
      <c r="H514" s="4" t="str">
        <f ca="1">IFERROR(VLOOKUP(SMALL('C-E'!$B$6:$B$994,RC_EXAM!$B527),'C-E'!$B$6:$K$994,H$19,FALSE),"")</f>
        <v/>
      </c>
    </row>
    <row r="515" spans="2:8" ht="30" customHeight="1" thickTop="1" thickBot="1" x14ac:dyDescent="0.3">
      <c r="B515" s="1">
        <v>481</v>
      </c>
      <c r="C515" s="4" t="str">
        <f ca="1">IFERROR(VLOOKUP(SMALL('C-E'!$B$6:$B$994,RC_EXAM!$B528),'C-E'!$B$6:$K$994,C$19,FALSE),"")</f>
        <v/>
      </c>
      <c r="D515" s="4" t="str">
        <f ca="1">IFERROR(VLOOKUP(SMALL('C-E'!$B$6:$B$994,RC_EXAM!$B528),'C-E'!$B$6:$K$994,D$19,FALSE),"")</f>
        <v/>
      </c>
      <c r="E515" s="4" t="str">
        <f ca="1">IFERROR(VLOOKUP(SMALL('C-E'!$B$6:$B$994,RC_EXAM!$B528),'C-E'!$B$6:$K$994,E$19,FALSE),"")</f>
        <v/>
      </c>
      <c r="F515" s="108" t="str">
        <f ca="1">IFERROR(VLOOKUP(SMALL('C-E'!$B$6:$B$994,RC_EXAM!$B528),'C-E'!$B$6:$K$994,F$19,FALSE),"")</f>
        <v/>
      </c>
      <c r="G515" s="109"/>
      <c r="H515" s="4" t="str">
        <f ca="1">IFERROR(VLOOKUP(SMALL('C-E'!$B$6:$B$994,RC_EXAM!$B528),'C-E'!$B$6:$K$994,H$19,FALSE),"")</f>
        <v/>
      </c>
    </row>
    <row r="516" spans="2:8" ht="30" customHeight="1" thickTop="1" thickBot="1" x14ac:dyDescent="0.3">
      <c r="B516" s="1">
        <v>482</v>
      </c>
      <c r="C516" s="4" t="str">
        <f ca="1">IFERROR(VLOOKUP(SMALL('C-E'!$B$6:$B$994,RC_EXAM!$B529),'C-E'!$B$6:$K$994,C$19,FALSE),"")</f>
        <v/>
      </c>
      <c r="D516" s="4" t="str">
        <f ca="1">IFERROR(VLOOKUP(SMALL('C-E'!$B$6:$B$994,RC_EXAM!$B529),'C-E'!$B$6:$K$994,D$19,FALSE),"")</f>
        <v/>
      </c>
      <c r="E516" s="4" t="str">
        <f ca="1">IFERROR(VLOOKUP(SMALL('C-E'!$B$6:$B$994,RC_EXAM!$B529),'C-E'!$B$6:$K$994,E$19,FALSE),"")</f>
        <v/>
      </c>
      <c r="F516" s="108" t="str">
        <f ca="1">IFERROR(VLOOKUP(SMALL('C-E'!$B$6:$B$994,RC_EXAM!$B529),'C-E'!$B$6:$K$994,F$19,FALSE),"")</f>
        <v/>
      </c>
      <c r="G516" s="109"/>
      <c r="H516" s="4" t="str">
        <f ca="1">IFERROR(VLOOKUP(SMALL('C-E'!$B$6:$B$994,RC_EXAM!$B529),'C-E'!$B$6:$K$994,H$19,FALSE),"")</f>
        <v/>
      </c>
    </row>
    <row r="517" spans="2:8" ht="30" customHeight="1" thickTop="1" thickBot="1" x14ac:dyDescent="0.3">
      <c r="B517" s="1">
        <v>483</v>
      </c>
      <c r="C517" s="4" t="str">
        <f ca="1">IFERROR(VLOOKUP(SMALL('C-E'!$B$6:$B$994,RC_EXAM!$B530),'C-E'!$B$6:$K$994,C$19,FALSE),"")</f>
        <v/>
      </c>
      <c r="D517" s="4" t="str">
        <f ca="1">IFERROR(VLOOKUP(SMALL('C-E'!$B$6:$B$994,RC_EXAM!$B530),'C-E'!$B$6:$K$994,D$19,FALSE),"")</f>
        <v/>
      </c>
      <c r="E517" s="4" t="str">
        <f ca="1">IFERROR(VLOOKUP(SMALL('C-E'!$B$6:$B$994,RC_EXAM!$B530),'C-E'!$B$6:$K$994,E$19,FALSE),"")</f>
        <v/>
      </c>
      <c r="F517" s="108" t="str">
        <f ca="1">IFERROR(VLOOKUP(SMALL('C-E'!$B$6:$B$994,RC_EXAM!$B530),'C-E'!$B$6:$K$994,F$19,FALSE),"")</f>
        <v/>
      </c>
      <c r="G517" s="109"/>
      <c r="H517" s="4" t="str">
        <f ca="1">IFERROR(VLOOKUP(SMALL('C-E'!$B$6:$B$994,RC_EXAM!$B530),'C-E'!$B$6:$K$994,H$19,FALSE),"")</f>
        <v/>
      </c>
    </row>
    <row r="518" spans="2:8" ht="30" customHeight="1" thickTop="1" thickBot="1" x14ac:dyDescent="0.3">
      <c r="B518" s="1">
        <v>484</v>
      </c>
      <c r="C518" s="4" t="str">
        <f ca="1">IFERROR(VLOOKUP(SMALL('C-E'!$B$6:$B$994,RC_EXAM!$B531),'C-E'!$B$6:$K$994,C$19,FALSE),"")</f>
        <v/>
      </c>
      <c r="D518" s="4" t="str">
        <f ca="1">IFERROR(VLOOKUP(SMALL('C-E'!$B$6:$B$994,RC_EXAM!$B531),'C-E'!$B$6:$K$994,D$19,FALSE),"")</f>
        <v/>
      </c>
      <c r="E518" s="4" t="str">
        <f ca="1">IFERROR(VLOOKUP(SMALL('C-E'!$B$6:$B$994,RC_EXAM!$B531),'C-E'!$B$6:$K$994,E$19,FALSE),"")</f>
        <v/>
      </c>
      <c r="F518" s="108" t="str">
        <f ca="1">IFERROR(VLOOKUP(SMALL('C-E'!$B$6:$B$994,RC_EXAM!$B531),'C-E'!$B$6:$K$994,F$19,FALSE),"")</f>
        <v/>
      </c>
      <c r="G518" s="109"/>
      <c r="H518" s="4" t="str">
        <f ca="1">IFERROR(VLOOKUP(SMALL('C-E'!$B$6:$B$994,RC_EXAM!$B531),'C-E'!$B$6:$K$994,H$19,FALSE),"")</f>
        <v/>
      </c>
    </row>
    <row r="519" spans="2:8" ht="30" customHeight="1" thickTop="1" thickBot="1" x14ac:dyDescent="0.3">
      <c r="B519" s="1">
        <v>485</v>
      </c>
      <c r="C519" s="4" t="str">
        <f ca="1">IFERROR(VLOOKUP(SMALL('C-E'!$B$6:$B$994,RC_EXAM!$B532),'C-E'!$B$6:$K$994,C$19,FALSE),"")</f>
        <v/>
      </c>
      <c r="D519" s="4" t="str">
        <f ca="1">IFERROR(VLOOKUP(SMALL('C-E'!$B$6:$B$994,RC_EXAM!$B532),'C-E'!$B$6:$K$994,D$19,FALSE),"")</f>
        <v/>
      </c>
      <c r="E519" s="4" t="str">
        <f ca="1">IFERROR(VLOOKUP(SMALL('C-E'!$B$6:$B$994,RC_EXAM!$B532),'C-E'!$B$6:$K$994,E$19,FALSE),"")</f>
        <v/>
      </c>
      <c r="F519" s="108" t="str">
        <f ca="1">IFERROR(VLOOKUP(SMALL('C-E'!$B$6:$B$994,RC_EXAM!$B532),'C-E'!$B$6:$K$994,F$19,FALSE),"")</f>
        <v/>
      </c>
      <c r="G519" s="109"/>
      <c r="H519" s="4" t="str">
        <f ca="1">IFERROR(VLOOKUP(SMALL('C-E'!$B$6:$B$994,RC_EXAM!$B532),'C-E'!$B$6:$K$994,H$19,FALSE),"")</f>
        <v/>
      </c>
    </row>
    <row r="520" spans="2:8" ht="30" customHeight="1" thickTop="1" thickBot="1" x14ac:dyDescent="0.3">
      <c r="B520" s="1">
        <v>486</v>
      </c>
      <c r="C520" s="4" t="str">
        <f ca="1">IFERROR(VLOOKUP(SMALL('C-E'!$B$6:$B$994,RC_EXAM!$B533),'C-E'!$B$6:$K$994,C$19,FALSE),"")</f>
        <v/>
      </c>
      <c r="D520" s="4" t="str">
        <f ca="1">IFERROR(VLOOKUP(SMALL('C-E'!$B$6:$B$994,RC_EXAM!$B533),'C-E'!$B$6:$K$994,D$19,FALSE),"")</f>
        <v/>
      </c>
      <c r="E520" s="4" t="str">
        <f ca="1">IFERROR(VLOOKUP(SMALL('C-E'!$B$6:$B$994,RC_EXAM!$B533),'C-E'!$B$6:$K$994,E$19,FALSE),"")</f>
        <v/>
      </c>
      <c r="F520" s="108" t="str">
        <f ca="1">IFERROR(VLOOKUP(SMALL('C-E'!$B$6:$B$994,RC_EXAM!$B533),'C-E'!$B$6:$K$994,F$19,FALSE),"")</f>
        <v/>
      </c>
      <c r="G520" s="109"/>
      <c r="H520" s="4" t="str">
        <f ca="1">IFERROR(VLOOKUP(SMALL('C-E'!$B$6:$B$994,RC_EXAM!$B533),'C-E'!$B$6:$K$994,H$19,FALSE),"")</f>
        <v/>
      </c>
    </row>
    <row r="521" spans="2:8" ht="30" customHeight="1" thickTop="1" thickBot="1" x14ac:dyDescent="0.3">
      <c r="B521" s="1">
        <v>487</v>
      </c>
      <c r="C521" s="4" t="str">
        <f ca="1">IFERROR(VLOOKUP(SMALL('C-E'!$B$6:$B$994,RC_EXAM!$B534),'C-E'!$B$6:$K$994,C$19,FALSE),"")</f>
        <v/>
      </c>
      <c r="D521" s="4" t="str">
        <f ca="1">IFERROR(VLOOKUP(SMALL('C-E'!$B$6:$B$994,RC_EXAM!$B534),'C-E'!$B$6:$K$994,D$19,FALSE),"")</f>
        <v/>
      </c>
      <c r="E521" s="4" t="str">
        <f ca="1">IFERROR(VLOOKUP(SMALL('C-E'!$B$6:$B$994,RC_EXAM!$B534),'C-E'!$B$6:$K$994,E$19,FALSE),"")</f>
        <v/>
      </c>
      <c r="F521" s="108" t="str">
        <f ca="1">IFERROR(VLOOKUP(SMALL('C-E'!$B$6:$B$994,RC_EXAM!$B534),'C-E'!$B$6:$K$994,F$19,FALSE),"")</f>
        <v/>
      </c>
      <c r="G521" s="109"/>
      <c r="H521" s="4" t="str">
        <f ca="1">IFERROR(VLOOKUP(SMALL('C-E'!$B$6:$B$994,RC_EXAM!$B534),'C-E'!$B$6:$K$994,H$19,FALSE),"")</f>
        <v/>
      </c>
    </row>
    <row r="522" spans="2:8" ht="30" customHeight="1" thickTop="1" x14ac:dyDescent="0.25">
      <c r="B522" s="1">
        <v>488</v>
      </c>
    </row>
    <row r="523" spans="2:8" ht="30" customHeight="1" x14ac:dyDescent="0.25">
      <c r="B523" s="1">
        <v>489</v>
      </c>
    </row>
    <row r="524" spans="2:8" ht="30" customHeight="1" x14ac:dyDescent="0.25">
      <c r="B524" s="1">
        <v>490</v>
      </c>
    </row>
    <row r="525" spans="2:8" ht="30" customHeight="1" x14ac:dyDescent="0.25">
      <c r="B525" s="1">
        <v>491</v>
      </c>
    </row>
    <row r="526" spans="2:8" ht="30" customHeight="1" x14ac:dyDescent="0.25">
      <c r="B526" s="1">
        <v>492</v>
      </c>
    </row>
    <row r="527" spans="2:8" ht="30" customHeight="1" x14ac:dyDescent="0.25">
      <c r="B527" s="1">
        <v>493</v>
      </c>
    </row>
    <row r="528" spans="2:8" ht="30" customHeight="1" x14ac:dyDescent="0.25">
      <c r="B528" s="1">
        <v>494</v>
      </c>
    </row>
    <row r="529" spans="1:9" ht="30" customHeight="1" x14ac:dyDescent="0.25">
      <c r="B529" s="1">
        <v>495</v>
      </c>
    </row>
    <row r="530" spans="1:9" ht="30" customHeight="1" x14ac:dyDescent="0.25">
      <c r="B530" s="1">
        <v>496</v>
      </c>
    </row>
    <row r="531" spans="1:9" ht="30" customHeight="1" x14ac:dyDescent="0.25">
      <c r="B531" s="1">
        <v>497</v>
      </c>
    </row>
    <row r="532" spans="1:9" ht="30" customHeight="1" x14ac:dyDescent="0.25">
      <c r="B532" s="1">
        <v>498</v>
      </c>
    </row>
    <row r="533" spans="1:9" ht="30" customHeight="1" x14ac:dyDescent="0.25">
      <c r="B533" s="1">
        <v>499</v>
      </c>
    </row>
    <row r="534" spans="1:9" ht="30" customHeight="1" x14ac:dyDescent="0.25">
      <c r="B534" s="1">
        <v>500</v>
      </c>
    </row>
    <row r="535" spans="1:9" s="1" customFormat="1" ht="30" customHeight="1" x14ac:dyDescent="0.25">
      <c r="A535" s="8"/>
      <c r="B535" s="1" t="s">
        <v>27</v>
      </c>
      <c r="C535" s="1" t="s">
        <v>27</v>
      </c>
      <c r="D535" s="1" t="s">
        <v>27</v>
      </c>
      <c r="E535" s="1" t="s">
        <v>27</v>
      </c>
      <c r="F535" s="1" t="s">
        <v>27</v>
      </c>
      <c r="G535" s="1" t="s">
        <v>27</v>
      </c>
      <c r="H535" s="1" t="s">
        <v>27</v>
      </c>
      <c r="I535" s="1" t="s">
        <v>27</v>
      </c>
    </row>
  </sheetData>
  <sheetProtection formatCells="0" formatColumns="0" formatRows="0" selectLockedCells="1"/>
  <mergeCells count="16">
    <mergeCell ref="C5:F5"/>
    <mergeCell ref="F21:G21"/>
    <mergeCell ref="F20:G20"/>
    <mergeCell ref="F518:G518"/>
    <mergeCell ref="F519:G519"/>
    <mergeCell ref="F509:G509"/>
    <mergeCell ref="F510:G510"/>
    <mergeCell ref="F511:G511"/>
    <mergeCell ref="F520:G520"/>
    <mergeCell ref="F521:G521"/>
    <mergeCell ref="F512:G512"/>
    <mergeCell ref="F513:G513"/>
    <mergeCell ref="F514:G514"/>
    <mergeCell ref="F515:G515"/>
    <mergeCell ref="F516:G516"/>
    <mergeCell ref="F517:G51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CAD_AREA</vt:lpstr>
      <vt:lpstr>CAD_CARGO</vt:lpstr>
      <vt:lpstr>CAD_FUNC</vt:lpstr>
      <vt:lpstr>PPRA</vt:lpstr>
      <vt:lpstr>PCMSO</vt:lpstr>
      <vt:lpstr>C-A</vt:lpstr>
      <vt:lpstr>C-E</vt:lpstr>
      <vt:lpstr>RC_ACID</vt:lpstr>
      <vt:lpstr>RC_EXAM</vt:lpstr>
      <vt:lpstr>RI</vt:lpstr>
      <vt:lpstr>D-A</vt:lpstr>
      <vt:lpstr>D-E</vt:lpstr>
      <vt:lpstr>RI!Area_de_impressao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Planilhas da Qualidade</dc:creator>
  <cp:lastModifiedBy>phfaria</cp:lastModifiedBy>
  <cp:lastPrinted>2019-02-25T15:03:59Z</cp:lastPrinted>
  <dcterms:created xsi:type="dcterms:W3CDTF">2014-08-23T07:21:08Z</dcterms:created>
  <dcterms:modified xsi:type="dcterms:W3CDTF">2021-05-18T11:55:47Z</dcterms:modified>
</cp:coreProperties>
</file>